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J:\AnnRpt_CompStats\CompStats\PL\2017\Publish\"/>
    </mc:Choice>
  </mc:AlternateContent>
  <bookViews>
    <workbookView xWindow="0" yWindow="0" windowWidth="28800" windowHeight="12210"/>
  </bookViews>
  <sheets>
    <sheet name="Introduction" sheetId="3" r:id="rId1"/>
    <sheet name="Visits &amp; Reference" sheetId="1" r:id="rId2"/>
    <sheet name="Circulation" sheetId="8" r:id="rId3"/>
    <sheet name="ILL" sheetId="2" r:id="rId4"/>
    <sheet name="Programs" sheetId="5" r:id="rId5"/>
    <sheet name="Technology" sheetId="4" r:id="rId6"/>
  </sheets>
  <definedNames>
    <definedName name="_xlnm._FilterDatabase" localSheetId="2" hidden="1">Circulation!$A$2:$P$2</definedName>
    <definedName name="_xlnm._FilterDatabase" localSheetId="3" hidden="1">ILL!$A$1:$J$54</definedName>
    <definedName name="_xlnm._FilterDatabase" localSheetId="4" hidden="1">Programs!$A$2:$AE$2</definedName>
    <definedName name="_xlnm._FilterDatabase" localSheetId="5" hidden="1">Technology!$A$2:$L$2</definedName>
    <definedName name="_xlnm._FilterDatabase" localSheetId="1" hidden="1">'Visits &amp; Reference'!$A$1:$K$49</definedName>
  </definedNames>
  <calcPr calcId="171027"/>
</workbook>
</file>

<file path=xl/calcChain.xml><?xml version="1.0" encoding="utf-8"?>
<calcChain xmlns="http://schemas.openxmlformats.org/spreadsheetml/2006/main">
  <c r="K52" i="5" l="1"/>
  <c r="N52" i="5"/>
  <c r="T52" i="5"/>
  <c r="W52" i="5"/>
  <c r="Z52" i="5"/>
  <c r="AC52" i="5"/>
  <c r="Q52" i="5"/>
  <c r="K53" i="1"/>
  <c r="J53" i="1"/>
  <c r="I53" i="1"/>
  <c r="H53" i="1"/>
  <c r="G53" i="1"/>
  <c r="F53" i="1"/>
  <c r="E53" i="1"/>
  <c r="D53" i="1"/>
  <c r="K52" i="1"/>
  <c r="J52" i="1"/>
  <c r="I52" i="1"/>
  <c r="H52" i="1"/>
  <c r="G52" i="1"/>
  <c r="F52" i="1"/>
  <c r="E52" i="1"/>
  <c r="D52" i="1"/>
  <c r="K51" i="1"/>
  <c r="H51" i="1"/>
  <c r="E51" i="1"/>
  <c r="D53" i="8" l="1"/>
  <c r="D54" i="8"/>
  <c r="E54" i="8"/>
  <c r="F54" i="8"/>
  <c r="G54" i="8"/>
  <c r="H54" i="8"/>
  <c r="J54" i="8"/>
  <c r="K54" i="8"/>
  <c r="L54" i="8"/>
  <c r="N54" i="8"/>
  <c r="E53" i="8"/>
  <c r="F53" i="8"/>
  <c r="G53" i="8"/>
  <c r="H53" i="8"/>
  <c r="J53" i="8"/>
  <c r="K53" i="8"/>
  <c r="L53" i="8"/>
  <c r="N53" i="8"/>
  <c r="E52" i="8"/>
  <c r="F52" i="8"/>
  <c r="G52" i="8"/>
  <c r="H52" i="8"/>
  <c r="J52" i="8"/>
  <c r="K52" i="8"/>
  <c r="L52" i="8"/>
  <c r="N52" i="8"/>
  <c r="M4" i="8"/>
  <c r="P4" i="8" s="1"/>
  <c r="M5" i="8"/>
  <c r="P5" i="8" s="1"/>
  <c r="M6" i="8"/>
  <c r="O6" i="8" s="1"/>
  <c r="M7" i="8"/>
  <c r="P7" i="8" s="1"/>
  <c r="M8" i="8"/>
  <c r="P8" i="8" s="1"/>
  <c r="M9" i="8"/>
  <c r="P9" i="8" s="1"/>
  <c r="M10" i="8"/>
  <c r="P10" i="8" s="1"/>
  <c r="M11" i="8"/>
  <c r="P11" i="8" s="1"/>
  <c r="M12" i="8"/>
  <c r="P12" i="8" s="1"/>
  <c r="M13" i="8"/>
  <c r="P13" i="8" s="1"/>
  <c r="M14" i="8"/>
  <c r="P14" i="8" s="1"/>
  <c r="M15" i="8"/>
  <c r="P15" i="8" s="1"/>
  <c r="M16" i="8"/>
  <c r="P16" i="8" s="1"/>
  <c r="M17" i="8"/>
  <c r="P17" i="8" s="1"/>
  <c r="M18" i="8"/>
  <c r="P18" i="8" s="1"/>
  <c r="M19" i="8"/>
  <c r="P19" i="8" s="1"/>
  <c r="M20" i="8"/>
  <c r="P20" i="8" s="1"/>
  <c r="M21" i="8"/>
  <c r="P21" i="8" s="1"/>
  <c r="M22" i="8"/>
  <c r="P22" i="8" s="1"/>
  <c r="M23" i="8"/>
  <c r="P23" i="8" s="1"/>
  <c r="M24" i="8"/>
  <c r="P24" i="8" s="1"/>
  <c r="M25" i="8"/>
  <c r="P25" i="8" s="1"/>
  <c r="M26" i="8"/>
  <c r="P26" i="8" s="1"/>
  <c r="M27" i="8"/>
  <c r="P27" i="8" s="1"/>
  <c r="M28" i="8"/>
  <c r="P28" i="8" s="1"/>
  <c r="M29" i="8"/>
  <c r="P29" i="8" s="1"/>
  <c r="M30" i="8"/>
  <c r="P30" i="8" s="1"/>
  <c r="M31" i="8"/>
  <c r="P31" i="8" s="1"/>
  <c r="M32" i="8"/>
  <c r="P32" i="8" s="1"/>
  <c r="M33" i="8"/>
  <c r="P33" i="8" s="1"/>
  <c r="M34" i="8"/>
  <c r="P34" i="8" s="1"/>
  <c r="M35" i="8"/>
  <c r="P35" i="8" s="1"/>
  <c r="M36" i="8"/>
  <c r="P36" i="8" s="1"/>
  <c r="M37" i="8"/>
  <c r="P37" i="8" s="1"/>
  <c r="M38" i="8"/>
  <c r="P38" i="8" s="1"/>
  <c r="M39" i="8"/>
  <c r="P39" i="8" s="1"/>
  <c r="M40" i="8"/>
  <c r="P40" i="8" s="1"/>
  <c r="M41" i="8"/>
  <c r="P41" i="8" s="1"/>
  <c r="M42" i="8"/>
  <c r="P42" i="8" s="1"/>
  <c r="M43" i="8"/>
  <c r="P43" i="8" s="1"/>
  <c r="M44" i="8"/>
  <c r="P44" i="8" s="1"/>
  <c r="M45" i="8"/>
  <c r="P45" i="8" s="1"/>
  <c r="M46" i="8"/>
  <c r="P46" i="8" s="1"/>
  <c r="M47" i="8"/>
  <c r="P47" i="8" s="1"/>
  <c r="M48" i="8"/>
  <c r="P48" i="8" s="1"/>
  <c r="M49" i="8"/>
  <c r="P49" i="8" s="1"/>
  <c r="M50" i="8"/>
  <c r="P50" i="8" s="1"/>
  <c r="M3" i="8"/>
  <c r="P3" i="8" s="1"/>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3" i="8"/>
  <c r="I54" i="4"/>
  <c r="H54" i="4"/>
  <c r="G54" i="4"/>
  <c r="F54" i="4"/>
  <c r="E54" i="4"/>
  <c r="D54" i="4"/>
  <c r="I53" i="4"/>
  <c r="H53" i="4"/>
  <c r="G53" i="4"/>
  <c r="F53" i="4"/>
  <c r="E53" i="4"/>
  <c r="D53" i="4"/>
  <c r="J52" i="4"/>
  <c r="F52" i="4"/>
  <c r="E52" i="4"/>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R53" i="5"/>
  <c r="S53" i="5"/>
  <c r="T53" i="5"/>
  <c r="U53" i="5"/>
  <c r="V53" i="5"/>
  <c r="W53" i="5"/>
  <c r="X53" i="5"/>
  <c r="Y53" i="5"/>
  <c r="Z53" i="5"/>
  <c r="AA53" i="5"/>
  <c r="AB53" i="5"/>
  <c r="AC53" i="5"/>
  <c r="AD53" i="5"/>
  <c r="AE53" i="5"/>
  <c r="L53" i="5"/>
  <c r="M53" i="5"/>
  <c r="N53" i="5"/>
  <c r="O53" i="5"/>
  <c r="P53" i="5"/>
  <c r="Q53" i="5"/>
  <c r="D53" i="5"/>
  <c r="E53" i="5"/>
  <c r="F53" i="5"/>
  <c r="G53" i="5"/>
  <c r="H53" i="5"/>
  <c r="I53" i="5"/>
  <c r="J53" i="5"/>
  <c r="K53" i="5"/>
  <c r="E52" i="5"/>
  <c r="F52" i="5"/>
  <c r="G52" i="5"/>
  <c r="H52" i="5"/>
  <c r="I52" i="5"/>
  <c r="J52" i="5"/>
  <c r="L52" i="5"/>
  <c r="M52" i="5"/>
  <c r="O52" i="5"/>
  <c r="P52" i="5"/>
  <c r="R52" i="5"/>
  <c r="S52" i="5"/>
  <c r="U52" i="5"/>
  <c r="V52" i="5"/>
  <c r="X52" i="5"/>
  <c r="Y52" i="5"/>
  <c r="AA52" i="5"/>
  <c r="AB52" i="5"/>
  <c r="I54" i="8" l="1"/>
  <c r="M53" i="8"/>
  <c r="I53" i="8"/>
  <c r="M52" i="8"/>
  <c r="I52" i="8"/>
  <c r="M54" i="8"/>
  <c r="O24" i="8"/>
  <c r="P6" i="8"/>
  <c r="P53" i="8" s="1"/>
  <c r="O44" i="8"/>
  <c r="O20" i="8"/>
  <c r="O3" i="8"/>
  <c r="O47" i="8"/>
  <c r="O43" i="8"/>
  <c r="O39" i="8"/>
  <c r="O35" i="8"/>
  <c r="O31" i="8"/>
  <c r="O27" i="8"/>
  <c r="O23" i="8"/>
  <c r="O19" i="8"/>
  <c r="O15" i="8"/>
  <c r="O11" i="8"/>
  <c r="O7" i="8"/>
  <c r="O50" i="8"/>
  <c r="O46" i="8"/>
  <c r="O42" i="8"/>
  <c r="O38" i="8"/>
  <c r="O34" i="8"/>
  <c r="O30" i="8"/>
  <c r="O26" i="8"/>
  <c r="O22" i="8"/>
  <c r="O18" i="8"/>
  <c r="O14" i="8"/>
  <c r="O10" i="8"/>
  <c r="O49" i="8"/>
  <c r="O45" i="8"/>
  <c r="O41" i="8"/>
  <c r="O37" i="8"/>
  <c r="O33" i="8"/>
  <c r="O29" i="8"/>
  <c r="O25" i="8"/>
  <c r="O21" i="8"/>
  <c r="O17" i="8"/>
  <c r="O13" i="8"/>
  <c r="O9" i="8"/>
  <c r="O5" i="8"/>
  <c r="O48" i="8"/>
  <c r="O40" i="8"/>
  <c r="O36" i="8"/>
  <c r="O32" i="8"/>
  <c r="O28" i="8"/>
  <c r="O16" i="8"/>
  <c r="O12" i="8"/>
  <c r="O8" i="8"/>
  <c r="O4" i="8"/>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3"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3" i="5"/>
  <c r="Z5" i="5"/>
  <c r="Z11" i="5"/>
  <c r="Z12" i="5"/>
  <c r="Z13" i="5"/>
  <c r="Z24" i="5"/>
  <c r="Z25" i="5"/>
  <c r="Z28" i="5"/>
  <c r="Z35" i="5"/>
  <c r="Z40" i="5"/>
  <c r="Z41" i="5"/>
  <c r="Z42" i="5"/>
  <c r="Z43" i="5"/>
  <c r="Z44" i="5"/>
  <c r="Z48" i="5"/>
  <c r="W5" i="5"/>
  <c r="W13" i="5"/>
  <c r="W19" i="5"/>
  <c r="W20" i="5"/>
  <c r="W21" i="5"/>
  <c r="W22" i="5"/>
  <c r="W23" i="5"/>
  <c r="W24" i="5"/>
  <c r="W27" i="5"/>
  <c r="W28" i="5"/>
  <c r="W29" i="5"/>
  <c r="W31" i="5"/>
  <c r="W32" i="5"/>
  <c r="W34" i="5"/>
  <c r="W35" i="5"/>
  <c r="W42" i="5"/>
  <c r="W43" i="5"/>
  <c r="W44" i="5"/>
  <c r="W47" i="5"/>
  <c r="W50" i="5"/>
  <c r="T4" i="5"/>
  <c r="T5" i="5"/>
  <c r="T6" i="5"/>
  <c r="T7" i="5"/>
  <c r="T8" i="5"/>
  <c r="T9" i="5"/>
  <c r="T10" i="5"/>
  <c r="T12" i="5"/>
  <c r="T13" i="5"/>
  <c r="T14" i="5"/>
  <c r="T15" i="5"/>
  <c r="T16" i="5"/>
  <c r="T17" i="5"/>
  <c r="T18" i="5"/>
  <c r="T19" i="5"/>
  <c r="T20" i="5"/>
  <c r="T21" i="5"/>
  <c r="T22" i="5"/>
  <c r="T23" i="5"/>
  <c r="T24" i="5"/>
  <c r="T25" i="5"/>
  <c r="T26" i="5"/>
  <c r="T27" i="5"/>
  <c r="T28" i="5"/>
  <c r="T29" i="5"/>
  <c r="T30" i="5"/>
  <c r="T31" i="5"/>
  <c r="T32" i="5"/>
  <c r="T34" i="5"/>
  <c r="T35" i="5"/>
  <c r="T36" i="5"/>
  <c r="T38" i="5"/>
  <c r="T39" i="5"/>
  <c r="T40" i="5"/>
  <c r="T41" i="5"/>
  <c r="T42" i="5"/>
  <c r="T43" i="5"/>
  <c r="T44" i="5"/>
  <c r="T45" i="5"/>
  <c r="T47" i="5"/>
  <c r="T48" i="5"/>
  <c r="T49" i="5"/>
  <c r="T50" i="5"/>
  <c r="T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3" i="5"/>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3" i="4"/>
  <c r="L34" i="4"/>
  <c r="L35" i="4"/>
  <c r="L36" i="4"/>
  <c r="L38" i="4"/>
  <c r="L39" i="4"/>
  <c r="L40" i="4"/>
  <c r="L41" i="4"/>
  <c r="L43" i="4"/>
  <c r="L44" i="4"/>
  <c r="L45" i="4"/>
  <c r="L46" i="4"/>
  <c r="L48" i="4"/>
  <c r="L49" i="4"/>
  <c r="L50" i="4"/>
  <c r="L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3" i="4"/>
  <c r="K34" i="4"/>
  <c r="K35" i="4"/>
  <c r="K36" i="4"/>
  <c r="K38" i="4"/>
  <c r="K39" i="4"/>
  <c r="K40" i="4"/>
  <c r="K41" i="4"/>
  <c r="K43" i="4"/>
  <c r="K44" i="4"/>
  <c r="K45" i="4"/>
  <c r="K46" i="4"/>
  <c r="K48" i="4"/>
  <c r="K49" i="4"/>
  <c r="K50" i="4"/>
  <c r="K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3" i="4"/>
  <c r="J53" i="2"/>
  <c r="I53" i="2"/>
  <c r="H53" i="2"/>
  <c r="G53" i="2"/>
  <c r="F53" i="2"/>
  <c r="E53" i="2"/>
  <c r="D53" i="2"/>
  <c r="C53" i="2"/>
  <c r="J52" i="2"/>
  <c r="I52" i="2"/>
  <c r="H52" i="2"/>
  <c r="G52" i="2"/>
  <c r="F52" i="2"/>
  <c r="E52" i="2"/>
  <c r="D52" i="2"/>
  <c r="C52" i="2"/>
  <c r="J51" i="2"/>
  <c r="I51" i="2"/>
  <c r="H51" i="2"/>
  <c r="G51" i="2"/>
  <c r="F51" i="2"/>
  <c r="E51" i="2"/>
  <c r="D51" i="2"/>
  <c r="C51" i="2"/>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2" i="1"/>
  <c r="P54" i="8" l="1"/>
  <c r="O53" i="8"/>
  <c r="O54" i="8"/>
</calcChain>
</file>

<file path=xl/sharedStrings.xml><?xml version="1.0" encoding="utf-8"?>
<sst xmlns="http://schemas.openxmlformats.org/spreadsheetml/2006/main" count="605" uniqueCount="181">
  <si>
    <t>Number of Registered Borrowers</t>
  </si>
  <si>
    <t>Library Visits per Year</t>
  </si>
  <si>
    <t>Reference Transactions per Year</t>
  </si>
  <si>
    <t>ASHAWAY FREE LIBRARY</t>
  </si>
  <si>
    <t>HOPKINTON</t>
  </si>
  <si>
    <t>BARRINGTON PUBLIC LIBRARY</t>
  </si>
  <si>
    <t>BARRINGTON</t>
  </si>
  <si>
    <t>BROWNELL LIBRARY, HOME OF LITTLE COMPTON</t>
  </si>
  <si>
    <t>LITTLE COMPTON</t>
  </si>
  <si>
    <t>CENTRAL FALLS FREE PUBLIC LIBRARY</t>
  </si>
  <si>
    <t>CENTRAL FALLS</t>
  </si>
  <si>
    <t>CLARK MEMORIAL LIBRARY</t>
  </si>
  <si>
    <t>RICHMOND</t>
  </si>
  <si>
    <t>COVENTRY PUBLIC LIBRARY</t>
  </si>
  <si>
    <t>COVENTRY</t>
  </si>
  <si>
    <t>CRANSTON PUBLIC LIBRARY</t>
  </si>
  <si>
    <t>CRANSTON</t>
  </si>
  <si>
    <t>CROSS' MILLS PUBLIC LIBRARY</t>
  </si>
  <si>
    <t>CHARLESTOWN</t>
  </si>
  <si>
    <t>CUMBERLAND PUBLIC LIBRARY</t>
  </si>
  <si>
    <t>CUMBERLAND</t>
  </si>
  <si>
    <t>DAVISVILLE FREE LIBRARY</t>
  </si>
  <si>
    <t>NORTH KINGSTOWN</t>
  </si>
  <si>
    <t>EAST GREENWICH FREE LIBRARY</t>
  </si>
  <si>
    <t>EAST GREENWICH</t>
  </si>
  <si>
    <t>EAST PROVIDENCE PUBLIC LIBRARY</t>
  </si>
  <si>
    <t>EAST PROVIDENCE</t>
  </si>
  <si>
    <t>EAST SMITHFIELD PUBLIC LIBRARY</t>
  </si>
  <si>
    <t>SMITHFIELD</t>
  </si>
  <si>
    <t>EXETER PUBLIC LIBRARY</t>
  </si>
  <si>
    <t>EXETER</t>
  </si>
  <si>
    <t>GEORGE HAIL FREE LIBRARY</t>
  </si>
  <si>
    <t>WARREN</t>
  </si>
  <si>
    <t>GLOCESTER MANTON FREE PUBLIC LIBRARY</t>
  </si>
  <si>
    <t>GLOCESTER</t>
  </si>
  <si>
    <t>GREENVILLE PUBLIC LIBRARY</t>
  </si>
  <si>
    <t>HARMONY LIBRARY</t>
  </si>
  <si>
    <t>HOPE LIBRARY</t>
  </si>
  <si>
    <t>SCITUATE</t>
  </si>
  <si>
    <t>ISLAND FREE LIBRARY</t>
  </si>
  <si>
    <t>NEW SHOREHAM</t>
  </si>
  <si>
    <t>JAMESTOWN PHILOMENIAN LIBRARY</t>
  </si>
  <si>
    <t>JAMESTOWN</t>
  </si>
  <si>
    <t>JESSE M. SMITH MEMORIAL LIBRARY</t>
  </si>
  <si>
    <t>BURRILLVILLE</t>
  </si>
  <si>
    <t>LANGWORTHY PUBLIC LIBRARY</t>
  </si>
  <si>
    <t>LIBRARIES OF FOSTER</t>
  </si>
  <si>
    <t>FOSTER</t>
  </si>
  <si>
    <t>LINCOLN PUBLIC LIBRARY</t>
  </si>
  <si>
    <t>LINCOLN</t>
  </si>
  <si>
    <t>LOUTTIT MEMORIAL LIBRARY</t>
  </si>
  <si>
    <t>WEST GREENWICH</t>
  </si>
  <si>
    <t>MARIAN J. MOHR MEMORIAL LIBRARY</t>
  </si>
  <si>
    <t>JOHNSTON</t>
  </si>
  <si>
    <t>MAURY LOONTJENS MEMORIAL LIBRARY (NARRAGANSETT)</t>
  </si>
  <si>
    <t>NARRAGANSETT</t>
  </si>
  <si>
    <t>MIDDLETOWN PUBLIC LIBRARY</t>
  </si>
  <si>
    <t>MIDDLETOWN</t>
  </si>
  <si>
    <t>NEWPORT PUBLIC LIBRARY</t>
  </si>
  <si>
    <t>NEWPORT</t>
  </si>
  <si>
    <t>NORTH KINGSTOWN FREE LIBRARY</t>
  </si>
  <si>
    <t>NORTH PROVIDENCE UNION FREE</t>
  </si>
  <si>
    <t>NORTH PROVIDENCE</t>
  </si>
  <si>
    <t>NORTH SCITUATE PUBLIC LIBRARY</t>
  </si>
  <si>
    <t>NORTH SMITHFIELD PUBLIC LIBRARY</t>
  </si>
  <si>
    <t>NORTH SMITHFIELD</t>
  </si>
  <si>
    <t>PASCOAG FREE PUBLIC LIBRARY</t>
  </si>
  <si>
    <t>PASCOAG</t>
  </si>
  <si>
    <t>PAWTUCKET PUBLIC LIBRARY</t>
  </si>
  <si>
    <t>PAWTUCKET</t>
  </si>
  <si>
    <t>PONTIAC FREE LIBRARY</t>
  </si>
  <si>
    <t>WARWICK</t>
  </si>
  <si>
    <t>PORTSMOUTH FREE PUBLIC LIBRARY</t>
  </si>
  <si>
    <t>PORTSMOUTH</t>
  </si>
  <si>
    <t>PROVIDENCE COMMUNITY LIBRARY</t>
  </si>
  <si>
    <t>PROVIDENCE</t>
  </si>
  <si>
    <t>PROVIDENCE PUBLIC LIBRARY</t>
  </si>
  <si>
    <t>ROGERS FREE LIBRARY</t>
  </si>
  <si>
    <t>BRISTOL</t>
  </si>
  <si>
    <t>SOUTH KINGSTOWN PUBLIC LIBRARY</t>
  </si>
  <si>
    <t>SOUTH KINGSTOWN</t>
  </si>
  <si>
    <t>TIVERTON PUBLIC LIBRARY</t>
  </si>
  <si>
    <t>TIVERTON</t>
  </si>
  <si>
    <t>WARWICK PUBLIC LIBRARY</t>
  </si>
  <si>
    <t>WEST WARWICK PUBLIC LIBRARY</t>
  </si>
  <si>
    <t>WEST WARWICK</t>
  </si>
  <si>
    <t>WESTERLY PUBLIC LIBRARY</t>
  </si>
  <si>
    <t>WESTERLY</t>
  </si>
  <si>
    <t>WILLETT FREE LIBRARY</t>
  </si>
  <si>
    <t>WOONSOCKET HARRIS PUBLIC LIBRARY</t>
  </si>
  <si>
    <t>WOONSOCKET</t>
  </si>
  <si>
    <t>Provided to OSL Libraries</t>
  </si>
  <si>
    <t>Provided to Out of State Libraries</t>
  </si>
  <si>
    <t>Provided to Total</t>
  </si>
  <si>
    <t>Received from OSL Libraries</t>
  </si>
  <si>
    <t>Received from Out of State Libraries</t>
  </si>
  <si>
    <t>Received from Total</t>
  </si>
  <si>
    <t>Worksheet Contents</t>
  </si>
  <si>
    <t>Tab Title</t>
  </si>
  <si>
    <t>Worksheet Description</t>
  </si>
  <si>
    <t>Visits &amp; Reference</t>
  </si>
  <si>
    <t>Number of visitors, registered borrowers and reference transactions</t>
  </si>
  <si>
    <t>Circulation</t>
  </si>
  <si>
    <t>Circulation of physical and digital materials</t>
  </si>
  <si>
    <t>ILL</t>
  </si>
  <si>
    <t>Programs</t>
  </si>
  <si>
    <t>Number of programs and number of people attending programs</t>
  </si>
  <si>
    <t>Technology</t>
  </si>
  <si>
    <t>Number of public computers, number of computer and wifi users</t>
  </si>
  <si>
    <t>Interlibrary loan amongst public libraries in the state (OSL Libraries), other in-state libraries and out of state libraries</t>
  </si>
  <si>
    <t>Population of Legal Service Area</t>
  </si>
  <si>
    <t>City</t>
  </si>
  <si>
    <t>Library</t>
  </si>
  <si>
    <t>OSL Population</t>
  </si>
  <si>
    <t>% of Legal Population who are Borrowers</t>
  </si>
  <si>
    <t>% of OSL Population who are Borrowers</t>
  </si>
  <si>
    <t>Library Visits Per Capita  By Legal Population</t>
  </si>
  <si>
    <t>Library Visits Per Capita by OSL Population</t>
  </si>
  <si>
    <t xml:space="preserve">Total </t>
  </si>
  <si>
    <t>Average</t>
  </si>
  <si>
    <t>Median</t>
  </si>
  <si>
    <t>Provided to non-OSL Libraries</t>
  </si>
  <si>
    <t>Received from non-OSL Libraries in State</t>
  </si>
  <si>
    <t>Users of Public Computers per Year</t>
  </si>
  <si>
    <t>Users Per Computer</t>
  </si>
  <si>
    <t># of Public Computers</t>
  </si>
  <si>
    <t>Computer Users Per Capita by Legal Population</t>
  </si>
  <si>
    <t>Wireless Sessions Per Year (WiFi)</t>
  </si>
  <si>
    <t>Computer Use</t>
  </si>
  <si>
    <t>WiFi Use</t>
  </si>
  <si>
    <t>Computer Users Per Capita by OSL Population</t>
  </si>
  <si>
    <t>Not Counted</t>
  </si>
  <si>
    <t>WiFi Sessions Per Capita by Legal Population</t>
  </si>
  <si>
    <t>WiFi Sessions by OSL Population</t>
  </si>
  <si>
    <t>Pre-School Program Attendance</t>
  </si>
  <si>
    <t>School Age Program Attendance</t>
  </si>
  <si>
    <t>YA Program Attendance</t>
  </si>
  <si>
    <t>Adult Program Attendance</t>
  </si>
  <si>
    <t>Family Program Attendance</t>
  </si>
  <si>
    <t>Elderly Program Attendance</t>
  </si>
  <si>
    <t>General Program Attendance</t>
  </si>
  <si>
    <t>Total Attendance at Library Programs</t>
  </si>
  <si>
    <t>YA Programs</t>
  </si>
  <si>
    <t>Adult Programs</t>
  </si>
  <si>
    <t>Family Programs</t>
  </si>
  <si>
    <t>Elderly Programs</t>
  </si>
  <si>
    <t>General Programs</t>
  </si>
  <si>
    <t># of Pre-school Programs</t>
  </si>
  <si>
    <t># of School Age Programs</t>
  </si>
  <si>
    <t>Total # of Children's Programs</t>
  </si>
  <si>
    <t>Total Children's Program Attendance</t>
  </si>
  <si>
    <t>Children's Programs</t>
  </si>
  <si>
    <t>Avg # of Attendees per YA Program</t>
  </si>
  <si>
    <t>Avg # of Attendees per Children's  Program</t>
  </si>
  <si>
    <t>Avg # of Attendees per Adult Program</t>
  </si>
  <si>
    <t>Avg # of Attendees per Family Program</t>
  </si>
  <si>
    <t>Avg # of Attendees per Elderly Program</t>
  </si>
  <si>
    <t>Avg # of Attendees per General Program</t>
  </si>
  <si>
    <t>Young Adult Programs</t>
  </si>
  <si>
    <t>Total # of Library Programs</t>
  </si>
  <si>
    <t>Avg # of Attendees per Library Program</t>
  </si>
  <si>
    <t>Total Program Attendance Per Capita by Legal Population</t>
  </si>
  <si>
    <t>Total Programs</t>
  </si>
  <si>
    <t>Total Program Attendance Per Capita by OSL Population</t>
  </si>
  <si>
    <t>Per Capita</t>
  </si>
  <si>
    <t>Total</t>
  </si>
  <si>
    <t xml:space="preserve">Average </t>
  </si>
  <si>
    <t>Circulation by Category</t>
  </si>
  <si>
    <t>Adult</t>
  </si>
  <si>
    <t>Print</t>
  </si>
  <si>
    <t>AV</t>
  </si>
  <si>
    <t>Other Formats</t>
  </si>
  <si>
    <t>Total by Format</t>
  </si>
  <si>
    <t>Circulation by Format</t>
  </si>
  <si>
    <t>Total by Category</t>
  </si>
  <si>
    <t>Children's Materials</t>
  </si>
  <si>
    <t>Circulation of Electronic Materials</t>
  </si>
  <si>
    <t>Other Categories</t>
  </si>
  <si>
    <t>Overall Total Circulation</t>
  </si>
  <si>
    <t>Total Circulation Per Capita by Legal Population</t>
  </si>
  <si>
    <t>Total Circulation per Capita by OSL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</si>
</sst>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lt;=9999999]###\-####;\(###\)\ ###\-####"/>
    <numFmt numFmtId="165" formatCode="[&lt;=999999999999999]###\-####;\(###\)\ ###\-####\ \x#####"/>
    <numFmt numFmtId="166" formatCode="[&lt;=99999]00000;[&lt;=999999999]00000\-0000"/>
  </numFmts>
  <fonts count="27"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ont>
    <font>
      <b/>
      <sz val="10"/>
      <name val="Calibri"/>
      <family val="2"/>
      <scheme val="minor"/>
    </font>
    <font>
      <sz val="10"/>
      <name val="Calibri"/>
      <family val="2"/>
      <scheme val="minor"/>
    </font>
    <font>
      <b/>
      <sz val="11"/>
      <name val="Calibri"/>
      <family val="2"/>
      <scheme val="minor"/>
    </font>
    <font>
      <sz val="11"/>
      <name val="Calibri"/>
      <family val="2"/>
      <scheme val="minor"/>
    </font>
    <font>
      <b/>
      <sz val="10"/>
      <color theme="1"/>
      <name val="Calibri"/>
      <family val="2"/>
      <scheme val="minor"/>
    </font>
    <font>
      <sz val="10"/>
      <name val="Arial"/>
    </font>
    <font>
      <u/>
      <sz val="11"/>
      <color indexed="12"/>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theme="2"/>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indexed="64"/>
      </bottom>
      <diagonal/>
    </border>
    <border>
      <left/>
      <right/>
      <top/>
      <bottom style="medium">
        <color auto="1"/>
      </bottom>
      <diagonal/>
    </border>
    <border>
      <left style="medium">
        <color auto="1"/>
      </left>
      <right/>
      <top style="medium">
        <color auto="1"/>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6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Font="0" applyFill="0" applyBorder="0" applyAlignment="0" applyProtection="0"/>
    <xf numFmtId="0" fontId="25" fillId="0" borderId="0" applyFont="0" applyFill="0" applyBorder="0" applyAlignment="0" applyProtection="0"/>
    <xf numFmtId="3" fontId="25" fillId="0" borderId="0" applyFont="0" applyFill="0" applyBorder="0" applyAlignment="0" applyProtection="0"/>
    <xf numFmtId="8" fontId="25" fillId="0" borderId="0" applyFont="0" applyFill="0" applyBorder="0" applyAlignment="0" applyProtection="0"/>
    <xf numFmtId="10" fontId="25" fillId="0" borderId="0" applyFont="0" applyFill="0" applyBorder="0" applyAlignment="0" applyProtection="0"/>
    <xf numFmtId="4" fontId="25" fillId="0" borderId="0" applyFont="0" applyFill="0" applyBorder="0" applyAlignment="0" applyProtection="0"/>
    <xf numFmtId="14" fontId="25" fillId="0" borderId="0" applyFont="0" applyFill="0" applyBorder="0" applyAlignment="0" applyProtection="0"/>
    <xf numFmtId="20" fontId="25" fillId="0" borderId="0" applyFont="0" applyFill="0" applyBorder="0" applyAlignment="0" applyProtection="0"/>
    <xf numFmtId="22"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9" fontId="25" fillId="0" borderId="0" applyFont="0" applyFill="0" applyBorder="0" applyAlignment="0" applyProtection="0"/>
    <xf numFmtId="18" fontId="25" fillId="0" borderId="0" applyFont="0" applyFill="0" applyBorder="0" applyAlignment="0" applyProtection="0"/>
    <xf numFmtId="0" fontId="25" fillId="0" borderId="0" applyNumberFormat="0" applyFont="0" applyFill="0" applyBorder="0" applyProtection="0">
      <alignment horizontal="left" vertical="center"/>
    </xf>
    <xf numFmtId="0" fontId="25" fillId="0" borderId="0" applyNumberFormat="0" applyFont="0" applyFill="0" applyBorder="0" applyProtection="0">
      <alignment horizontal="left" vertical="center"/>
    </xf>
    <xf numFmtId="0" fontId="19" fillId="0" borderId="0" applyNumberFormat="0" applyFill="0" applyBorder="0" applyAlignment="0" applyProtection="0"/>
    <xf numFmtId="164" fontId="25" fillId="0" borderId="0" applyFont="0" applyFill="0" applyBorder="0" applyAlignment="0" applyProtection="0"/>
    <xf numFmtId="165" fontId="25" fillId="0" borderId="0" applyFont="0" applyFill="0" applyBorder="0" applyAlignment="0" applyProtection="0"/>
    <xf numFmtId="166" fontId="25" fillId="0" borderId="0" applyFont="0" applyFill="0" applyBorder="0" applyAlignment="0" applyProtection="0"/>
    <xf numFmtId="0" fontId="18" fillId="0" borderId="0"/>
    <xf numFmtId="9" fontId="25" fillId="0" borderId="0" applyFont="0" applyFill="0" applyBorder="0" applyAlignment="0" applyProtection="0"/>
  </cellStyleXfs>
  <cellXfs count="142">
    <xf numFmtId="0" fontId="0" fillId="0" borderId="0" xfId="0"/>
    <xf numFmtId="0" fontId="21" fillId="0" borderId="0" xfId="0" applyFont="1"/>
    <xf numFmtId="0" fontId="22" fillId="0" borderId="0" xfId="0" applyFont="1"/>
    <xf numFmtId="0" fontId="23" fillId="0" borderId="0" xfId="0" applyFont="1"/>
    <xf numFmtId="0" fontId="20" fillId="33" borderId="12" xfId="0" applyFont="1" applyFill="1" applyBorder="1" applyAlignment="1">
      <alignment horizontal="left"/>
    </xf>
    <xf numFmtId="0" fontId="21" fillId="0" borderId="11" xfId="55" applyFont="1" applyBorder="1" applyAlignment="1">
      <alignment horizontal="left" vertical="center"/>
    </xf>
    <xf numFmtId="3" fontId="21" fillId="0" borderId="11" xfId="44" applyNumberFormat="1" applyFont="1" applyBorder="1"/>
    <xf numFmtId="3" fontId="21" fillId="0" borderId="14" xfId="44" applyNumberFormat="1" applyFont="1" applyBorder="1"/>
    <xf numFmtId="0" fontId="21" fillId="0" borderId="16" xfId="55" applyFont="1" applyBorder="1" applyAlignment="1">
      <alignment horizontal="left" vertical="center"/>
    </xf>
    <xf numFmtId="3" fontId="21" fillId="0" borderId="17" xfId="44" applyNumberFormat="1" applyFont="1" applyBorder="1"/>
    <xf numFmtId="3" fontId="21" fillId="0" borderId="18" xfId="44" applyNumberFormat="1" applyFont="1" applyBorder="1"/>
    <xf numFmtId="0" fontId="21" fillId="0" borderId="19" xfId="55" applyFont="1" applyBorder="1" applyAlignment="1">
      <alignment horizontal="left" vertical="center"/>
    </xf>
    <xf numFmtId="3" fontId="21" fillId="0" borderId="20" xfId="44" applyNumberFormat="1" applyFont="1" applyBorder="1"/>
    <xf numFmtId="0" fontId="21" fillId="0" borderId="21" xfId="55" applyFont="1" applyBorder="1" applyAlignment="1">
      <alignment horizontal="left" vertical="center"/>
    </xf>
    <xf numFmtId="3" fontId="21" fillId="0" borderId="22" xfId="44" applyNumberFormat="1" applyFont="1" applyBorder="1"/>
    <xf numFmtId="0" fontId="20" fillId="33" borderId="10" xfId="0" applyFont="1" applyFill="1" applyBorder="1" applyAlignment="1">
      <alignment horizontal="center" wrapText="1"/>
    </xf>
    <xf numFmtId="0" fontId="20" fillId="33" borderId="13" xfId="0" applyFont="1" applyFill="1" applyBorder="1" applyAlignment="1">
      <alignment horizontal="center" wrapText="1"/>
    </xf>
    <xf numFmtId="3" fontId="21" fillId="0" borderId="23" xfId="44" applyNumberFormat="1" applyFont="1" applyBorder="1"/>
    <xf numFmtId="3" fontId="21" fillId="0" borderId="24" xfId="44" applyNumberFormat="1" applyFont="1" applyBorder="1"/>
    <xf numFmtId="3" fontId="21" fillId="0" borderId="25" xfId="44" applyNumberFormat="1" applyFont="1" applyBorder="1"/>
    <xf numFmtId="9" fontId="21" fillId="0" borderId="17" xfId="44" applyNumberFormat="1" applyFont="1" applyBorder="1"/>
    <xf numFmtId="9" fontId="21" fillId="0" borderId="11" xfId="44" applyNumberFormat="1" applyFont="1" applyBorder="1"/>
    <xf numFmtId="9" fontId="21" fillId="0" borderId="14" xfId="44" applyNumberFormat="1" applyFont="1" applyBorder="1"/>
    <xf numFmtId="9" fontId="21" fillId="0" borderId="27" xfId="44" applyNumberFormat="1" applyFont="1" applyBorder="1"/>
    <xf numFmtId="3" fontId="21" fillId="0" borderId="28" xfId="44" applyNumberFormat="1" applyFont="1" applyBorder="1"/>
    <xf numFmtId="3" fontId="21" fillId="0" borderId="26" xfId="44" applyNumberFormat="1" applyFont="1" applyBorder="1"/>
    <xf numFmtId="0" fontId="21" fillId="0" borderId="29" xfId="55" applyFont="1" applyBorder="1" applyAlignment="1">
      <alignment horizontal="left" vertical="center"/>
    </xf>
    <xf numFmtId="3" fontId="21" fillId="0" borderId="30" xfId="44" applyNumberFormat="1" applyFont="1" applyBorder="1"/>
    <xf numFmtId="0" fontId="20" fillId="34" borderId="15" xfId="61" applyFont="1" applyFill="1" applyBorder="1" applyAlignment="1">
      <alignment horizontal="left"/>
    </xf>
    <xf numFmtId="0" fontId="21" fillId="0" borderId="26" xfId="55" applyFont="1" applyBorder="1" applyAlignment="1">
      <alignment horizontal="left" vertical="center"/>
    </xf>
    <xf numFmtId="0" fontId="20" fillId="33" borderId="31" xfId="0" applyFont="1" applyFill="1" applyBorder="1" applyAlignment="1">
      <alignment horizontal="center" wrapText="1"/>
    </xf>
    <xf numFmtId="0" fontId="24" fillId="26" borderId="13" xfId="35" applyFont="1" applyBorder="1" applyAlignment="1">
      <alignment horizontal="center" wrapText="1"/>
    </xf>
    <xf numFmtId="0" fontId="24" fillId="30" borderId="13" xfId="39" applyFont="1" applyBorder="1" applyAlignment="1">
      <alignment horizontal="center" wrapText="1"/>
    </xf>
    <xf numFmtId="4" fontId="21" fillId="0" borderId="17" xfId="44" applyNumberFormat="1" applyFont="1" applyBorder="1"/>
    <xf numFmtId="4" fontId="21" fillId="0" borderId="11" xfId="44" applyNumberFormat="1" applyFont="1" applyBorder="1"/>
    <xf numFmtId="4" fontId="21" fillId="0" borderId="18" xfId="44" applyNumberFormat="1" applyFont="1" applyBorder="1"/>
    <xf numFmtId="4" fontId="21" fillId="0" borderId="30" xfId="44" applyNumberFormat="1" applyFont="1" applyBorder="1"/>
    <xf numFmtId="4" fontId="21" fillId="0" borderId="20" xfId="44" applyNumberFormat="1" applyFont="1" applyBorder="1"/>
    <xf numFmtId="4" fontId="21" fillId="0" borderId="27" xfId="44" applyNumberFormat="1" applyFont="1" applyBorder="1"/>
    <xf numFmtId="4" fontId="21" fillId="0" borderId="32" xfId="44" applyNumberFormat="1" applyFont="1" applyBorder="1"/>
    <xf numFmtId="4" fontId="21" fillId="0" borderId="23" xfId="44" applyNumberFormat="1" applyFont="1" applyBorder="1"/>
    <xf numFmtId="4" fontId="21" fillId="0" borderId="24" xfId="44" applyNumberFormat="1" applyFont="1" applyBorder="1"/>
    <xf numFmtId="4" fontId="21" fillId="0" borderId="28" xfId="44" applyNumberFormat="1" applyFont="1" applyBorder="1"/>
    <xf numFmtId="4" fontId="21" fillId="0" borderId="25" xfId="44" applyNumberFormat="1" applyFont="1" applyBorder="1"/>
    <xf numFmtId="3" fontId="21" fillId="0" borderId="33" xfId="44" applyNumberFormat="1" applyFont="1" applyBorder="1"/>
    <xf numFmtId="3" fontId="21" fillId="0" borderId="34" xfId="44" applyNumberFormat="1" applyFont="1" applyBorder="1"/>
    <xf numFmtId="0" fontId="21" fillId="0" borderId="34" xfId="55" applyFont="1" applyBorder="1" applyAlignment="1">
      <alignment horizontal="left" vertical="center"/>
    </xf>
    <xf numFmtId="3" fontId="21" fillId="0" borderId="35" xfId="44" applyNumberFormat="1" applyFont="1" applyBorder="1"/>
    <xf numFmtId="4" fontId="21" fillId="0" borderId="22" xfId="44" applyNumberFormat="1" applyFont="1" applyBorder="1"/>
    <xf numFmtId="0" fontId="20" fillId="33" borderId="36" xfId="0" applyFont="1" applyFill="1" applyBorder="1" applyAlignment="1">
      <alignment horizontal="left"/>
    </xf>
    <xf numFmtId="0" fontId="24" fillId="26" borderId="31" xfId="35" applyFont="1" applyBorder="1" applyAlignment="1">
      <alignment horizontal="center" wrapText="1"/>
    </xf>
    <xf numFmtId="0" fontId="24" fillId="22" borderId="31" xfId="31" applyFont="1" applyBorder="1" applyAlignment="1">
      <alignment horizontal="center" wrapText="1"/>
    </xf>
    <xf numFmtId="0" fontId="24" fillId="30" borderId="31" xfId="39" applyFont="1" applyBorder="1" applyAlignment="1">
      <alignment horizontal="center" wrapText="1"/>
    </xf>
    <xf numFmtId="0" fontId="24" fillId="14" borderId="31" xfId="23" applyFont="1" applyBorder="1" applyAlignment="1">
      <alignment horizontal="center" wrapText="1"/>
    </xf>
    <xf numFmtId="0" fontId="24" fillId="20" borderId="31" xfId="29" applyFont="1" applyBorder="1" applyAlignment="1">
      <alignment horizontal="center" wrapText="1"/>
    </xf>
    <xf numFmtId="0" fontId="24" fillId="11" borderId="31" xfId="20" applyFont="1" applyBorder="1" applyAlignment="1">
      <alignment horizontal="center" wrapText="1"/>
    </xf>
    <xf numFmtId="0" fontId="24" fillId="23" borderId="31" xfId="32" applyFont="1" applyBorder="1" applyAlignment="1">
      <alignment horizontal="center" wrapText="1"/>
    </xf>
    <xf numFmtId="0" fontId="24" fillId="31" borderId="31" xfId="40" applyFont="1" applyBorder="1" applyAlignment="1">
      <alignment horizontal="center" wrapText="1"/>
    </xf>
    <xf numFmtId="4" fontId="21" fillId="0" borderId="33" xfId="44" applyNumberFormat="1" applyFont="1" applyBorder="1"/>
    <xf numFmtId="4" fontId="21" fillId="0" borderId="39" xfId="44" applyNumberFormat="1" applyFont="1" applyBorder="1"/>
    <xf numFmtId="4" fontId="21" fillId="0" borderId="41" xfId="44" applyNumberFormat="1" applyFont="1" applyBorder="1"/>
    <xf numFmtId="0" fontId="21" fillId="0" borderId="43" xfId="55" applyFont="1" applyBorder="1" applyAlignment="1">
      <alignment horizontal="left" vertical="center"/>
    </xf>
    <xf numFmtId="3" fontId="21" fillId="0" borderId="40" xfId="44" applyNumberFormat="1" applyFont="1" applyBorder="1"/>
    <xf numFmtId="3" fontId="21" fillId="0" borderId="27" xfId="44" applyNumberFormat="1" applyFont="1" applyBorder="1"/>
    <xf numFmtId="4" fontId="21" fillId="0" borderId="34" xfId="44" applyNumberFormat="1" applyFont="1" applyBorder="1"/>
    <xf numFmtId="3" fontId="21" fillId="0" borderId="44" xfId="44" applyNumberFormat="1" applyFont="1" applyBorder="1"/>
    <xf numFmtId="3" fontId="21" fillId="0" borderId="45" xfId="44" applyNumberFormat="1" applyFont="1" applyBorder="1"/>
    <xf numFmtId="3" fontId="21" fillId="0" borderId="46" xfId="44" applyNumberFormat="1" applyFont="1" applyBorder="1"/>
    <xf numFmtId="3" fontId="21" fillId="0" borderId="47" xfId="44" applyNumberFormat="1" applyFont="1" applyBorder="1"/>
    <xf numFmtId="3" fontId="21" fillId="0" borderId="39" xfId="55" applyNumberFormat="1" applyFont="1" applyBorder="1" applyAlignment="1">
      <alignment horizontal="right" vertical="center"/>
    </xf>
    <xf numFmtId="3" fontId="21" fillId="0" borderId="42" xfId="55" applyNumberFormat="1" applyFont="1" applyBorder="1" applyAlignment="1">
      <alignment horizontal="right" vertical="center"/>
    </xf>
    <xf numFmtId="3" fontId="21" fillId="0" borderId="49" xfId="44" applyNumberFormat="1" applyFont="1" applyBorder="1"/>
    <xf numFmtId="0" fontId="21" fillId="34" borderId="38" xfId="61" applyFont="1" applyFill="1" applyBorder="1"/>
    <xf numFmtId="0" fontId="21" fillId="34" borderId="31" xfId="61" applyFont="1" applyFill="1" applyBorder="1"/>
    <xf numFmtId="0" fontId="20" fillId="34" borderId="38" xfId="61" applyFont="1" applyFill="1" applyBorder="1"/>
    <xf numFmtId="3" fontId="21" fillId="0" borderId="26" xfId="55" applyNumberFormat="1" applyFont="1" applyBorder="1" applyAlignment="1">
      <alignment horizontal="right" vertical="center"/>
    </xf>
    <xf numFmtId="3" fontId="21" fillId="0" borderId="29" xfId="55" applyNumberFormat="1" applyFont="1" applyBorder="1" applyAlignment="1">
      <alignment horizontal="right" vertical="center"/>
    </xf>
    <xf numFmtId="3" fontId="21" fillId="0" borderId="50" xfId="55" applyNumberFormat="1" applyFont="1" applyBorder="1" applyAlignment="1">
      <alignment horizontal="right" vertical="center"/>
    </xf>
    <xf numFmtId="3" fontId="21" fillId="0" borderId="41" xfId="55" applyNumberFormat="1" applyFont="1" applyBorder="1" applyAlignment="1">
      <alignment horizontal="right" vertical="center"/>
    </xf>
    <xf numFmtId="4" fontId="21" fillId="0" borderId="35" xfId="44" applyNumberFormat="1" applyFont="1" applyBorder="1"/>
    <xf numFmtId="0" fontId="20" fillId="34" borderId="16" xfId="61" applyFont="1" applyFill="1" applyBorder="1"/>
    <xf numFmtId="0" fontId="21" fillId="0" borderId="17" xfId="61" applyFont="1" applyBorder="1"/>
    <xf numFmtId="1" fontId="21" fillId="0" borderId="17" xfId="61" applyNumberFormat="1" applyFont="1" applyBorder="1"/>
    <xf numFmtId="0" fontId="21" fillId="0" borderId="18" xfId="61" applyFont="1" applyBorder="1"/>
    <xf numFmtId="0" fontId="20" fillId="34" borderId="19" xfId="61" applyFont="1" applyFill="1" applyBorder="1"/>
    <xf numFmtId="0" fontId="21" fillId="0" borderId="11" xfId="61" applyFont="1" applyBorder="1"/>
    <xf numFmtId="3" fontId="21" fillId="0" borderId="11" xfId="61" applyNumberFormat="1" applyFont="1" applyBorder="1"/>
    <xf numFmtId="1" fontId="21" fillId="0" borderId="11" xfId="61" applyNumberFormat="1" applyFont="1" applyBorder="1"/>
    <xf numFmtId="0" fontId="21" fillId="0" borderId="20" xfId="61" applyFont="1" applyBorder="1"/>
    <xf numFmtId="3" fontId="21" fillId="0" borderId="20" xfId="61" applyNumberFormat="1" applyFont="1" applyBorder="1"/>
    <xf numFmtId="0" fontId="20" fillId="34" borderId="21" xfId="61" applyFont="1" applyFill="1" applyBorder="1"/>
    <xf numFmtId="0" fontId="21" fillId="0" borderId="14" xfId="61" applyFont="1" applyBorder="1"/>
    <xf numFmtId="3" fontId="21" fillId="0" borderId="14" xfId="61" applyNumberFormat="1" applyFont="1" applyBorder="1"/>
    <xf numFmtId="0" fontId="21" fillId="0" borderId="22" xfId="61" applyFont="1" applyBorder="1"/>
    <xf numFmtId="0" fontId="20" fillId="33" borderId="51" xfId="0" applyFont="1" applyFill="1" applyBorder="1" applyAlignment="1">
      <alignment horizontal="center" wrapText="1"/>
    </xf>
    <xf numFmtId="0" fontId="20" fillId="33" borderId="52" xfId="0" applyFont="1" applyFill="1" applyBorder="1" applyAlignment="1">
      <alignment horizontal="left"/>
    </xf>
    <xf numFmtId="0" fontId="20" fillId="33" borderId="53" xfId="0" applyFont="1" applyFill="1" applyBorder="1" applyAlignment="1">
      <alignment horizontal="center" wrapText="1"/>
    </xf>
    <xf numFmtId="0" fontId="1" fillId="15" borderId="0" xfId="24"/>
    <xf numFmtId="0" fontId="24" fillId="11" borderId="53" xfId="20" applyFont="1" applyBorder="1" applyAlignment="1">
      <alignment horizontal="center" wrapText="1"/>
    </xf>
    <xf numFmtId="0" fontId="24" fillId="11" borderId="54" xfId="20" applyFont="1" applyBorder="1" applyAlignment="1">
      <alignment horizontal="center" wrapText="1"/>
    </xf>
    <xf numFmtId="0" fontId="24" fillId="31" borderId="53" xfId="40" applyFont="1" applyBorder="1" applyAlignment="1">
      <alignment horizontal="center" wrapText="1"/>
    </xf>
    <xf numFmtId="0" fontId="24" fillId="15" borderId="53" xfId="24" applyFont="1" applyBorder="1" applyAlignment="1">
      <alignment horizontal="center" wrapText="1"/>
    </xf>
    <xf numFmtId="0" fontId="24" fillId="23" borderId="53" xfId="32" applyFont="1" applyBorder="1" applyAlignment="1">
      <alignment horizontal="center" wrapText="1"/>
    </xf>
    <xf numFmtId="4" fontId="21" fillId="0" borderId="26" xfId="44" applyNumberFormat="1" applyFont="1" applyBorder="1"/>
    <xf numFmtId="0" fontId="20" fillId="34" borderId="19" xfId="0" applyFont="1" applyFill="1" applyBorder="1"/>
    <xf numFmtId="0" fontId="20" fillId="34" borderId="21" xfId="0" applyFont="1" applyFill="1" applyBorder="1"/>
    <xf numFmtId="0" fontId="20" fillId="34" borderId="29" xfId="0" applyFont="1" applyFill="1" applyBorder="1"/>
    <xf numFmtId="0" fontId="20" fillId="33" borderId="56" xfId="0" applyFont="1" applyFill="1" applyBorder="1" applyAlignment="1">
      <alignment horizontal="left"/>
    </xf>
    <xf numFmtId="0" fontId="20" fillId="33" borderId="57" xfId="0" applyFont="1" applyFill="1" applyBorder="1" applyAlignment="1">
      <alignment horizontal="center" wrapText="1"/>
    </xf>
    <xf numFmtId="0" fontId="24" fillId="11" borderId="58" xfId="20" applyFont="1" applyBorder="1" applyAlignment="1">
      <alignment horizontal="center" wrapText="1"/>
    </xf>
    <xf numFmtId="0" fontId="20" fillId="6" borderId="31" xfId="10" applyFont="1" applyBorder="1" applyAlignment="1">
      <alignment horizontal="center" wrapText="1"/>
    </xf>
    <xf numFmtId="0" fontId="26" fillId="0" borderId="0" xfId="57" applyFont="1"/>
    <xf numFmtId="0" fontId="20" fillId="34" borderId="59" xfId="0" applyFont="1" applyFill="1" applyBorder="1"/>
    <xf numFmtId="0" fontId="21" fillId="0" borderId="33" xfId="0" applyFont="1" applyBorder="1"/>
    <xf numFmtId="0" fontId="21" fillId="0" borderId="17" xfId="0" applyFont="1" applyBorder="1"/>
    <xf numFmtId="1" fontId="21" fillId="0" borderId="17" xfId="0" applyNumberFormat="1" applyFont="1" applyBorder="1"/>
    <xf numFmtId="0" fontId="21" fillId="0" borderId="18" xfId="0" applyFont="1" applyBorder="1"/>
    <xf numFmtId="0" fontId="20" fillId="34" borderId="60" xfId="0" applyFont="1" applyFill="1" applyBorder="1"/>
    <xf numFmtId="3" fontId="21" fillId="0" borderId="34" xfId="61" applyNumberFormat="1" applyFont="1" applyBorder="1"/>
    <xf numFmtId="3" fontId="21" fillId="0" borderId="11" xfId="0" applyNumberFormat="1" applyFont="1" applyBorder="1"/>
    <xf numFmtId="3" fontId="21" fillId="0" borderId="20" xfId="0" applyNumberFormat="1" applyFont="1" applyBorder="1"/>
    <xf numFmtId="0" fontId="21" fillId="0" borderId="34" xfId="0" applyFont="1" applyBorder="1"/>
    <xf numFmtId="9" fontId="21" fillId="0" borderId="11" xfId="62" applyFont="1" applyBorder="1"/>
    <xf numFmtId="0" fontId="20" fillId="34" borderId="61" xfId="0" applyFont="1" applyFill="1" applyBorder="1"/>
    <xf numFmtId="0" fontId="21" fillId="0" borderId="35" xfId="0" applyFont="1" applyBorder="1"/>
    <xf numFmtId="3" fontId="21" fillId="0" borderId="14" xfId="0" applyNumberFormat="1" applyFont="1" applyBorder="1"/>
    <xf numFmtId="9" fontId="21" fillId="0" borderId="14" xfId="62" applyFont="1" applyBorder="1"/>
    <xf numFmtId="3" fontId="21" fillId="0" borderId="22" xfId="0" applyNumberFormat="1" applyFont="1" applyBorder="1"/>
    <xf numFmtId="3" fontId="21" fillId="0" borderId="48" xfId="44" applyNumberFormat="1" applyFont="1" applyBorder="1"/>
    <xf numFmtId="0" fontId="24" fillId="23" borderId="55" xfId="32" applyFont="1" applyBorder="1" applyAlignment="1">
      <alignment horizontal="center"/>
    </xf>
    <xf numFmtId="0" fontId="1" fillId="23" borderId="55" xfId="32" applyBorder="1" applyAlignment="1">
      <alignment horizontal="center"/>
    </xf>
    <xf numFmtId="0" fontId="24" fillId="31" borderId="55" xfId="40" applyFont="1" applyBorder="1" applyAlignment="1">
      <alignment horizontal="center"/>
    </xf>
    <xf numFmtId="0" fontId="1" fillId="31" borderId="55" xfId="40" applyBorder="1" applyAlignment="1">
      <alignment horizontal="center"/>
    </xf>
    <xf numFmtId="0" fontId="24" fillId="11" borderId="55" xfId="20" applyFont="1" applyBorder="1" applyAlignment="1">
      <alignment horizontal="center"/>
    </xf>
    <xf numFmtId="0" fontId="24" fillId="31" borderId="37" xfId="40" applyFont="1" applyBorder="1" applyAlignment="1">
      <alignment horizontal="center"/>
    </xf>
    <xf numFmtId="0" fontId="24" fillId="22" borderId="37" xfId="31" applyFont="1" applyBorder="1" applyAlignment="1">
      <alignment horizontal="center"/>
    </xf>
    <xf numFmtId="0" fontId="24" fillId="26" borderId="37" xfId="35" applyFont="1" applyBorder="1" applyAlignment="1">
      <alignment horizontal="center"/>
    </xf>
    <xf numFmtId="0" fontId="24" fillId="30" borderId="37" xfId="39" applyFont="1" applyBorder="1" applyAlignment="1">
      <alignment horizontal="center"/>
    </xf>
    <xf numFmtId="0" fontId="24" fillId="14" borderId="37" xfId="23" applyFont="1" applyBorder="1" applyAlignment="1">
      <alignment horizontal="center"/>
    </xf>
    <xf numFmtId="0" fontId="24" fillId="20" borderId="37" xfId="29" applyFont="1" applyBorder="1" applyAlignment="1">
      <alignment horizontal="center"/>
    </xf>
    <xf numFmtId="0" fontId="24" fillId="11" borderId="37" xfId="20" applyFont="1" applyBorder="1" applyAlignment="1">
      <alignment horizontal="center"/>
    </xf>
    <xf numFmtId="0" fontId="24" fillId="23" borderId="37" xfId="32" applyFont="1" applyBorder="1" applyAlignment="1">
      <alignment horizontal="center"/>
    </xf>
  </cellXfs>
  <cellStyles count="6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7" builtinId="8"/>
    <cellStyle name="Input" xfId="9" builtinId="20" customBuiltin="1"/>
    <cellStyle name="Linked Cell" xfId="12" builtinId="24" customBuiltin="1"/>
    <cellStyle name="Neutral" xfId="8" builtinId="28" customBuiltin="1"/>
    <cellStyle name="Normal" xfId="0" builtinId="0" customBuiltin="1"/>
    <cellStyle name="Normal 2" xfId="61"/>
    <cellStyle name="Note" xfId="15" builtinId="10" customBuiltin="1"/>
    <cellStyle name="Output" xfId="10" builtinId="21" customBuiltin="1"/>
    <cellStyle name="Percent" xfId="62" builtinId="5"/>
    <cellStyle name="sCurrency" xfId="45"/>
    <cellStyle name="sDate" xfId="50"/>
    <cellStyle name="sDecimal" xfId="43"/>
    <cellStyle name="sInteger" xfId="44"/>
    <cellStyle name="sLongDate" xfId="51"/>
    <cellStyle name="sLongTime" xfId="53"/>
    <cellStyle name="sMediumDate" xfId="52"/>
    <cellStyle name="sMediumTime" xfId="54"/>
    <cellStyle name="sNumber" xfId="42"/>
    <cellStyle name="sPercent" xfId="46"/>
    <cellStyle name="sPhone" xfId="58"/>
    <cellStyle name="sPhoneExt" xfId="59"/>
    <cellStyle name="sRichText" xfId="56"/>
    <cellStyle name="sShortDate" xfId="48"/>
    <cellStyle name="sShortTime" xfId="49"/>
    <cellStyle name="sStandard" xfId="47"/>
    <cellStyle name="sText" xfId="55"/>
    <cellStyle name="sZip" xfId="6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oslri.org" TargetMode="External"/><Relationship Id="rId2" Type="http://schemas.openxmlformats.org/officeDocument/2006/relationships/hyperlink" Target="http://tinyurl.com/hlqmwe3" TargetMode="External"/><Relationship Id="rId1" Type="http://schemas.openxmlformats.org/officeDocument/2006/relationships/hyperlink" Target="http://www.olis.ri.gov/pubs/compstats/index.php" TargetMode="Externa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152400</xdr:rowOff>
    </xdr:from>
    <xdr:to>
      <xdr:col>9</xdr:col>
      <xdr:colOff>590550</xdr:colOff>
      <xdr:row>30</xdr:row>
      <xdr:rowOff>152400</xdr:rowOff>
    </xdr:to>
    <xdr:sp macro="" textlink="">
      <xdr:nvSpPr>
        <xdr:cNvPr id="3" name="TextBox 2">
          <a:extLst>
            <a:ext uri="{FF2B5EF4-FFF2-40B4-BE49-F238E27FC236}">
              <a16:creationId xmlns:a16="http://schemas.microsoft.com/office/drawing/2014/main" id="{00C64D67-A2F6-4A8A-888A-1AA8B07AB2D9}"/>
            </a:ext>
          </a:extLst>
        </xdr:cNvPr>
        <xdr:cNvSpPr txBox="1"/>
      </xdr:nvSpPr>
      <xdr:spPr>
        <a:xfrm>
          <a:off x="180975" y="152400"/>
          <a:ext cx="6619875" cy="48577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Important Information about FY2017 Annual Survey Data</a:t>
          </a:r>
          <a:b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b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Release Date: December 19, 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spreadsheet contains data collected through the 2017 Annual Report Survey for Rhode Island Public Libraries and is made available by the Office of Library and Information Services for further analysis. The data reflects FY2016 (July 1, 2016 - June 30, 2017; the deadline for the report submission was September 15, 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This data has not been reviewed and is as the libraries reported.  If you have questions about using the data, suggestions for improvements, or have developed analyses that would be helpful to the community, please contact Jason M. Bloom 401-574-9314 or jason.bloom@olis.ri.gov</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Use the tabs below or click on the listed links to pull up the worksheet. In each tab you can sort each column by clicking on the button in the bottom right hand corner of the column heading. </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190500</xdr:colOff>
      <xdr:row>14</xdr:row>
      <xdr:rowOff>19051</xdr:rowOff>
    </xdr:from>
    <xdr:to>
      <xdr:col>9</xdr:col>
      <xdr:colOff>38100</xdr:colOff>
      <xdr:row>16</xdr:row>
      <xdr:rowOff>152400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92CEF6F8-F66E-4D15-BB93-0B989C47EFD5}"/>
            </a:ext>
          </a:extLst>
        </xdr:cNvPr>
        <xdr:cNvSpPr txBox="1"/>
      </xdr:nvSpPr>
      <xdr:spPr>
        <a:xfrm>
          <a:off x="190500" y="2286001"/>
          <a:ext cx="6057900" cy="457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For all data and statistics available through OLIS please visit our website at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http://www.olis.ri.gov/pubs/compstats/index.php</a:t>
          </a:r>
          <a:endParaRPr kumimoji="0" lang="en-US" sz="1800" b="0" i="0" u="sng" strike="noStrike" kern="0" cap="none" spc="0" normalizeH="0" baseline="0" noProof="0">
            <a:ln>
              <a:noFill/>
            </a:ln>
            <a:solidFill>
              <a:srgbClr val="4472C4">
                <a:lumMod val="75000"/>
              </a:srgbClr>
            </a:solidFill>
            <a:effectLst/>
            <a:uLnTx/>
            <a:uFillTx/>
            <a:latin typeface="+mn-lt"/>
            <a:ea typeface="+mn-ea"/>
            <a:cs typeface="+mn-cs"/>
          </a:endParaRPr>
        </a:p>
      </xdr:txBody>
    </xdr:sp>
    <xdr:clientData/>
  </xdr:twoCellAnchor>
  <xdr:twoCellAnchor>
    <xdr:from>
      <xdr:col>0</xdr:col>
      <xdr:colOff>190500</xdr:colOff>
      <xdr:row>17</xdr:row>
      <xdr:rowOff>95251</xdr:rowOff>
    </xdr:from>
    <xdr:to>
      <xdr:col>9</xdr:col>
      <xdr:colOff>76200</xdr:colOff>
      <xdr:row>20</xdr:row>
      <xdr:rowOff>104775</xdr:rowOff>
    </xdr:to>
    <xdr:sp macro="" textlink="">
      <xdr:nvSpPr>
        <xdr:cNvPr id="4" name="TextBox 3">
          <a:hlinkClick xmlns:r="http://schemas.openxmlformats.org/officeDocument/2006/relationships" r:id="rId2"/>
          <a:extLst>
            <a:ext uri="{FF2B5EF4-FFF2-40B4-BE49-F238E27FC236}">
              <a16:creationId xmlns:a16="http://schemas.microsoft.com/office/drawing/2014/main" id="{92C3156D-1E15-48FC-8ABE-08E7A2F65F8B}"/>
            </a:ext>
          </a:extLst>
        </xdr:cNvPr>
        <xdr:cNvSpPr txBox="1"/>
      </xdr:nvSpPr>
      <xdr:spPr>
        <a:xfrm>
          <a:off x="190500" y="2847976"/>
          <a:ext cx="6096000" cy="495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National library statistics are available via the Institute of Museum and Library Services (IMLS) at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http://tinyurl.com/hlqmwe3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Data is available through 2015.</a:t>
          </a:r>
          <a:endParaRPr kumimoji="0" lang="en-US" sz="1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190499</xdr:colOff>
      <xdr:row>20</xdr:row>
      <xdr:rowOff>142876</xdr:rowOff>
    </xdr:from>
    <xdr:to>
      <xdr:col>9</xdr:col>
      <xdr:colOff>409574</xdr:colOff>
      <xdr:row>27</xdr:row>
      <xdr:rowOff>1</xdr:rowOff>
    </xdr:to>
    <xdr:sp macro="" textlink="">
      <xdr:nvSpPr>
        <xdr:cNvPr id="6" name="TextBox 5">
          <a:hlinkClick xmlns:r="http://schemas.openxmlformats.org/officeDocument/2006/relationships" r:id="rId3"/>
          <a:extLst>
            <a:ext uri="{FF2B5EF4-FFF2-40B4-BE49-F238E27FC236}">
              <a16:creationId xmlns:a16="http://schemas.microsoft.com/office/drawing/2014/main" id="{46C70ADE-6820-4791-B8C6-7C7A794C7B55}"/>
            </a:ext>
          </a:extLst>
        </xdr:cNvPr>
        <xdr:cNvSpPr txBox="1"/>
      </xdr:nvSpPr>
      <xdr:spPr>
        <a:xfrm>
          <a:off x="190499" y="3381376"/>
          <a:ext cx="6429375"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A note on the per capita calculations found in this report:</a:t>
          </a:r>
          <a:endParaRPr kumimoji="0" lang="en-US" sz="1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Several Rhode Island municipalities have multiple library systems. To better reflect the populations served by each library system, in addition to calculating the per capita number based on the legal service population,  some of these reports also calculate per capita numbers using the populations used by Ocean State Libraries (</a:t>
          </a:r>
          <a:r>
            <a:rPr kumimoji="0" lang="en-US" sz="1100" b="0" i="0" u="sng" strike="noStrike" kern="0" cap="none" spc="0" normalizeH="0" baseline="0" noProof="0">
              <a:ln>
                <a:noFill/>
              </a:ln>
              <a:solidFill>
                <a:srgbClr val="4472C4">
                  <a:lumMod val="75000"/>
                </a:srgbClr>
              </a:solidFill>
              <a:effectLst/>
              <a:uLnTx/>
              <a:uFillTx/>
              <a:latin typeface="+mn-lt"/>
              <a:ea typeface="+mn-ea"/>
              <a:cs typeface="+mn-cs"/>
            </a:rPr>
            <a:t>www.oslri.org</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to determine each library system's membership fees.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3:C39"/>
  <sheetViews>
    <sheetView tabSelected="1" workbookViewId="0">
      <selection activeCell="B41" sqref="B41"/>
    </sheetView>
  </sheetViews>
  <sheetFormatPr defaultRowHeight="12.75" x14ac:dyDescent="0.2"/>
  <cols>
    <col min="2" max="2" width="20" customWidth="1"/>
  </cols>
  <sheetData>
    <row r="33" spans="2:3" ht="15" x14ac:dyDescent="0.25">
      <c r="B33" s="2" t="s">
        <v>97</v>
      </c>
      <c r="C33" s="2"/>
    </row>
    <row r="34" spans="2:3" ht="15" x14ac:dyDescent="0.25">
      <c r="B34" s="2" t="s">
        <v>98</v>
      </c>
      <c r="C34" s="2" t="s">
        <v>99</v>
      </c>
    </row>
    <row r="35" spans="2:3" ht="15" x14ac:dyDescent="0.25">
      <c r="B35" s="111" t="s">
        <v>100</v>
      </c>
      <c r="C35" s="3" t="s">
        <v>101</v>
      </c>
    </row>
    <row r="36" spans="2:3" ht="15" x14ac:dyDescent="0.25">
      <c r="B36" s="111" t="s">
        <v>102</v>
      </c>
      <c r="C36" s="3" t="s">
        <v>103</v>
      </c>
    </row>
    <row r="37" spans="2:3" ht="15" x14ac:dyDescent="0.25">
      <c r="B37" s="111" t="s">
        <v>104</v>
      </c>
      <c r="C37" s="3" t="s">
        <v>109</v>
      </c>
    </row>
    <row r="38" spans="2:3" ht="15" x14ac:dyDescent="0.25">
      <c r="B38" s="111" t="s">
        <v>105</v>
      </c>
      <c r="C38" s="3" t="s">
        <v>106</v>
      </c>
    </row>
    <row r="39" spans="2:3" ht="15" x14ac:dyDescent="0.25">
      <c r="B39" s="111" t="s">
        <v>107</v>
      </c>
      <c r="C39" s="3" t="s">
        <v>108</v>
      </c>
    </row>
  </sheetData>
  <hyperlinks>
    <hyperlink ref="B36" location="Circulation!A1" display="Circulation"/>
    <hyperlink ref="B38" location="Programs!A1" display="Programs"/>
    <hyperlink ref="B39" location="Technology!A1" display="Technology"/>
    <hyperlink ref="B37" location="ILL!A1" display="ILL"/>
    <hyperlink ref="B35" location="'Visits &amp; Reference'!A1" display="Visits &amp; Referenc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53"/>
  <sheetViews>
    <sheetView workbookViewId="0">
      <pane xSplit="2" ySplit="1" topLeftCell="C2" activePane="bottomRight" state="frozen"/>
      <selection pane="topRight" activeCell="C1" sqref="C1"/>
      <selection pane="bottomLeft" activeCell="A2" sqref="A2"/>
      <selection pane="bottomRight" activeCell="C57" sqref="C57"/>
    </sheetView>
  </sheetViews>
  <sheetFormatPr defaultRowHeight="12.75" x14ac:dyDescent="0.2"/>
  <cols>
    <col min="1" max="1" width="41.85546875" style="1" customWidth="1"/>
    <col min="2" max="2" width="16.28515625" style="1" customWidth="1"/>
    <col min="3" max="3" width="12.42578125" style="1" customWidth="1"/>
    <col min="4" max="4" width="10.28515625" style="1" customWidth="1"/>
    <col min="5" max="6" width="12.28515625" style="1" customWidth="1"/>
    <col min="7" max="7" width="12" style="1" customWidth="1"/>
    <col min="8" max="8" width="11" style="1" customWidth="1"/>
    <col min="9" max="10" width="11.7109375" style="1" customWidth="1"/>
    <col min="11" max="11" width="10.28515625" style="1" customWidth="1"/>
  </cols>
  <sheetData>
    <row r="1" spans="1:12" ht="52.5" customHeight="1" thickBot="1" x14ac:dyDescent="0.25">
      <c r="A1" s="15" t="s">
        <v>112</v>
      </c>
      <c r="B1" s="16" t="s">
        <v>111</v>
      </c>
      <c r="C1" s="16" t="s">
        <v>110</v>
      </c>
      <c r="D1" s="16" t="s">
        <v>113</v>
      </c>
      <c r="E1" s="16" t="s">
        <v>0</v>
      </c>
      <c r="F1" s="16" t="s">
        <v>114</v>
      </c>
      <c r="G1" s="16" t="s">
        <v>115</v>
      </c>
      <c r="H1" s="16" t="s">
        <v>1</v>
      </c>
      <c r="I1" s="16" t="s">
        <v>116</v>
      </c>
      <c r="J1" s="16" t="s">
        <v>117</v>
      </c>
      <c r="K1" s="16" t="s">
        <v>2</v>
      </c>
      <c r="L1" s="1"/>
    </row>
    <row r="2" spans="1:12" ht="13.5" thickBot="1" x14ac:dyDescent="0.25">
      <c r="A2" s="4" t="s">
        <v>3</v>
      </c>
      <c r="B2" s="8" t="s">
        <v>4</v>
      </c>
      <c r="C2" s="9">
        <v>8349</v>
      </c>
      <c r="D2" s="9">
        <v>3108</v>
      </c>
      <c r="E2" s="9">
        <v>769</v>
      </c>
      <c r="F2" s="20">
        <f>E2/C2</f>
        <v>9.2106839142412258E-2</v>
      </c>
      <c r="G2" s="20">
        <f>E2/D2</f>
        <v>0.24742599742599741</v>
      </c>
      <c r="H2" s="9">
        <v>11466</v>
      </c>
      <c r="I2" s="9">
        <f>H2/C2</f>
        <v>1.3733381243262666</v>
      </c>
      <c r="J2" s="9">
        <f>H2/D2</f>
        <v>3.689189189189189</v>
      </c>
      <c r="K2" s="10">
        <v>437</v>
      </c>
      <c r="L2" s="1"/>
    </row>
    <row r="3" spans="1:12" ht="13.5" thickBot="1" x14ac:dyDescent="0.25">
      <c r="A3" s="4" t="s">
        <v>5</v>
      </c>
      <c r="B3" s="11" t="s">
        <v>6</v>
      </c>
      <c r="C3" s="6">
        <v>16068</v>
      </c>
      <c r="D3" s="6">
        <v>16310</v>
      </c>
      <c r="E3" s="6">
        <v>15122</v>
      </c>
      <c r="F3" s="21">
        <f t="shared" ref="F3:F49" si="0">E3/C3</f>
        <v>0.94112521782424696</v>
      </c>
      <c r="G3" s="21">
        <f t="shared" ref="G3:G49" si="1">E3/D3</f>
        <v>0.92716125076640099</v>
      </c>
      <c r="H3" s="6">
        <v>186819</v>
      </c>
      <c r="I3" s="6">
        <f t="shared" ref="I3:I49" si="2">H3/C3</f>
        <v>11.626773711725168</v>
      </c>
      <c r="J3" s="25">
        <f t="shared" ref="J3:J49" si="3">H3/D3</f>
        <v>11.454261189454323</v>
      </c>
      <c r="K3" s="12">
        <v>26743</v>
      </c>
      <c r="L3" s="1"/>
    </row>
    <row r="4" spans="1:12" ht="13.5" thickBot="1" x14ac:dyDescent="0.25">
      <c r="A4" s="4" t="s">
        <v>7</v>
      </c>
      <c r="B4" s="11" t="s">
        <v>8</v>
      </c>
      <c r="C4" s="6">
        <v>3473</v>
      </c>
      <c r="D4" s="6">
        <v>3492</v>
      </c>
      <c r="E4" s="6">
        <v>2075</v>
      </c>
      <c r="F4" s="21">
        <f t="shared" si="0"/>
        <v>0.59746616757846238</v>
      </c>
      <c r="G4" s="21">
        <f t="shared" si="1"/>
        <v>0.59421534936998854</v>
      </c>
      <c r="H4" s="6">
        <v>24942</v>
      </c>
      <c r="I4" s="24">
        <f t="shared" si="2"/>
        <v>7.1816873020443417</v>
      </c>
      <c r="J4" s="25">
        <f t="shared" si="3"/>
        <v>7.1426116838487976</v>
      </c>
      <c r="K4" s="12">
        <v>10891</v>
      </c>
      <c r="L4" s="1"/>
    </row>
    <row r="5" spans="1:12" ht="13.5" thickBot="1" x14ac:dyDescent="0.25">
      <c r="A5" s="4" t="s">
        <v>9</v>
      </c>
      <c r="B5" s="11" t="s">
        <v>10</v>
      </c>
      <c r="C5" s="6">
        <v>19408</v>
      </c>
      <c r="D5" s="6">
        <v>19376</v>
      </c>
      <c r="E5" s="6">
        <v>3212</v>
      </c>
      <c r="F5" s="21">
        <f t="shared" si="0"/>
        <v>0.16549876339653752</v>
      </c>
      <c r="G5" s="21">
        <f t="shared" si="1"/>
        <v>0.16577208918249381</v>
      </c>
      <c r="H5" s="6">
        <v>31106</v>
      </c>
      <c r="I5" s="6">
        <f t="shared" si="2"/>
        <v>1.6027411376751854</v>
      </c>
      <c r="J5" s="6">
        <f t="shared" si="3"/>
        <v>1.6053881090008257</v>
      </c>
      <c r="K5" s="12">
        <v>9024</v>
      </c>
      <c r="L5" s="1"/>
    </row>
    <row r="6" spans="1:12" ht="13.5" thickBot="1" x14ac:dyDescent="0.25">
      <c r="A6" s="4" t="s">
        <v>11</v>
      </c>
      <c r="B6" s="11" t="s">
        <v>12</v>
      </c>
      <c r="C6" s="6">
        <v>8199</v>
      </c>
      <c r="D6" s="6">
        <v>7708</v>
      </c>
      <c r="E6" s="6">
        <v>1894</v>
      </c>
      <c r="F6" s="21">
        <f t="shared" si="0"/>
        <v>0.2310037809488962</v>
      </c>
      <c r="G6" s="21">
        <f t="shared" si="1"/>
        <v>0.24571873378308251</v>
      </c>
      <c r="H6" s="6">
        <v>21872</v>
      </c>
      <c r="I6" s="6">
        <f t="shared" si="2"/>
        <v>2.6676423954140751</v>
      </c>
      <c r="J6" s="6">
        <f t="shared" si="3"/>
        <v>2.8375713544369487</v>
      </c>
      <c r="K6" s="12">
        <v>15</v>
      </c>
      <c r="L6" s="1"/>
    </row>
    <row r="7" spans="1:12" ht="13.5" thickBot="1" x14ac:dyDescent="0.25">
      <c r="A7" s="4" t="s">
        <v>13</v>
      </c>
      <c r="B7" s="11" t="s">
        <v>14</v>
      </c>
      <c r="C7" s="6">
        <v>35429</v>
      </c>
      <c r="D7" s="6">
        <v>35014</v>
      </c>
      <c r="E7" s="6">
        <v>11255</v>
      </c>
      <c r="F7" s="21">
        <f t="shared" si="0"/>
        <v>0.31767760873860396</v>
      </c>
      <c r="G7" s="21">
        <f t="shared" si="1"/>
        <v>0.32144285143085621</v>
      </c>
      <c r="H7" s="6">
        <v>103947</v>
      </c>
      <c r="I7" s="6">
        <f t="shared" si="2"/>
        <v>2.9339524118659854</v>
      </c>
      <c r="J7" s="6">
        <f t="shared" si="3"/>
        <v>2.9687267949962872</v>
      </c>
      <c r="K7" s="12">
        <v>4701</v>
      </c>
      <c r="L7" s="1"/>
    </row>
    <row r="8" spans="1:12" ht="13.5" thickBot="1" x14ac:dyDescent="0.25">
      <c r="A8" s="4" t="s">
        <v>15</v>
      </c>
      <c r="B8" s="11" t="s">
        <v>16</v>
      </c>
      <c r="C8" s="6">
        <v>79960</v>
      </c>
      <c r="D8" s="6">
        <v>80387</v>
      </c>
      <c r="E8" s="6">
        <v>36819</v>
      </c>
      <c r="F8" s="21">
        <f t="shared" si="0"/>
        <v>0.46046773386693346</v>
      </c>
      <c r="G8" s="21">
        <f t="shared" si="1"/>
        <v>0.4580218194484183</v>
      </c>
      <c r="H8" s="6">
        <v>400274</v>
      </c>
      <c r="I8" s="6">
        <f t="shared" si="2"/>
        <v>5.0059279639819909</v>
      </c>
      <c r="J8" s="25">
        <f t="shared" si="3"/>
        <v>4.9793374550611418</v>
      </c>
      <c r="K8" s="12">
        <v>70200</v>
      </c>
      <c r="L8" s="1"/>
    </row>
    <row r="9" spans="1:12" ht="13.5" thickBot="1" x14ac:dyDescent="0.25">
      <c r="A9" s="4" t="s">
        <v>17</v>
      </c>
      <c r="B9" s="11" t="s">
        <v>18</v>
      </c>
      <c r="C9" s="6">
        <v>8087</v>
      </c>
      <c r="D9" s="6">
        <v>7827</v>
      </c>
      <c r="E9" s="6">
        <v>3500</v>
      </c>
      <c r="F9" s="21">
        <f t="shared" si="0"/>
        <v>0.43279337207864471</v>
      </c>
      <c r="G9" s="21">
        <f t="shared" si="1"/>
        <v>0.44717005238277757</v>
      </c>
      <c r="H9" s="6">
        <v>80008</v>
      </c>
      <c r="I9" s="6">
        <f t="shared" si="2"/>
        <v>9.8934091752194888</v>
      </c>
      <c r="J9" s="25">
        <f t="shared" si="3"/>
        <v>10.222051871726077</v>
      </c>
      <c r="K9" s="12">
        <v>3349</v>
      </c>
      <c r="L9" s="1"/>
    </row>
    <row r="10" spans="1:12" ht="13.5" thickBot="1" x14ac:dyDescent="0.25">
      <c r="A10" s="4" t="s">
        <v>19</v>
      </c>
      <c r="B10" s="11" t="s">
        <v>20</v>
      </c>
      <c r="C10" s="6">
        <v>33946</v>
      </c>
      <c r="D10" s="6">
        <v>33506</v>
      </c>
      <c r="E10" s="6">
        <v>14792</v>
      </c>
      <c r="F10" s="21">
        <f t="shared" si="0"/>
        <v>0.43575089848583043</v>
      </c>
      <c r="G10" s="21">
        <f t="shared" si="1"/>
        <v>0.44147316898465944</v>
      </c>
      <c r="H10" s="6">
        <v>187459</v>
      </c>
      <c r="I10" s="6">
        <f t="shared" si="2"/>
        <v>5.5222706651741005</v>
      </c>
      <c r="J10" s="25">
        <f t="shared" si="3"/>
        <v>5.5947889930161763</v>
      </c>
      <c r="K10" s="12">
        <v>18097</v>
      </c>
      <c r="L10" s="1"/>
    </row>
    <row r="11" spans="1:12" ht="13.5" thickBot="1" x14ac:dyDescent="0.25">
      <c r="A11" s="4" t="s">
        <v>21</v>
      </c>
      <c r="B11" s="11" t="s">
        <v>22</v>
      </c>
      <c r="C11" s="6">
        <v>26673</v>
      </c>
      <c r="D11" s="6">
        <v>1090</v>
      </c>
      <c r="E11" s="6">
        <v>339</v>
      </c>
      <c r="F11" s="21">
        <f t="shared" si="0"/>
        <v>1.2709481498144191E-2</v>
      </c>
      <c r="G11" s="21">
        <f t="shared" si="1"/>
        <v>0.3110091743119266</v>
      </c>
      <c r="H11" s="6">
        <v>10243</v>
      </c>
      <c r="I11" s="6">
        <f t="shared" si="2"/>
        <v>0.38402129494245119</v>
      </c>
      <c r="J11" s="25">
        <f t="shared" si="3"/>
        <v>9.3972477064220179</v>
      </c>
      <c r="K11" s="12">
        <v>315</v>
      </c>
      <c r="L11" s="1"/>
    </row>
    <row r="12" spans="1:12" ht="13.5" thickBot="1" x14ac:dyDescent="0.25">
      <c r="A12" s="4" t="s">
        <v>23</v>
      </c>
      <c r="B12" s="11" t="s">
        <v>24</v>
      </c>
      <c r="C12" s="6">
        <v>13270</v>
      </c>
      <c r="D12" s="6">
        <v>13146</v>
      </c>
      <c r="E12" s="6">
        <v>7299</v>
      </c>
      <c r="F12" s="21">
        <f t="shared" si="0"/>
        <v>0.55003767897513189</v>
      </c>
      <c r="G12" s="21">
        <f t="shared" si="1"/>
        <v>0.55522592423550887</v>
      </c>
      <c r="H12" s="6">
        <v>93274</v>
      </c>
      <c r="I12" s="6">
        <f t="shared" si="2"/>
        <v>7.0289374529012809</v>
      </c>
      <c r="J12" s="25">
        <f t="shared" si="3"/>
        <v>7.0952380952380949</v>
      </c>
      <c r="K12" s="12">
        <v>13274</v>
      </c>
      <c r="L12" s="1"/>
    </row>
    <row r="13" spans="1:12" ht="13.5" thickBot="1" x14ac:dyDescent="0.25">
      <c r="A13" s="4" t="s">
        <v>25</v>
      </c>
      <c r="B13" s="11" t="s">
        <v>26</v>
      </c>
      <c r="C13" s="6">
        <v>45342</v>
      </c>
      <c r="D13" s="6">
        <v>47037</v>
      </c>
      <c r="E13" s="6">
        <v>20159</v>
      </c>
      <c r="F13" s="21">
        <f t="shared" si="0"/>
        <v>0.44459882669489659</v>
      </c>
      <c r="G13" s="21">
        <f t="shared" si="1"/>
        <v>0.42857750281693135</v>
      </c>
      <c r="H13" s="6">
        <v>220136</v>
      </c>
      <c r="I13" s="6">
        <f t="shared" si="2"/>
        <v>4.8550130122182527</v>
      </c>
      <c r="J13" s="25">
        <f t="shared" si="3"/>
        <v>4.6800603780002978</v>
      </c>
      <c r="K13" s="12">
        <v>14543</v>
      </c>
      <c r="L13" s="1"/>
    </row>
    <row r="14" spans="1:12" ht="13.5" thickBot="1" x14ac:dyDescent="0.25">
      <c r="A14" s="4" t="s">
        <v>27</v>
      </c>
      <c r="B14" s="11" t="s">
        <v>28</v>
      </c>
      <c r="C14" s="6">
        <v>21640</v>
      </c>
      <c r="D14" s="6">
        <v>7263</v>
      </c>
      <c r="E14" s="6">
        <v>2702</v>
      </c>
      <c r="F14" s="21">
        <f t="shared" si="0"/>
        <v>0.12486136783733827</v>
      </c>
      <c r="G14" s="21">
        <f t="shared" si="1"/>
        <v>0.37202258020101886</v>
      </c>
      <c r="H14" s="6">
        <v>61125</v>
      </c>
      <c r="I14" s="6">
        <f t="shared" si="2"/>
        <v>2.8246303142329019</v>
      </c>
      <c r="J14" s="25">
        <f t="shared" si="3"/>
        <v>8.4159438248657583</v>
      </c>
      <c r="K14" s="12">
        <v>1643</v>
      </c>
      <c r="L14" s="1"/>
    </row>
    <row r="15" spans="1:12" ht="13.5" thickBot="1" x14ac:dyDescent="0.25">
      <c r="A15" s="4" t="s">
        <v>29</v>
      </c>
      <c r="B15" s="11" t="s">
        <v>30</v>
      </c>
      <c r="C15" s="6">
        <v>6574</v>
      </c>
      <c r="D15" s="6">
        <v>6425</v>
      </c>
      <c r="E15" s="6">
        <v>2085</v>
      </c>
      <c r="F15" s="21">
        <f t="shared" si="0"/>
        <v>0.3171585031944022</v>
      </c>
      <c r="G15" s="21">
        <f t="shared" si="1"/>
        <v>0.32451361867704281</v>
      </c>
      <c r="H15" s="6">
        <v>26400</v>
      </c>
      <c r="I15" s="6">
        <f t="shared" si="2"/>
        <v>4.0158198965622152</v>
      </c>
      <c r="J15" s="25">
        <f t="shared" si="3"/>
        <v>4.1089494163424121</v>
      </c>
      <c r="K15" s="12">
        <v>300</v>
      </c>
      <c r="L15" s="1"/>
    </row>
    <row r="16" spans="1:12" ht="13.5" thickBot="1" x14ac:dyDescent="0.25">
      <c r="A16" s="4" t="s">
        <v>31</v>
      </c>
      <c r="B16" s="11" t="s">
        <v>32</v>
      </c>
      <c r="C16" s="6">
        <v>10286</v>
      </c>
      <c r="D16" s="6">
        <v>10611</v>
      </c>
      <c r="E16" s="6">
        <v>2829</v>
      </c>
      <c r="F16" s="21">
        <f t="shared" si="0"/>
        <v>0.27503402683258799</v>
      </c>
      <c r="G16" s="21">
        <f t="shared" si="1"/>
        <v>0.26661012157195363</v>
      </c>
      <c r="H16" s="6">
        <v>28340</v>
      </c>
      <c r="I16" s="6">
        <f t="shared" si="2"/>
        <v>2.7552012444098777</v>
      </c>
      <c r="J16" s="25">
        <f t="shared" si="3"/>
        <v>2.6708133069456226</v>
      </c>
      <c r="K16" s="12">
        <v>3633</v>
      </c>
      <c r="L16" s="1"/>
    </row>
    <row r="17" spans="1:12" ht="13.5" thickBot="1" x14ac:dyDescent="0.25">
      <c r="A17" s="4" t="s">
        <v>33</v>
      </c>
      <c r="B17" s="11" t="s">
        <v>34</v>
      </c>
      <c r="C17" s="6">
        <v>9773</v>
      </c>
      <c r="D17" s="6">
        <v>4040</v>
      </c>
      <c r="E17" s="6">
        <v>1532</v>
      </c>
      <c r="F17" s="21">
        <f t="shared" si="0"/>
        <v>0.15675841604420343</v>
      </c>
      <c r="G17" s="21">
        <f t="shared" si="1"/>
        <v>0.37920792079207921</v>
      </c>
      <c r="H17" s="6">
        <v>17000</v>
      </c>
      <c r="I17" s="6">
        <f t="shared" si="2"/>
        <v>1.7394863399160954</v>
      </c>
      <c r="J17" s="25">
        <f t="shared" si="3"/>
        <v>4.2079207920792081</v>
      </c>
      <c r="K17" s="12">
        <v>0</v>
      </c>
      <c r="L17" s="1"/>
    </row>
    <row r="18" spans="1:12" ht="13.5" thickBot="1" x14ac:dyDescent="0.25">
      <c r="A18" s="4" t="s">
        <v>35</v>
      </c>
      <c r="B18" s="11" t="s">
        <v>28</v>
      </c>
      <c r="C18" s="6">
        <v>21640</v>
      </c>
      <c r="D18" s="6">
        <v>14167</v>
      </c>
      <c r="E18" s="6">
        <v>6719</v>
      </c>
      <c r="F18" s="21">
        <f t="shared" si="0"/>
        <v>0.31048983364140481</v>
      </c>
      <c r="G18" s="21">
        <f t="shared" si="1"/>
        <v>0.47427119361897369</v>
      </c>
      <c r="H18" s="6">
        <v>106595</v>
      </c>
      <c r="I18" s="6">
        <f t="shared" si="2"/>
        <v>4.9258317929759707</v>
      </c>
      <c r="J18" s="25">
        <f t="shared" si="3"/>
        <v>7.5241759017434884</v>
      </c>
      <c r="K18" s="12">
        <v>17952</v>
      </c>
      <c r="L18" s="1"/>
    </row>
    <row r="19" spans="1:12" ht="13.5" thickBot="1" x14ac:dyDescent="0.25">
      <c r="A19" s="4" t="s">
        <v>36</v>
      </c>
      <c r="B19" s="11" t="s">
        <v>34</v>
      </c>
      <c r="C19" s="6">
        <v>9773</v>
      </c>
      <c r="D19" s="6">
        <v>5706</v>
      </c>
      <c r="E19" s="6">
        <v>1570</v>
      </c>
      <c r="F19" s="21">
        <f t="shared" si="0"/>
        <v>0.16064667962754528</v>
      </c>
      <c r="G19" s="21">
        <f t="shared" si="1"/>
        <v>0.27514896600070099</v>
      </c>
      <c r="H19" s="6">
        <v>19344</v>
      </c>
      <c r="I19" s="6">
        <f t="shared" si="2"/>
        <v>1.9793308093727617</v>
      </c>
      <c r="J19" s="25">
        <f t="shared" si="3"/>
        <v>3.3901156677181912</v>
      </c>
      <c r="K19" s="12">
        <v>0</v>
      </c>
      <c r="L19" s="1"/>
    </row>
    <row r="20" spans="1:12" ht="13.5" thickBot="1" x14ac:dyDescent="0.25">
      <c r="A20" s="4" t="s">
        <v>37</v>
      </c>
      <c r="B20" s="11" t="s">
        <v>38</v>
      </c>
      <c r="C20" s="6">
        <v>10326</v>
      </c>
      <c r="D20" s="6">
        <v>4391</v>
      </c>
      <c r="E20" s="6">
        <v>1668</v>
      </c>
      <c r="F20" s="21">
        <f t="shared" si="0"/>
        <v>0.16153399186519465</v>
      </c>
      <c r="G20" s="21">
        <f t="shared" si="1"/>
        <v>0.37986791163744021</v>
      </c>
      <c r="H20" s="6">
        <v>26440</v>
      </c>
      <c r="I20" s="6">
        <f t="shared" si="2"/>
        <v>2.560526825489057</v>
      </c>
      <c r="J20" s="25">
        <f t="shared" si="3"/>
        <v>6.02140742427693</v>
      </c>
      <c r="K20" s="12">
        <v>600</v>
      </c>
      <c r="L20" s="1"/>
    </row>
    <row r="21" spans="1:12" ht="13.5" thickBot="1" x14ac:dyDescent="0.25">
      <c r="A21" s="4" t="s">
        <v>39</v>
      </c>
      <c r="B21" s="11" t="s">
        <v>40</v>
      </c>
      <c r="C21" s="6">
        <v>1093</v>
      </c>
      <c r="D21" s="6">
        <v>1051</v>
      </c>
      <c r="E21" s="6">
        <v>2572</v>
      </c>
      <c r="F21" s="21">
        <f t="shared" si="0"/>
        <v>2.3531564501372371</v>
      </c>
      <c r="G21" s="21">
        <f t="shared" si="1"/>
        <v>2.4471931493815413</v>
      </c>
      <c r="H21" s="6">
        <v>54682</v>
      </c>
      <c r="I21" s="6">
        <f t="shared" si="2"/>
        <v>50.029277218664227</v>
      </c>
      <c r="J21" s="25">
        <f t="shared" si="3"/>
        <v>52.028544243577542</v>
      </c>
      <c r="K21" s="12">
        <v>856</v>
      </c>
      <c r="L21" s="1"/>
    </row>
    <row r="22" spans="1:12" ht="13.5" thickBot="1" x14ac:dyDescent="0.25">
      <c r="A22" s="4" t="s">
        <v>41</v>
      </c>
      <c r="B22" s="11" t="s">
        <v>42</v>
      </c>
      <c r="C22" s="6">
        <v>5451</v>
      </c>
      <c r="D22" s="6">
        <v>5405</v>
      </c>
      <c r="E22" s="6">
        <v>3812</v>
      </c>
      <c r="F22" s="21">
        <f t="shared" si="0"/>
        <v>0.69932122546321773</v>
      </c>
      <c r="G22" s="21">
        <f t="shared" si="1"/>
        <v>0.70527289546715999</v>
      </c>
      <c r="H22" s="6">
        <v>114110</v>
      </c>
      <c r="I22" s="6">
        <f t="shared" si="2"/>
        <v>20.933773619519354</v>
      </c>
      <c r="J22" s="25">
        <f t="shared" si="3"/>
        <v>21.111933395004627</v>
      </c>
      <c r="K22" s="12">
        <v>6800</v>
      </c>
      <c r="L22" s="1"/>
    </row>
    <row r="23" spans="1:12" ht="13.5" thickBot="1" x14ac:dyDescent="0.25">
      <c r="A23" s="4" t="s">
        <v>43</v>
      </c>
      <c r="B23" s="11" t="s">
        <v>44</v>
      </c>
      <c r="C23" s="6">
        <v>15762</v>
      </c>
      <c r="D23" s="6">
        <v>14055</v>
      </c>
      <c r="E23" s="6">
        <v>6098</v>
      </c>
      <c r="F23" s="21">
        <f t="shared" si="0"/>
        <v>0.38687983758406291</v>
      </c>
      <c r="G23" s="21">
        <f t="shared" si="1"/>
        <v>0.43386695126289576</v>
      </c>
      <c r="H23" s="6">
        <v>74650</v>
      </c>
      <c r="I23" s="6">
        <f t="shared" si="2"/>
        <v>4.7360741022712851</v>
      </c>
      <c r="J23" s="25">
        <f t="shared" si="3"/>
        <v>5.3112771255780862</v>
      </c>
      <c r="K23" s="12">
        <v>9172</v>
      </c>
      <c r="L23" s="1"/>
    </row>
    <row r="24" spans="1:12" ht="13.5" thickBot="1" x14ac:dyDescent="0.25">
      <c r="A24" s="4" t="s">
        <v>45</v>
      </c>
      <c r="B24" s="11" t="s">
        <v>4</v>
      </c>
      <c r="C24" s="6">
        <v>8349</v>
      </c>
      <c r="D24" s="6">
        <v>5080</v>
      </c>
      <c r="E24" s="6">
        <v>1400</v>
      </c>
      <c r="F24" s="21">
        <f t="shared" si="0"/>
        <v>0.16768475266498981</v>
      </c>
      <c r="G24" s="21">
        <f t="shared" si="1"/>
        <v>0.27559055118110237</v>
      </c>
      <c r="H24" s="6">
        <v>21518</v>
      </c>
      <c r="I24" s="6">
        <f t="shared" si="2"/>
        <v>2.5773146484608933</v>
      </c>
      <c r="J24" s="25">
        <f t="shared" si="3"/>
        <v>4.2358267716535432</v>
      </c>
      <c r="K24" s="12">
        <v>1992</v>
      </c>
      <c r="L24" s="1"/>
    </row>
    <row r="25" spans="1:12" ht="13.5" thickBot="1" x14ac:dyDescent="0.25">
      <c r="A25" s="4" t="s">
        <v>46</v>
      </c>
      <c r="B25" s="11" t="s">
        <v>47</v>
      </c>
      <c r="C25" s="6">
        <v>4633</v>
      </c>
      <c r="D25" s="6">
        <v>4606</v>
      </c>
      <c r="E25" s="6">
        <v>1245</v>
      </c>
      <c r="F25" s="21">
        <f t="shared" si="0"/>
        <v>0.2687243686596158</v>
      </c>
      <c r="G25" s="21">
        <f t="shared" si="1"/>
        <v>0.27029960920538426</v>
      </c>
      <c r="H25" s="6">
        <v>8574</v>
      </c>
      <c r="I25" s="6">
        <f t="shared" si="2"/>
        <v>1.8506367364558602</v>
      </c>
      <c r="J25" s="25">
        <f t="shared" si="3"/>
        <v>1.8614850195397308</v>
      </c>
      <c r="K25" s="12">
        <v>925</v>
      </c>
      <c r="L25" s="1"/>
    </row>
    <row r="26" spans="1:12" ht="13.5" thickBot="1" x14ac:dyDescent="0.25">
      <c r="A26" s="4" t="s">
        <v>48</v>
      </c>
      <c r="B26" s="11" t="s">
        <v>49</v>
      </c>
      <c r="C26" s="6">
        <v>21444</v>
      </c>
      <c r="D26" s="6">
        <v>21105</v>
      </c>
      <c r="E26" s="6">
        <v>8663</v>
      </c>
      <c r="F26" s="21">
        <f t="shared" si="0"/>
        <v>0.40398246595784371</v>
      </c>
      <c r="G26" s="21">
        <f t="shared" si="1"/>
        <v>0.41047145226249704</v>
      </c>
      <c r="H26" s="6">
        <v>106826</v>
      </c>
      <c r="I26" s="6">
        <f t="shared" si="2"/>
        <v>4.9816265622085432</v>
      </c>
      <c r="J26" s="25">
        <f t="shared" si="3"/>
        <v>5.0616441601516229</v>
      </c>
      <c r="K26" s="12">
        <v>6779</v>
      </c>
      <c r="L26" s="1"/>
    </row>
    <row r="27" spans="1:12" ht="13.5" thickBot="1" x14ac:dyDescent="0.25">
      <c r="A27" s="4" t="s">
        <v>50</v>
      </c>
      <c r="B27" s="11" t="s">
        <v>51</v>
      </c>
      <c r="C27" s="6">
        <v>6615</v>
      </c>
      <c r="D27" s="6">
        <v>6135</v>
      </c>
      <c r="E27" s="6">
        <v>1559</v>
      </c>
      <c r="F27" s="21">
        <f t="shared" si="0"/>
        <v>0.23567649281934996</v>
      </c>
      <c r="G27" s="21">
        <f t="shared" si="1"/>
        <v>0.25411572942135291</v>
      </c>
      <c r="H27" s="6">
        <v>19110</v>
      </c>
      <c r="I27" s="6">
        <f t="shared" si="2"/>
        <v>2.8888888888888888</v>
      </c>
      <c r="J27" s="25">
        <f t="shared" si="3"/>
        <v>3.1149144254278727</v>
      </c>
      <c r="K27" s="12">
        <v>1508</v>
      </c>
      <c r="L27" s="1"/>
    </row>
    <row r="28" spans="1:12" ht="13.5" thickBot="1" x14ac:dyDescent="0.25">
      <c r="A28" s="4" t="s">
        <v>52</v>
      </c>
      <c r="B28" s="11" t="s">
        <v>53</v>
      </c>
      <c r="C28" s="6">
        <v>28780</v>
      </c>
      <c r="D28" s="6">
        <v>28769</v>
      </c>
      <c r="E28" s="6">
        <v>7423</v>
      </c>
      <c r="F28" s="21">
        <f t="shared" si="0"/>
        <v>0.25792216817234193</v>
      </c>
      <c r="G28" s="21">
        <f t="shared" si="1"/>
        <v>0.25802078626299141</v>
      </c>
      <c r="H28" s="6">
        <v>112432</v>
      </c>
      <c r="I28" s="6">
        <f t="shared" si="2"/>
        <v>3.906601806810285</v>
      </c>
      <c r="J28" s="25">
        <f t="shared" si="3"/>
        <v>3.9080955194827767</v>
      </c>
      <c r="K28" s="12">
        <v>3527</v>
      </c>
      <c r="L28" s="1"/>
    </row>
    <row r="29" spans="1:12" ht="13.5" thickBot="1" x14ac:dyDescent="0.25">
      <c r="A29" s="4" t="s">
        <v>54</v>
      </c>
      <c r="B29" s="11" t="s">
        <v>55</v>
      </c>
      <c r="C29" s="6">
        <v>15934</v>
      </c>
      <c r="D29" s="6">
        <v>15868</v>
      </c>
      <c r="E29" s="6">
        <v>7918</v>
      </c>
      <c r="F29" s="21">
        <f t="shared" si="0"/>
        <v>0.49692481486130285</v>
      </c>
      <c r="G29" s="21">
        <f t="shared" si="1"/>
        <v>0.49899168137131333</v>
      </c>
      <c r="H29" s="6">
        <v>136388</v>
      </c>
      <c r="I29" s="6">
        <f t="shared" si="2"/>
        <v>8.5595581774821135</v>
      </c>
      <c r="J29" s="25">
        <f t="shared" si="3"/>
        <v>8.5951600705823044</v>
      </c>
      <c r="K29" s="12">
        <v>53845</v>
      </c>
      <c r="L29" s="1"/>
    </row>
    <row r="30" spans="1:12" ht="13.5" thickBot="1" x14ac:dyDescent="0.25">
      <c r="A30" s="4" t="s">
        <v>56</v>
      </c>
      <c r="B30" s="11" t="s">
        <v>57</v>
      </c>
      <c r="C30" s="6">
        <v>15282</v>
      </c>
      <c r="D30" s="6">
        <v>16150</v>
      </c>
      <c r="E30" s="6">
        <v>10138</v>
      </c>
      <c r="F30" s="21">
        <f t="shared" si="0"/>
        <v>0.66339484360685774</v>
      </c>
      <c r="G30" s="21">
        <f t="shared" si="1"/>
        <v>0.62773993808049533</v>
      </c>
      <c r="H30" s="6">
        <v>166000</v>
      </c>
      <c r="I30" s="6">
        <f t="shared" si="2"/>
        <v>10.862452558565632</v>
      </c>
      <c r="J30" s="25">
        <f t="shared" si="3"/>
        <v>10.278637770897832</v>
      </c>
      <c r="K30" s="12">
        <v>1862</v>
      </c>
      <c r="L30" s="1"/>
    </row>
    <row r="31" spans="1:12" ht="13.5" thickBot="1" x14ac:dyDescent="0.25">
      <c r="A31" s="4" t="s">
        <v>58</v>
      </c>
      <c r="B31" s="11" t="s">
        <v>59</v>
      </c>
      <c r="C31" s="6">
        <v>23373</v>
      </c>
      <c r="D31" s="6">
        <v>24672</v>
      </c>
      <c r="E31" s="6">
        <v>12364</v>
      </c>
      <c r="F31" s="21">
        <f t="shared" si="0"/>
        <v>0.5289864373422325</v>
      </c>
      <c r="G31" s="21">
        <f t="shared" si="1"/>
        <v>0.50113488975356679</v>
      </c>
      <c r="H31" s="6">
        <v>219312</v>
      </c>
      <c r="I31" s="6">
        <f t="shared" si="2"/>
        <v>9.3831343858298037</v>
      </c>
      <c r="J31" s="25">
        <f t="shared" si="3"/>
        <v>8.8891050583657591</v>
      </c>
      <c r="K31" s="12">
        <v>12096</v>
      </c>
      <c r="L31" s="1"/>
    </row>
    <row r="32" spans="1:12" ht="13.5" thickBot="1" x14ac:dyDescent="0.25">
      <c r="A32" s="4" t="s">
        <v>60</v>
      </c>
      <c r="B32" s="11" t="s">
        <v>22</v>
      </c>
      <c r="C32" s="6">
        <v>26673</v>
      </c>
      <c r="D32" s="6">
        <v>24487</v>
      </c>
      <c r="E32" s="6">
        <v>13651</v>
      </c>
      <c r="F32" s="21">
        <f t="shared" si="0"/>
        <v>0.51179094964945826</v>
      </c>
      <c r="G32" s="21">
        <f t="shared" si="1"/>
        <v>0.5574794789071752</v>
      </c>
      <c r="H32" s="6">
        <v>145995</v>
      </c>
      <c r="I32" s="6">
        <f t="shared" si="2"/>
        <v>5.4735125407715666</v>
      </c>
      <c r="J32" s="25">
        <f t="shared" si="3"/>
        <v>5.9621431780128233</v>
      </c>
      <c r="K32" s="12">
        <v>28815</v>
      </c>
      <c r="L32" s="1"/>
    </row>
    <row r="33" spans="1:12" ht="13.5" thickBot="1" x14ac:dyDescent="0.25">
      <c r="A33" s="4" t="s">
        <v>61</v>
      </c>
      <c r="B33" s="11" t="s">
        <v>62</v>
      </c>
      <c r="C33" s="6">
        <v>31612</v>
      </c>
      <c r="D33" s="6">
        <v>32078</v>
      </c>
      <c r="E33" s="6">
        <v>13590</v>
      </c>
      <c r="F33" s="21">
        <f t="shared" si="0"/>
        <v>0.42990003796026827</v>
      </c>
      <c r="G33" s="21">
        <f t="shared" si="1"/>
        <v>0.42365484132427211</v>
      </c>
      <c r="H33" s="6">
        <v>199529</v>
      </c>
      <c r="I33" s="6">
        <f t="shared" si="2"/>
        <v>6.3118119701379225</v>
      </c>
      <c r="J33" s="25">
        <f t="shared" si="3"/>
        <v>6.2201197082112349</v>
      </c>
      <c r="K33" s="12">
        <v>41641</v>
      </c>
      <c r="L33" s="1"/>
    </row>
    <row r="34" spans="1:12" ht="13.5" thickBot="1" x14ac:dyDescent="0.25">
      <c r="A34" s="4" t="s">
        <v>63</v>
      </c>
      <c r="B34" s="11" t="s">
        <v>38</v>
      </c>
      <c r="C34" s="6">
        <v>10326</v>
      </c>
      <c r="D34" s="6">
        <v>5938</v>
      </c>
      <c r="E34" s="6">
        <v>2500</v>
      </c>
      <c r="F34" s="21">
        <f t="shared" si="0"/>
        <v>0.24210730195622701</v>
      </c>
      <c r="G34" s="21">
        <f t="shared" si="1"/>
        <v>0.42101717750084205</v>
      </c>
      <c r="H34" s="6">
        <v>63367</v>
      </c>
      <c r="I34" s="6">
        <f t="shared" si="2"/>
        <v>6.1366453612240948</v>
      </c>
      <c r="J34" s="25">
        <f t="shared" si="3"/>
        <v>10.671438194678343</v>
      </c>
      <c r="K34" s="12">
        <v>526</v>
      </c>
      <c r="L34" s="1"/>
    </row>
    <row r="35" spans="1:12" ht="13.5" thickBot="1" x14ac:dyDescent="0.25">
      <c r="A35" s="4" t="s">
        <v>64</v>
      </c>
      <c r="B35" s="11" t="s">
        <v>65</v>
      </c>
      <c r="C35" s="6">
        <v>11952</v>
      </c>
      <c r="D35" s="6">
        <v>11967</v>
      </c>
      <c r="E35" s="6">
        <v>2974</v>
      </c>
      <c r="F35" s="21">
        <f t="shared" si="0"/>
        <v>0.24882864792503348</v>
      </c>
      <c r="G35" s="21">
        <f t="shared" si="1"/>
        <v>0.2485167544079552</v>
      </c>
      <c r="H35" s="6">
        <v>41028</v>
      </c>
      <c r="I35" s="6">
        <f t="shared" si="2"/>
        <v>3.4327309236947792</v>
      </c>
      <c r="J35" s="25">
        <f t="shared" si="3"/>
        <v>3.428428177488092</v>
      </c>
      <c r="K35" s="12">
        <v>555</v>
      </c>
      <c r="L35" s="1"/>
    </row>
    <row r="36" spans="1:12" ht="13.5" thickBot="1" x14ac:dyDescent="0.25">
      <c r="A36" s="4" t="s">
        <v>66</v>
      </c>
      <c r="B36" s="11" t="s">
        <v>67</v>
      </c>
      <c r="C36" s="6">
        <v>15762</v>
      </c>
      <c r="D36" s="6">
        <v>1900</v>
      </c>
      <c r="E36" s="6">
        <v>352</v>
      </c>
      <c r="F36" s="21">
        <f t="shared" si="0"/>
        <v>2.2332191346275853E-2</v>
      </c>
      <c r="G36" s="21">
        <f t="shared" si="1"/>
        <v>0.18526315789473685</v>
      </c>
      <c r="H36" s="6">
        <v>4890</v>
      </c>
      <c r="I36" s="6">
        <f t="shared" si="2"/>
        <v>0.31023981728207078</v>
      </c>
      <c r="J36" s="25">
        <f t="shared" si="3"/>
        <v>2.5736842105263156</v>
      </c>
      <c r="K36" s="12">
        <v>3710</v>
      </c>
      <c r="L36" s="1"/>
    </row>
    <row r="37" spans="1:12" ht="13.5" thickBot="1" x14ac:dyDescent="0.25">
      <c r="A37" s="4" t="s">
        <v>68</v>
      </c>
      <c r="B37" s="11" t="s">
        <v>69</v>
      </c>
      <c r="C37" s="6">
        <v>69617</v>
      </c>
      <c r="D37" s="6">
        <v>71148</v>
      </c>
      <c r="E37" s="6">
        <v>32745</v>
      </c>
      <c r="F37" s="21">
        <f t="shared" si="0"/>
        <v>0.47035925133228951</v>
      </c>
      <c r="G37" s="21">
        <f t="shared" si="1"/>
        <v>0.46023781413391801</v>
      </c>
      <c r="H37" s="6">
        <v>210135</v>
      </c>
      <c r="I37" s="6">
        <f t="shared" si="2"/>
        <v>3.0184437709180227</v>
      </c>
      <c r="J37" s="25">
        <f t="shared" si="3"/>
        <v>2.9534913138809245</v>
      </c>
      <c r="K37" s="12">
        <v>8209</v>
      </c>
      <c r="L37" s="1"/>
    </row>
    <row r="38" spans="1:12" ht="13.5" thickBot="1" x14ac:dyDescent="0.25">
      <c r="A38" s="4" t="s">
        <v>70</v>
      </c>
      <c r="B38" s="11" t="s">
        <v>71</v>
      </c>
      <c r="C38" s="6">
        <v>80619</v>
      </c>
      <c r="D38" s="6">
        <v>2544</v>
      </c>
      <c r="E38" s="6">
        <v>296</v>
      </c>
      <c r="F38" s="21">
        <f t="shared" si="0"/>
        <v>3.6715910641412072E-3</v>
      </c>
      <c r="G38" s="21">
        <f t="shared" si="1"/>
        <v>0.11635220125786164</v>
      </c>
      <c r="H38" s="6">
        <v>7113</v>
      </c>
      <c r="I38" s="6">
        <f t="shared" si="2"/>
        <v>8.8229821754177054E-2</v>
      </c>
      <c r="J38" s="25">
        <f t="shared" si="3"/>
        <v>2.795990566037736</v>
      </c>
      <c r="K38" s="12">
        <v>549</v>
      </c>
      <c r="L38" s="1"/>
    </row>
    <row r="39" spans="1:12" ht="13.5" thickBot="1" x14ac:dyDescent="0.25">
      <c r="A39" s="4" t="s">
        <v>72</v>
      </c>
      <c r="B39" s="11" t="s">
        <v>73</v>
      </c>
      <c r="C39" s="6">
        <v>17315</v>
      </c>
      <c r="D39" s="6">
        <v>17389</v>
      </c>
      <c r="E39" s="6">
        <v>6000</v>
      </c>
      <c r="F39" s="21">
        <f t="shared" si="0"/>
        <v>0.34652035807103665</v>
      </c>
      <c r="G39" s="21">
        <f t="shared" si="1"/>
        <v>0.34504571855770888</v>
      </c>
      <c r="H39" s="6">
        <v>80732</v>
      </c>
      <c r="I39" s="6">
        <f t="shared" si="2"/>
        <v>4.6625469246318225</v>
      </c>
      <c r="J39" s="25">
        <f t="shared" si="3"/>
        <v>4.6427051584334924</v>
      </c>
      <c r="K39" s="12">
        <v>3099</v>
      </c>
      <c r="L39" s="1"/>
    </row>
    <row r="40" spans="1:12" ht="13.5" thickBot="1" x14ac:dyDescent="0.25">
      <c r="A40" s="4" t="s">
        <v>74</v>
      </c>
      <c r="B40" s="11" t="s">
        <v>75</v>
      </c>
      <c r="C40" s="6">
        <v>178519</v>
      </c>
      <c r="D40" s="6">
        <v>129613</v>
      </c>
      <c r="E40" s="6">
        <v>51183</v>
      </c>
      <c r="F40" s="21">
        <f t="shared" si="0"/>
        <v>0.28670897775586912</v>
      </c>
      <c r="G40" s="21">
        <f t="shared" si="1"/>
        <v>0.3948909445811763</v>
      </c>
      <c r="H40" s="6">
        <v>662817</v>
      </c>
      <c r="I40" s="6">
        <f t="shared" si="2"/>
        <v>3.7128652972512728</v>
      </c>
      <c r="J40" s="25">
        <f t="shared" si="3"/>
        <v>5.1138157437911325</v>
      </c>
      <c r="K40" s="12">
        <v>45149</v>
      </c>
      <c r="L40" s="1"/>
    </row>
    <row r="41" spans="1:12" ht="13.5" thickBot="1" x14ac:dyDescent="0.25">
      <c r="A41" s="4" t="s">
        <v>76</v>
      </c>
      <c r="B41" s="11" t="s">
        <v>75</v>
      </c>
      <c r="C41" s="6">
        <v>178519</v>
      </c>
      <c r="D41" s="6">
        <v>48429</v>
      </c>
      <c r="E41" s="6">
        <v>14621</v>
      </c>
      <c r="F41" s="21">
        <f t="shared" si="0"/>
        <v>8.1901646323360541E-2</v>
      </c>
      <c r="G41" s="21">
        <f t="shared" si="1"/>
        <v>0.30190588283879494</v>
      </c>
      <c r="H41" s="6">
        <v>150337</v>
      </c>
      <c r="I41" s="6">
        <f t="shared" si="2"/>
        <v>0.84213445067471815</v>
      </c>
      <c r="J41" s="25">
        <f t="shared" si="3"/>
        <v>3.1042763633360178</v>
      </c>
      <c r="K41" s="12">
        <v>30783</v>
      </c>
      <c r="L41" s="1"/>
    </row>
    <row r="42" spans="1:12" ht="13.5" thickBot="1" x14ac:dyDescent="0.25">
      <c r="A42" s="4" t="s">
        <v>77</v>
      </c>
      <c r="B42" s="11" t="s">
        <v>78</v>
      </c>
      <c r="C42" s="6">
        <v>22872</v>
      </c>
      <c r="D42" s="6">
        <v>22954</v>
      </c>
      <c r="E42" s="6">
        <v>9327</v>
      </c>
      <c r="F42" s="21">
        <f t="shared" si="0"/>
        <v>0.40779118572927597</v>
      </c>
      <c r="G42" s="21">
        <f t="shared" si="1"/>
        <v>0.40633440794632741</v>
      </c>
      <c r="H42" s="6">
        <v>55521</v>
      </c>
      <c r="I42" s="6">
        <f t="shared" si="2"/>
        <v>2.4274658971668415</v>
      </c>
      <c r="J42" s="25">
        <f t="shared" si="3"/>
        <v>2.4187941099590486</v>
      </c>
      <c r="K42" s="12">
        <v>1998</v>
      </c>
      <c r="L42" s="1"/>
    </row>
    <row r="43" spans="1:12" ht="13.5" thickBot="1" x14ac:dyDescent="0.25">
      <c r="A43" s="4" t="s">
        <v>79</v>
      </c>
      <c r="B43" s="11" t="s">
        <v>80</v>
      </c>
      <c r="C43" s="6">
        <v>31643</v>
      </c>
      <c r="D43" s="6">
        <v>30639</v>
      </c>
      <c r="E43" s="6">
        <v>10270</v>
      </c>
      <c r="F43" s="21">
        <f t="shared" si="0"/>
        <v>0.32455835413835604</v>
      </c>
      <c r="G43" s="21">
        <f t="shared" si="1"/>
        <v>0.3351937073664284</v>
      </c>
      <c r="H43" s="6">
        <v>284708</v>
      </c>
      <c r="I43" s="6">
        <f t="shared" si="2"/>
        <v>8.9975033972758585</v>
      </c>
      <c r="J43" s="25">
        <f t="shared" si="3"/>
        <v>9.292339828323378</v>
      </c>
      <c r="K43" s="12">
        <v>26263</v>
      </c>
      <c r="L43" s="1"/>
    </row>
    <row r="44" spans="1:12" ht="13.5" thickBot="1" x14ac:dyDescent="0.25">
      <c r="A44" s="4" t="s">
        <v>81</v>
      </c>
      <c r="B44" s="11" t="s">
        <v>82</v>
      </c>
      <c r="C44" s="6">
        <v>15833</v>
      </c>
      <c r="D44" s="6">
        <v>15780</v>
      </c>
      <c r="E44" s="6">
        <v>6781</v>
      </c>
      <c r="F44" s="21">
        <f t="shared" si="0"/>
        <v>0.42828270068843555</v>
      </c>
      <c r="G44" s="21">
        <f t="shared" si="1"/>
        <v>0.42972116603295313</v>
      </c>
      <c r="H44" s="6">
        <v>84255</v>
      </c>
      <c r="I44" s="6">
        <f t="shared" si="2"/>
        <v>5.3214804522200465</v>
      </c>
      <c r="J44" s="25">
        <f t="shared" si="3"/>
        <v>5.3393536121673</v>
      </c>
      <c r="K44" s="12">
        <v>2029</v>
      </c>
      <c r="L44" s="1"/>
    </row>
    <row r="45" spans="1:12" ht="13.5" thickBot="1" x14ac:dyDescent="0.25">
      <c r="A45" s="4" t="s">
        <v>83</v>
      </c>
      <c r="B45" s="11" t="s">
        <v>71</v>
      </c>
      <c r="C45" s="6">
        <v>80619</v>
      </c>
      <c r="D45" s="6">
        <v>80128</v>
      </c>
      <c r="E45" s="6">
        <v>34895</v>
      </c>
      <c r="F45" s="21">
        <f t="shared" si="0"/>
        <v>0.43283841278110619</v>
      </c>
      <c r="G45" s="21">
        <f t="shared" si="1"/>
        <v>0.43549071485623003</v>
      </c>
      <c r="H45" s="6">
        <v>394779</v>
      </c>
      <c r="I45" s="6">
        <f t="shared" si="2"/>
        <v>4.8968481375358168</v>
      </c>
      <c r="J45" s="25">
        <f t="shared" si="3"/>
        <v>4.9268545327476039</v>
      </c>
      <c r="K45" s="12">
        <v>40905</v>
      </c>
      <c r="L45" s="1"/>
    </row>
    <row r="46" spans="1:12" ht="13.5" thickBot="1" x14ac:dyDescent="0.25">
      <c r="A46" s="4" t="s">
        <v>84</v>
      </c>
      <c r="B46" s="11" t="s">
        <v>85</v>
      </c>
      <c r="C46" s="6">
        <v>28728</v>
      </c>
      <c r="D46" s="6">
        <v>29191</v>
      </c>
      <c r="E46" s="6">
        <v>8875</v>
      </c>
      <c r="F46" s="21">
        <f t="shared" si="0"/>
        <v>0.308932052353105</v>
      </c>
      <c r="G46" s="21">
        <f t="shared" si="1"/>
        <v>0.30403206467746907</v>
      </c>
      <c r="H46" s="6">
        <v>162813</v>
      </c>
      <c r="I46" s="6">
        <f t="shared" si="2"/>
        <v>5.6673976608187138</v>
      </c>
      <c r="J46" s="25">
        <f t="shared" si="3"/>
        <v>5.5775067657839745</v>
      </c>
      <c r="K46" s="12">
        <v>5542</v>
      </c>
      <c r="L46" s="1"/>
    </row>
    <row r="47" spans="1:12" ht="13.5" thickBot="1" x14ac:dyDescent="0.25">
      <c r="A47" s="4" t="s">
        <v>86</v>
      </c>
      <c r="B47" s="11" t="s">
        <v>87</v>
      </c>
      <c r="C47" s="6">
        <v>22782</v>
      </c>
      <c r="D47" s="6">
        <v>22787</v>
      </c>
      <c r="E47" s="6">
        <v>16861</v>
      </c>
      <c r="F47" s="21">
        <f t="shared" si="0"/>
        <v>0.74010183478184532</v>
      </c>
      <c r="G47" s="21">
        <f t="shared" si="1"/>
        <v>0.73993943915390359</v>
      </c>
      <c r="H47" s="6">
        <v>263342</v>
      </c>
      <c r="I47" s="6">
        <f t="shared" si="2"/>
        <v>11.559213414098849</v>
      </c>
      <c r="J47" s="25">
        <f t="shared" si="3"/>
        <v>11.55667705270549</v>
      </c>
      <c r="K47" s="12">
        <v>42912</v>
      </c>
      <c r="L47" s="1"/>
    </row>
    <row r="48" spans="1:12" ht="13.5" thickBot="1" x14ac:dyDescent="0.25">
      <c r="A48" s="4" t="s">
        <v>88</v>
      </c>
      <c r="B48" s="11" t="s">
        <v>22</v>
      </c>
      <c r="C48" s="6">
        <v>26673</v>
      </c>
      <c r="D48" s="6">
        <v>908</v>
      </c>
      <c r="E48" s="6">
        <v>289</v>
      </c>
      <c r="F48" s="21">
        <f t="shared" si="0"/>
        <v>1.0834926704907584E-2</v>
      </c>
      <c r="G48" s="21">
        <f t="shared" si="1"/>
        <v>0.31828193832599116</v>
      </c>
      <c r="H48" s="6">
        <v>6843</v>
      </c>
      <c r="I48" s="6">
        <f t="shared" si="2"/>
        <v>0.25655156900236192</v>
      </c>
      <c r="J48" s="25">
        <f t="shared" si="3"/>
        <v>7.536343612334802</v>
      </c>
      <c r="K48" s="12">
        <v>1605</v>
      </c>
      <c r="L48" s="1"/>
    </row>
    <row r="49" spans="1:12" ht="13.5" thickBot="1" x14ac:dyDescent="0.25">
      <c r="A49" s="4" t="s">
        <v>89</v>
      </c>
      <c r="B49" s="13" t="s">
        <v>90</v>
      </c>
      <c r="C49" s="7">
        <v>39666</v>
      </c>
      <c r="D49" s="7">
        <v>41186</v>
      </c>
      <c r="E49" s="7">
        <v>18654</v>
      </c>
      <c r="F49" s="22">
        <f t="shared" si="0"/>
        <v>0.47027681137498112</v>
      </c>
      <c r="G49" s="23">
        <f t="shared" si="1"/>
        <v>0.45292089544991015</v>
      </c>
      <c r="H49" s="7">
        <v>160713</v>
      </c>
      <c r="I49" s="7">
        <f t="shared" si="2"/>
        <v>4.0516563303584938</v>
      </c>
      <c r="J49" s="7">
        <f t="shared" si="3"/>
        <v>3.9021269363375906</v>
      </c>
      <c r="K49" s="14">
        <v>10049</v>
      </c>
      <c r="L49" s="1"/>
    </row>
    <row r="50" spans="1:12" x14ac:dyDescent="0.2">
      <c r="A50" s="112"/>
      <c r="B50" s="113"/>
      <c r="C50" s="114"/>
      <c r="D50" s="114"/>
      <c r="E50" s="114"/>
      <c r="F50" s="114"/>
      <c r="G50" s="114"/>
      <c r="H50" s="114"/>
      <c r="I50" s="115"/>
      <c r="J50" s="115"/>
      <c r="K50" s="116"/>
    </row>
    <row r="51" spans="1:12" x14ac:dyDescent="0.2">
      <c r="A51" s="117" t="s">
        <v>165</v>
      </c>
      <c r="B51" s="118"/>
      <c r="C51" s="86">
        <v>1052567</v>
      </c>
      <c r="D51" s="119">
        <v>1052567</v>
      </c>
      <c r="E51" s="119">
        <f t="shared" ref="E51:K51" si="4">SUM(E2:E49)</f>
        <v>443396</v>
      </c>
      <c r="F51" s="119"/>
      <c r="G51" s="119"/>
      <c r="H51" s="119">
        <f t="shared" si="4"/>
        <v>5669309</v>
      </c>
      <c r="I51" s="119"/>
      <c r="J51" s="119"/>
      <c r="K51" s="120">
        <f t="shared" si="4"/>
        <v>589418</v>
      </c>
    </row>
    <row r="52" spans="1:12" x14ac:dyDescent="0.2">
      <c r="A52" s="117" t="s">
        <v>119</v>
      </c>
      <c r="B52" s="121"/>
      <c r="C52" s="119">
        <v>21928.458333333332</v>
      </c>
      <c r="D52" s="119">
        <f>AVERAGE(D2:D49)</f>
        <v>21928.458333333332</v>
      </c>
      <c r="E52" s="119">
        <f t="shared" ref="E52:K52" si="5">AVERAGE(E2:E49)</f>
        <v>9237.4166666666661</v>
      </c>
      <c r="F52" s="122">
        <f>AVERAGE(F2:F49)</f>
        <v>0.38371063078075923</v>
      </c>
      <c r="G52" s="122">
        <f t="shared" si="5"/>
        <v>0.44112150344796269</v>
      </c>
      <c r="H52" s="119">
        <f t="shared" si="5"/>
        <v>118110.60416666667</v>
      </c>
      <c r="I52" s="119">
        <f t="shared" si="5"/>
        <v>5.8073574648421191</v>
      </c>
      <c r="J52" s="119">
        <f t="shared" si="5"/>
        <v>6.8837189954037248</v>
      </c>
      <c r="K52" s="120">
        <f t="shared" si="5"/>
        <v>12279.541666666666</v>
      </c>
    </row>
    <row r="53" spans="1:12" ht="13.5" thickBot="1" x14ac:dyDescent="0.25">
      <c r="A53" s="123" t="s">
        <v>120</v>
      </c>
      <c r="B53" s="124"/>
      <c r="C53" s="125">
        <v>14973.5</v>
      </c>
      <c r="D53" s="125">
        <f t="shared" ref="D53:K53" si="6">MEDIAN(D2:D49)</f>
        <v>14973.5</v>
      </c>
      <c r="E53" s="125">
        <f t="shared" si="6"/>
        <v>6408.5</v>
      </c>
      <c r="F53" s="126">
        <f t="shared" si="6"/>
        <v>0.32111798143848003</v>
      </c>
      <c r="G53" s="126">
        <f t="shared" si="6"/>
        <v>0.40061267626375185</v>
      </c>
      <c r="H53" s="125">
        <f t="shared" si="6"/>
        <v>82493.5</v>
      </c>
      <c r="I53" s="125">
        <f t="shared" si="6"/>
        <v>4.3571016274951582</v>
      </c>
      <c r="J53" s="125">
        <f t="shared" si="6"/>
        <v>5.0877299519713777</v>
      </c>
      <c r="K53" s="127">
        <f t="shared" si="6"/>
        <v>4205.5</v>
      </c>
    </row>
  </sheetData>
  <autoFilter ref="A1:K49"/>
  <printOptions horizontalCentered="1" verticalCentered="1"/>
  <pageMargins left="0.75" right="0.75" top="1" bottom="1" header="0.5" footer="0.5"/>
  <pageSetup orientation="landscape" r:id="rId1"/>
  <headerFooter>
    <oddHeader xml:space="preserve">Visits, Borrowers and Reference </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54"/>
  <sheetViews>
    <sheetView workbookViewId="0">
      <pane xSplit="2" ySplit="2" topLeftCell="C3" activePane="bottomRight" state="frozen"/>
      <selection pane="topRight" activeCell="C1" sqref="C1"/>
      <selection pane="bottomLeft" activeCell="A3" sqref="A3"/>
      <selection pane="bottomRight" activeCell="D52" sqref="D52"/>
    </sheetView>
  </sheetViews>
  <sheetFormatPr defaultRowHeight="12.75" x14ac:dyDescent="0.2"/>
  <cols>
    <col min="1" max="1" width="38.28515625" style="1" customWidth="1"/>
    <col min="2" max="2" width="15.28515625" style="1" customWidth="1"/>
    <col min="3" max="3" width="11.7109375" style="1" customWidth="1"/>
    <col min="4" max="4" width="10" style="1" customWidth="1"/>
    <col min="5" max="5" width="11.5703125" style="1" customWidth="1"/>
    <col min="6" max="6" width="11.28515625" style="1" customWidth="1"/>
    <col min="7" max="7" width="12.5703125" style="1" customWidth="1"/>
    <col min="8" max="8" width="10.28515625" style="1" customWidth="1"/>
    <col min="9" max="9" width="11.42578125" style="1" customWidth="1"/>
    <col min="10" max="10" width="9.85546875" style="1" customWidth="1"/>
    <col min="11" max="11" width="10.5703125" style="1" customWidth="1"/>
    <col min="12" max="12" width="9.85546875" style="1" customWidth="1"/>
    <col min="13" max="13" width="10.42578125" style="1" customWidth="1"/>
    <col min="14" max="14" width="11.5703125" style="1" customWidth="1"/>
    <col min="15" max="15" width="15.5703125" style="1" customWidth="1"/>
    <col min="16" max="16" width="13.5703125" style="1" customWidth="1"/>
  </cols>
  <sheetData>
    <row r="1" spans="1:16" ht="15.75" thickBot="1" x14ac:dyDescent="0.3">
      <c r="E1" s="133" t="s">
        <v>167</v>
      </c>
      <c r="F1" s="133"/>
      <c r="G1" s="133"/>
      <c r="H1" s="133"/>
      <c r="I1" s="133"/>
      <c r="J1" s="131" t="s">
        <v>173</v>
      </c>
      <c r="K1" s="132"/>
      <c r="L1" s="132"/>
      <c r="M1" s="132"/>
      <c r="N1" s="97"/>
      <c r="O1" s="129" t="s">
        <v>164</v>
      </c>
      <c r="P1" s="130"/>
    </row>
    <row r="2" spans="1:16" ht="58.5" customHeight="1" thickBot="1" x14ac:dyDescent="0.25">
      <c r="A2" s="94" t="s">
        <v>112</v>
      </c>
      <c r="B2" s="96" t="s">
        <v>111</v>
      </c>
      <c r="C2" s="108" t="s">
        <v>110</v>
      </c>
      <c r="D2" s="110" t="s">
        <v>113</v>
      </c>
      <c r="E2" s="109" t="s">
        <v>168</v>
      </c>
      <c r="F2" s="98" t="s">
        <v>175</v>
      </c>
      <c r="G2" s="99" t="s">
        <v>176</v>
      </c>
      <c r="H2" s="99" t="s">
        <v>177</v>
      </c>
      <c r="I2" s="99" t="s">
        <v>174</v>
      </c>
      <c r="J2" s="100" t="s">
        <v>169</v>
      </c>
      <c r="K2" s="100" t="s">
        <v>170</v>
      </c>
      <c r="L2" s="100" t="s">
        <v>171</v>
      </c>
      <c r="M2" s="100" t="s">
        <v>172</v>
      </c>
      <c r="N2" s="101" t="s">
        <v>178</v>
      </c>
      <c r="O2" s="102" t="s">
        <v>179</v>
      </c>
      <c r="P2" s="102" t="s">
        <v>180</v>
      </c>
    </row>
    <row r="3" spans="1:16" ht="13.5" thickBot="1" x14ac:dyDescent="0.25">
      <c r="A3" s="95" t="s">
        <v>3</v>
      </c>
      <c r="B3" s="8" t="s">
        <v>4</v>
      </c>
      <c r="C3" s="9">
        <v>8349</v>
      </c>
      <c r="D3" s="9">
        <v>3108</v>
      </c>
      <c r="E3" s="9">
        <v>11696</v>
      </c>
      <c r="F3" s="9">
        <v>4137</v>
      </c>
      <c r="G3" s="25">
        <v>1035</v>
      </c>
      <c r="H3" s="25">
        <v>511</v>
      </c>
      <c r="I3" s="25">
        <f>SUM(E3+F3+G3+H3)</f>
        <v>17379</v>
      </c>
      <c r="J3" s="9">
        <v>12448</v>
      </c>
      <c r="K3" s="9">
        <v>3843</v>
      </c>
      <c r="L3" s="9">
        <v>23</v>
      </c>
      <c r="M3" s="9">
        <f>SUM(J3+K3+L3)</f>
        <v>16314</v>
      </c>
      <c r="N3" s="9">
        <v>16314</v>
      </c>
      <c r="O3" s="33">
        <f t="shared" ref="O3:O50" si="0">M3/C3</f>
        <v>1.9540064678404598</v>
      </c>
      <c r="P3" s="35">
        <f t="shared" ref="P3:P50" si="1">M3/D3</f>
        <v>5.2490347490347489</v>
      </c>
    </row>
    <row r="4" spans="1:16" ht="13.5" thickBot="1" x14ac:dyDescent="0.25">
      <c r="A4" s="95" t="s">
        <v>5</v>
      </c>
      <c r="B4" s="11" t="s">
        <v>6</v>
      </c>
      <c r="C4" s="6">
        <v>16068</v>
      </c>
      <c r="D4" s="6">
        <v>16310</v>
      </c>
      <c r="E4" s="6">
        <v>129983</v>
      </c>
      <c r="F4" s="6">
        <v>100496</v>
      </c>
      <c r="G4" s="6">
        <v>26472</v>
      </c>
      <c r="H4" s="6">
        <v>18521</v>
      </c>
      <c r="I4" s="25">
        <f t="shared" ref="I4:I50" si="2">SUM(E4+F4+G4+H4)</f>
        <v>275472</v>
      </c>
      <c r="J4" s="6">
        <v>191866</v>
      </c>
      <c r="K4" s="6">
        <v>54693</v>
      </c>
      <c r="L4" s="6">
        <v>1125</v>
      </c>
      <c r="M4" s="6">
        <f t="shared" ref="M4:M50" si="3">SUM(J4+K4+L4)</f>
        <v>247684</v>
      </c>
      <c r="N4" s="6">
        <v>247684</v>
      </c>
      <c r="O4" s="34">
        <f t="shared" si="0"/>
        <v>15.414737366193677</v>
      </c>
      <c r="P4" s="37">
        <f t="shared" si="1"/>
        <v>15.186020846106683</v>
      </c>
    </row>
    <row r="5" spans="1:16" ht="13.5" thickBot="1" x14ac:dyDescent="0.25">
      <c r="A5" s="95" t="s">
        <v>7</v>
      </c>
      <c r="B5" s="11" t="s">
        <v>8</v>
      </c>
      <c r="C5" s="6">
        <v>3473</v>
      </c>
      <c r="D5" s="6">
        <v>3492</v>
      </c>
      <c r="E5" s="6">
        <v>16589</v>
      </c>
      <c r="F5" s="6">
        <v>6442</v>
      </c>
      <c r="G5" s="6">
        <v>3576</v>
      </c>
      <c r="H5" s="6">
        <v>1421</v>
      </c>
      <c r="I5" s="25">
        <f t="shared" si="2"/>
        <v>28028</v>
      </c>
      <c r="J5" s="6">
        <v>18322</v>
      </c>
      <c r="K5" s="6">
        <v>5617</v>
      </c>
      <c r="L5" s="6">
        <v>249</v>
      </c>
      <c r="M5" s="6">
        <f t="shared" si="3"/>
        <v>24188</v>
      </c>
      <c r="N5" s="6">
        <v>24188</v>
      </c>
      <c r="O5" s="34">
        <f t="shared" si="0"/>
        <v>6.9645839331989636</v>
      </c>
      <c r="P5" s="37">
        <f t="shared" si="1"/>
        <v>6.9266895761741125</v>
      </c>
    </row>
    <row r="6" spans="1:16" ht="13.5" thickBot="1" x14ac:dyDescent="0.25">
      <c r="A6" s="95" t="s">
        <v>9</v>
      </c>
      <c r="B6" s="11" t="s">
        <v>10</v>
      </c>
      <c r="C6" s="6">
        <v>19408</v>
      </c>
      <c r="D6" s="6">
        <v>19376</v>
      </c>
      <c r="E6" s="6">
        <v>6690</v>
      </c>
      <c r="F6" s="6">
        <v>3687</v>
      </c>
      <c r="G6" s="6">
        <v>394</v>
      </c>
      <c r="H6" s="6">
        <v>989</v>
      </c>
      <c r="I6" s="25">
        <f t="shared" si="2"/>
        <v>11760</v>
      </c>
      <c r="J6" s="6">
        <v>6298</v>
      </c>
      <c r="K6" s="6">
        <v>4983</v>
      </c>
      <c r="L6" s="6">
        <v>0</v>
      </c>
      <c r="M6" s="6">
        <f t="shared" si="3"/>
        <v>11281</v>
      </c>
      <c r="N6" s="6">
        <v>11281</v>
      </c>
      <c r="O6" s="34">
        <f t="shared" si="0"/>
        <v>0.58125515251442705</v>
      </c>
      <c r="P6" s="37">
        <f t="shared" si="1"/>
        <v>0.58221511147811722</v>
      </c>
    </row>
    <row r="7" spans="1:16" ht="13.5" thickBot="1" x14ac:dyDescent="0.25">
      <c r="A7" s="95" t="s">
        <v>11</v>
      </c>
      <c r="B7" s="11" t="s">
        <v>12</v>
      </c>
      <c r="C7" s="6">
        <v>8199</v>
      </c>
      <c r="D7" s="6">
        <v>7708</v>
      </c>
      <c r="E7" s="6">
        <v>19361</v>
      </c>
      <c r="F7" s="6">
        <v>14984</v>
      </c>
      <c r="G7" s="6">
        <v>5407</v>
      </c>
      <c r="H7" s="6">
        <v>1958</v>
      </c>
      <c r="I7" s="25">
        <f t="shared" si="2"/>
        <v>41710</v>
      </c>
      <c r="J7" s="6">
        <v>27118</v>
      </c>
      <c r="K7" s="6">
        <v>8605</v>
      </c>
      <c r="L7" s="6">
        <v>47</v>
      </c>
      <c r="M7" s="6">
        <f t="shared" si="3"/>
        <v>35770</v>
      </c>
      <c r="N7" s="6">
        <v>35770</v>
      </c>
      <c r="O7" s="34">
        <f t="shared" si="0"/>
        <v>4.3627271618490058</v>
      </c>
      <c r="P7" s="37">
        <f t="shared" si="1"/>
        <v>4.6406331084587444</v>
      </c>
    </row>
    <row r="8" spans="1:16" ht="13.5" thickBot="1" x14ac:dyDescent="0.25">
      <c r="A8" s="95" t="s">
        <v>13</v>
      </c>
      <c r="B8" s="11" t="s">
        <v>14</v>
      </c>
      <c r="C8" s="6">
        <v>35429</v>
      </c>
      <c r="D8" s="6">
        <v>35014</v>
      </c>
      <c r="E8" s="6">
        <v>81895</v>
      </c>
      <c r="F8" s="6">
        <v>54929</v>
      </c>
      <c r="G8" s="6">
        <v>35083</v>
      </c>
      <c r="H8" s="6">
        <v>7626</v>
      </c>
      <c r="I8" s="25">
        <f t="shared" si="2"/>
        <v>179533</v>
      </c>
      <c r="J8" s="6">
        <v>96287</v>
      </c>
      <c r="K8" s="6">
        <v>42933</v>
      </c>
      <c r="L8" s="6">
        <v>833</v>
      </c>
      <c r="M8" s="6">
        <f t="shared" si="3"/>
        <v>140053</v>
      </c>
      <c r="N8" s="6">
        <v>140053</v>
      </c>
      <c r="O8" s="34">
        <f t="shared" si="0"/>
        <v>3.9530610516808262</v>
      </c>
      <c r="P8" s="37">
        <f t="shared" si="1"/>
        <v>3.9999143199862912</v>
      </c>
    </row>
    <row r="9" spans="1:16" ht="13.5" thickBot="1" x14ac:dyDescent="0.25">
      <c r="A9" s="95" t="s">
        <v>15</v>
      </c>
      <c r="B9" s="11" t="s">
        <v>16</v>
      </c>
      <c r="C9" s="6">
        <v>79960</v>
      </c>
      <c r="D9" s="6">
        <v>80387</v>
      </c>
      <c r="E9" s="6">
        <v>336524</v>
      </c>
      <c r="F9" s="6">
        <v>155604</v>
      </c>
      <c r="G9" s="6">
        <v>49716</v>
      </c>
      <c r="H9" s="6">
        <v>22683</v>
      </c>
      <c r="I9" s="25">
        <f t="shared" si="2"/>
        <v>564527</v>
      </c>
      <c r="J9" s="6">
        <v>328954</v>
      </c>
      <c r="K9" s="6">
        <v>180503</v>
      </c>
      <c r="L9" s="6">
        <v>422</v>
      </c>
      <c r="M9" s="6">
        <f t="shared" si="3"/>
        <v>509879</v>
      </c>
      <c r="N9" s="6">
        <v>509879</v>
      </c>
      <c r="O9" s="34">
        <f t="shared" si="0"/>
        <v>6.3766758379189596</v>
      </c>
      <c r="P9" s="37">
        <f t="shared" si="1"/>
        <v>6.3428041847562415</v>
      </c>
    </row>
    <row r="10" spans="1:16" ht="13.5" thickBot="1" x14ac:dyDescent="0.25">
      <c r="A10" s="95" t="s">
        <v>17</v>
      </c>
      <c r="B10" s="11" t="s">
        <v>18</v>
      </c>
      <c r="C10" s="6">
        <v>8087</v>
      </c>
      <c r="D10" s="6">
        <v>7827</v>
      </c>
      <c r="E10" s="6">
        <v>49720</v>
      </c>
      <c r="F10" s="6">
        <v>19393</v>
      </c>
      <c r="G10" s="6">
        <v>10006</v>
      </c>
      <c r="H10" s="6">
        <v>2412</v>
      </c>
      <c r="I10" s="25">
        <f t="shared" si="2"/>
        <v>81531</v>
      </c>
      <c r="J10" s="6">
        <v>46696</v>
      </c>
      <c r="K10" s="6">
        <v>24136</v>
      </c>
      <c r="L10" s="6">
        <v>3</v>
      </c>
      <c r="M10" s="6">
        <f t="shared" si="3"/>
        <v>70835</v>
      </c>
      <c r="N10" s="6">
        <v>70835</v>
      </c>
      <c r="O10" s="34">
        <f t="shared" si="0"/>
        <v>8.7591195746259434</v>
      </c>
      <c r="P10" s="37">
        <f t="shared" si="1"/>
        <v>9.050083045866872</v>
      </c>
    </row>
    <row r="11" spans="1:16" ht="13.5" thickBot="1" x14ac:dyDescent="0.25">
      <c r="A11" s="95" t="s">
        <v>19</v>
      </c>
      <c r="B11" s="11" t="s">
        <v>20</v>
      </c>
      <c r="C11" s="6">
        <v>33946</v>
      </c>
      <c r="D11" s="6">
        <v>33506</v>
      </c>
      <c r="E11" s="6">
        <v>122352</v>
      </c>
      <c r="F11" s="6">
        <v>98735</v>
      </c>
      <c r="G11" s="6">
        <v>25119</v>
      </c>
      <c r="H11" s="6">
        <v>12842</v>
      </c>
      <c r="I11" s="25">
        <f t="shared" si="2"/>
        <v>259048</v>
      </c>
      <c r="J11" s="6">
        <v>149957</v>
      </c>
      <c r="K11" s="6">
        <v>81664</v>
      </c>
      <c r="L11" s="6">
        <v>499</v>
      </c>
      <c r="M11" s="6">
        <f t="shared" si="3"/>
        <v>232120</v>
      </c>
      <c r="N11" s="6">
        <v>232120</v>
      </c>
      <c r="O11" s="34">
        <f t="shared" si="0"/>
        <v>6.8379190478996055</v>
      </c>
      <c r="P11" s="37">
        <f t="shared" si="1"/>
        <v>6.9277144392049186</v>
      </c>
    </row>
    <row r="12" spans="1:16" ht="13.5" thickBot="1" x14ac:dyDescent="0.25">
      <c r="A12" s="95" t="s">
        <v>21</v>
      </c>
      <c r="B12" s="11" t="s">
        <v>22</v>
      </c>
      <c r="C12" s="6">
        <v>26673</v>
      </c>
      <c r="D12" s="6">
        <v>1090</v>
      </c>
      <c r="E12" s="6">
        <v>7916</v>
      </c>
      <c r="F12" s="6">
        <v>6034</v>
      </c>
      <c r="G12" s="6">
        <v>926</v>
      </c>
      <c r="H12" s="6">
        <v>641</v>
      </c>
      <c r="I12" s="25">
        <f t="shared" si="2"/>
        <v>15517</v>
      </c>
      <c r="J12" s="6">
        <v>10679</v>
      </c>
      <c r="K12" s="6">
        <v>3851</v>
      </c>
      <c r="L12" s="6">
        <v>6</v>
      </c>
      <c r="M12" s="6">
        <f t="shared" si="3"/>
        <v>14536</v>
      </c>
      <c r="N12" s="6">
        <v>14536</v>
      </c>
      <c r="O12" s="34">
        <f t="shared" si="0"/>
        <v>0.5449705694897462</v>
      </c>
      <c r="P12" s="37">
        <f t="shared" si="1"/>
        <v>13.335779816513762</v>
      </c>
    </row>
    <row r="13" spans="1:16" ht="13.5" thickBot="1" x14ac:dyDescent="0.25">
      <c r="A13" s="95" t="s">
        <v>23</v>
      </c>
      <c r="B13" s="11" t="s">
        <v>24</v>
      </c>
      <c r="C13" s="6">
        <v>13270</v>
      </c>
      <c r="D13" s="6">
        <v>13146</v>
      </c>
      <c r="E13" s="6">
        <v>73249</v>
      </c>
      <c r="F13" s="6">
        <v>71833</v>
      </c>
      <c r="G13" s="6">
        <v>18416</v>
      </c>
      <c r="H13" s="6">
        <v>5812</v>
      </c>
      <c r="I13" s="25">
        <f t="shared" si="2"/>
        <v>169310</v>
      </c>
      <c r="J13" s="6">
        <v>113364</v>
      </c>
      <c r="K13" s="6">
        <v>35921</v>
      </c>
      <c r="L13" s="6">
        <v>152</v>
      </c>
      <c r="M13" s="6">
        <f t="shared" si="3"/>
        <v>149437</v>
      </c>
      <c r="N13" s="6">
        <v>149437</v>
      </c>
      <c r="O13" s="34">
        <f t="shared" si="0"/>
        <v>11.26126601356443</v>
      </c>
      <c r="P13" s="37">
        <f t="shared" si="1"/>
        <v>11.367488209341245</v>
      </c>
    </row>
    <row r="14" spans="1:16" ht="13.5" thickBot="1" x14ac:dyDescent="0.25">
      <c r="A14" s="95" t="s">
        <v>25</v>
      </c>
      <c r="B14" s="11" t="s">
        <v>26</v>
      </c>
      <c r="C14" s="6">
        <v>45342</v>
      </c>
      <c r="D14" s="6">
        <v>47037</v>
      </c>
      <c r="E14" s="6">
        <v>178205</v>
      </c>
      <c r="F14" s="6">
        <v>82345</v>
      </c>
      <c r="G14" s="6">
        <v>27337</v>
      </c>
      <c r="H14" s="6">
        <v>9457</v>
      </c>
      <c r="I14" s="25">
        <f t="shared" si="2"/>
        <v>297344</v>
      </c>
      <c r="J14" s="6">
        <v>171416</v>
      </c>
      <c r="K14" s="6">
        <v>96076</v>
      </c>
      <c r="L14" s="6">
        <v>149</v>
      </c>
      <c r="M14" s="6">
        <f t="shared" si="3"/>
        <v>267641</v>
      </c>
      <c r="N14" s="6">
        <v>267641</v>
      </c>
      <c r="O14" s="34">
        <f t="shared" si="0"/>
        <v>5.9027171276079571</v>
      </c>
      <c r="P14" s="37">
        <f t="shared" si="1"/>
        <v>5.6900099921338523</v>
      </c>
    </row>
    <row r="15" spans="1:16" ht="13.5" thickBot="1" x14ac:dyDescent="0.25">
      <c r="A15" s="95" t="s">
        <v>27</v>
      </c>
      <c r="B15" s="11" t="s">
        <v>28</v>
      </c>
      <c r="C15" s="6">
        <v>21640</v>
      </c>
      <c r="D15" s="6">
        <v>7263</v>
      </c>
      <c r="E15" s="6">
        <v>26055</v>
      </c>
      <c r="F15" s="6">
        <v>13909</v>
      </c>
      <c r="G15" s="6">
        <v>4659</v>
      </c>
      <c r="H15" s="6">
        <v>1681</v>
      </c>
      <c r="I15" s="25">
        <f t="shared" si="2"/>
        <v>46304</v>
      </c>
      <c r="J15" s="6">
        <v>31238</v>
      </c>
      <c r="K15" s="6">
        <v>9958</v>
      </c>
      <c r="L15" s="6">
        <v>152</v>
      </c>
      <c r="M15" s="6">
        <f t="shared" si="3"/>
        <v>41348</v>
      </c>
      <c r="N15" s="6">
        <v>41348</v>
      </c>
      <c r="O15" s="103">
        <f t="shared" si="0"/>
        <v>1.910720887245841</v>
      </c>
      <c r="P15" s="36">
        <f t="shared" si="1"/>
        <v>5.6929643398044885</v>
      </c>
    </row>
    <row r="16" spans="1:16" ht="13.5" thickBot="1" x14ac:dyDescent="0.25">
      <c r="A16" s="95" t="s">
        <v>29</v>
      </c>
      <c r="B16" s="11" t="s">
        <v>30</v>
      </c>
      <c r="C16" s="6">
        <v>6574</v>
      </c>
      <c r="D16" s="6">
        <v>6425</v>
      </c>
      <c r="E16" s="6">
        <v>23984</v>
      </c>
      <c r="F16" s="6">
        <v>25821</v>
      </c>
      <c r="G16" s="6">
        <v>4715</v>
      </c>
      <c r="H16" s="6">
        <v>2759</v>
      </c>
      <c r="I16" s="25">
        <f t="shared" si="2"/>
        <v>57279</v>
      </c>
      <c r="J16" s="6">
        <v>37256</v>
      </c>
      <c r="K16" s="6">
        <v>14885</v>
      </c>
      <c r="L16" s="6">
        <v>131</v>
      </c>
      <c r="M16" s="6">
        <f t="shared" si="3"/>
        <v>52272</v>
      </c>
      <c r="N16" s="6">
        <v>52272</v>
      </c>
      <c r="O16" s="34">
        <f t="shared" si="0"/>
        <v>7.9513233951931852</v>
      </c>
      <c r="P16" s="37">
        <f t="shared" si="1"/>
        <v>8.1357198443579772</v>
      </c>
    </row>
    <row r="17" spans="1:16" ht="13.5" thickBot="1" x14ac:dyDescent="0.25">
      <c r="A17" s="95" t="s">
        <v>31</v>
      </c>
      <c r="B17" s="11" t="s">
        <v>32</v>
      </c>
      <c r="C17" s="6">
        <v>10286</v>
      </c>
      <c r="D17" s="6">
        <v>10611</v>
      </c>
      <c r="E17" s="6">
        <v>27059</v>
      </c>
      <c r="F17" s="6">
        <v>9406</v>
      </c>
      <c r="G17" s="6">
        <v>4612</v>
      </c>
      <c r="H17" s="6">
        <v>1358</v>
      </c>
      <c r="I17" s="25">
        <f t="shared" si="2"/>
        <v>42435</v>
      </c>
      <c r="J17" s="6">
        <v>21550</v>
      </c>
      <c r="K17" s="6">
        <v>15951</v>
      </c>
      <c r="L17" s="6">
        <v>97</v>
      </c>
      <c r="M17" s="6">
        <f t="shared" si="3"/>
        <v>37598</v>
      </c>
      <c r="N17" s="6">
        <v>37598</v>
      </c>
      <c r="O17" s="34">
        <f t="shared" si="0"/>
        <v>3.6552595761228854</v>
      </c>
      <c r="P17" s="37">
        <f t="shared" si="1"/>
        <v>3.5433041183677316</v>
      </c>
    </row>
    <row r="18" spans="1:16" ht="13.5" thickBot="1" x14ac:dyDescent="0.25">
      <c r="A18" s="95" t="s">
        <v>33</v>
      </c>
      <c r="B18" s="11" t="s">
        <v>34</v>
      </c>
      <c r="C18" s="6">
        <v>9773</v>
      </c>
      <c r="D18" s="6">
        <v>4040</v>
      </c>
      <c r="E18" s="6">
        <v>15502</v>
      </c>
      <c r="F18" s="6">
        <v>5969</v>
      </c>
      <c r="G18" s="6">
        <v>3336</v>
      </c>
      <c r="H18" s="6">
        <v>955</v>
      </c>
      <c r="I18" s="25">
        <f t="shared" si="2"/>
        <v>25762</v>
      </c>
      <c r="J18" s="6">
        <v>14445</v>
      </c>
      <c r="K18" s="6">
        <v>7749</v>
      </c>
      <c r="L18" s="6">
        <v>21</v>
      </c>
      <c r="M18" s="6">
        <f t="shared" si="3"/>
        <v>22215</v>
      </c>
      <c r="N18" s="6">
        <v>22215</v>
      </c>
      <c r="O18" s="34">
        <f t="shared" si="0"/>
        <v>2.2730993553668268</v>
      </c>
      <c r="P18" s="37">
        <f t="shared" si="1"/>
        <v>5.4987623762376234</v>
      </c>
    </row>
    <row r="19" spans="1:16" ht="13.5" thickBot="1" x14ac:dyDescent="0.25">
      <c r="A19" s="95" t="s">
        <v>35</v>
      </c>
      <c r="B19" s="11" t="s">
        <v>28</v>
      </c>
      <c r="C19" s="6">
        <v>21640</v>
      </c>
      <c r="D19" s="6">
        <v>14167</v>
      </c>
      <c r="E19" s="6">
        <v>77427</v>
      </c>
      <c r="F19" s="6">
        <v>39911</v>
      </c>
      <c r="G19" s="6">
        <v>15174</v>
      </c>
      <c r="H19" s="6">
        <v>9020</v>
      </c>
      <c r="I19" s="25">
        <f t="shared" si="2"/>
        <v>141532</v>
      </c>
      <c r="J19" s="6">
        <v>85910</v>
      </c>
      <c r="K19" s="6">
        <v>38563</v>
      </c>
      <c r="L19" s="6">
        <v>732</v>
      </c>
      <c r="M19" s="6">
        <f t="shared" si="3"/>
        <v>125205</v>
      </c>
      <c r="N19" s="6">
        <v>125205</v>
      </c>
      <c r="O19" s="34">
        <f t="shared" si="0"/>
        <v>5.7858133086876151</v>
      </c>
      <c r="P19" s="37">
        <f t="shared" si="1"/>
        <v>8.8377920519517179</v>
      </c>
    </row>
    <row r="20" spans="1:16" ht="13.5" thickBot="1" x14ac:dyDescent="0.25">
      <c r="A20" s="95" t="s">
        <v>36</v>
      </c>
      <c r="B20" s="11" t="s">
        <v>34</v>
      </c>
      <c r="C20" s="6">
        <v>9773</v>
      </c>
      <c r="D20" s="6">
        <v>5706</v>
      </c>
      <c r="E20" s="6">
        <v>13753</v>
      </c>
      <c r="F20" s="6">
        <v>15004</v>
      </c>
      <c r="G20" s="6">
        <v>2712</v>
      </c>
      <c r="H20" s="6">
        <v>1169</v>
      </c>
      <c r="I20" s="25">
        <f t="shared" si="2"/>
        <v>32638</v>
      </c>
      <c r="J20" s="6">
        <v>22879</v>
      </c>
      <c r="K20" s="6">
        <v>6789</v>
      </c>
      <c r="L20" s="6">
        <v>77</v>
      </c>
      <c r="M20" s="6">
        <f t="shared" si="3"/>
        <v>29745</v>
      </c>
      <c r="N20" s="6">
        <v>29745</v>
      </c>
      <c r="O20" s="34">
        <f t="shared" si="0"/>
        <v>3.0435894812237798</v>
      </c>
      <c r="P20" s="37">
        <f t="shared" si="1"/>
        <v>5.2129337539432177</v>
      </c>
    </row>
    <row r="21" spans="1:16" ht="13.5" thickBot="1" x14ac:dyDescent="0.25">
      <c r="A21" s="95" t="s">
        <v>37</v>
      </c>
      <c r="B21" s="11" t="s">
        <v>38</v>
      </c>
      <c r="C21" s="6">
        <v>10326</v>
      </c>
      <c r="D21" s="6">
        <v>4391</v>
      </c>
      <c r="E21" s="6">
        <v>17761</v>
      </c>
      <c r="F21" s="6">
        <v>8428</v>
      </c>
      <c r="G21" s="6">
        <v>3253</v>
      </c>
      <c r="H21" s="6">
        <v>2044</v>
      </c>
      <c r="I21" s="25">
        <f t="shared" si="2"/>
        <v>31486</v>
      </c>
      <c r="J21" s="6">
        <v>19329</v>
      </c>
      <c r="K21" s="6">
        <v>8473</v>
      </c>
      <c r="L21" s="6">
        <v>15</v>
      </c>
      <c r="M21" s="6">
        <f t="shared" si="3"/>
        <v>27817</v>
      </c>
      <c r="N21" s="6">
        <v>27817</v>
      </c>
      <c r="O21" s="34">
        <f t="shared" si="0"/>
        <v>2.6938795274065468</v>
      </c>
      <c r="P21" s="37">
        <f t="shared" si="1"/>
        <v>6.3350034160783419</v>
      </c>
    </row>
    <row r="22" spans="1:16" ht="13.5" thickBot="1" x14ac:dyDescent="0.25">
      <c r="A22" s="95" t="s">
        <v>39</v>
      </c>
      <c r="B22" s="11" t="s">
        <v>40</v>
      </c>
      <c r="C22" s="6">
        <v>1093</v>
      </c>
      <c r="D22" s="6">
        <v>1051</v>
      </c>
      <c r="E22" s="6">
        <v>22074</v>
      </c>
      <c r="F22" s="6">
        <v>4160</v>
      </c>
      <c r="G22" s="6">
        <v>1888</v>
      </c>
      <c r="H22" s="6">
        <v>463</v>
      </c>
      <c r="I22" s="25">
        <f t="shared" si="2"/>
        <v>28585</v>
      </c>
      <c r="J22" s="6">
        <v>12545</v>
      </c>
      <c r="K22" s="6">
        <v>13859</v>
      </c>
      <c r="L22" s="6">
        <v>183</v>
      </c>
      <c r="M22" s="6">
        <f t="shared" si="3"/>
        <v>26587</v>
      </c>
      <c r="N22" s="6">
        <v>26587</v>
      </c>
      <c r="O22" s="34">
        <f t="shared" si="0"/>
        <v>24.324794144556268</v>
      </c>
      <c r="P22" s="37">
        <f t="shared" si="1"/>
        <v>25.296860133206469</v>
      </c>
    </row>
    <row r="23" spans="1:16" ht="13.5" thickBot="1" x14ac:dyDescent="0.25">
      <c r="A23" s="95" t="s">
        <v>41</v>
      </c>
      <c r="B23" s="11" t="s">
        <v>42</v>
      </c>
      <c r="C23" s="6">
        <v>5451</v>
      </c>
      <c r="D23" s="6">
        <v>5405</v>
      </c>
      <c r="E23" s="6">
        <v>45353</v>
      </c>
      <c r="F23" s="6">
        <v>20235</v>
      </c>
      <c r="G23" s="6">
        <v>10692</v>
      </c>
      <c r="H23" s="6">
        <v>4728</v>
      </c>
      <c r="I23" s="25">
        <f t="shared" si="2"/>
        <v>81008</v>
      </c>
      <c r="J23" s="6">
        <v>45809</v>
      </c>
      <c r="K23" s="6">
        <v>23787</v>
      </c>
      <c r="L23" s="6">
        <v>800</v>
      </c>
      <c r="M23" s="6">
        <f t="shared" si="3"/>
        <v>70396</v>
      </c>
      <c r="N23" s="6">
        <v>70396</v>
      </c>
      <c r="O23" s="34">
        <f t="shared" si="0"/>
        <v>12.91432764630343</v>
      </c>
      <c r="P23" s="37">
        <f t="shared" si="1"/>
        <v>13.024236817761333</v>
      </c>
    </row>
    <row r="24" spans="1:16" ht="13.5" thickBot="1" x14ac:dyDescent="0.25">
      <c r="A24" s="95" t="s">
        <v>43</v>
      </c>
      <c r="B24" s="11" t="s">
        <v>44</v>
      </c>
      <c r="C24" s="6">
        <v>15762</v>
      </c>
      <c r="D24" s="6">
        <v>14055</v>
      </c>
      <c r="E24" s="6">
        <v>39036</v>
      </c>
      <c r="F24" s="6">
        <v>26987</v>
      </c>
      <c r="G24" s="6">
        <v>8501</v>
      </c>
      <c r="H24" s="6">
        <v>3614</v>
      </c>
      <c r="I24" s="25">
        <f t="shared" si="2"/>
        <v>78138</v>
      </c>
      <c r="J24" s="6">
        <v>45701</v>
      </c>
      <c r="K24" s="6">
        <v>22941</v>
      </c>
      <c r="L24" s="6">
        <v>339</v>
      </c>
      <c r="M24" s="6">
        <f t="shared" si="3"/>
        <v>68981</v>
      </c>
      <c r="N24" s="6">
        <v>68981</v>
      </c>
      <c r="O24" s="34">
        <f t="shared" si="0"/>
        <v>4.3764116228904966</v>
      </c>
      <c r="P24" s="37">
        <f t="shared" si="1"/>
        <v>4.9079331198861613</v>
      </c>
    </row>
    <row r="25" spans="1:16" ht="13.5" thickBot="1" x14ac:dyDescent="0.25">
      <c r="A25" s="95" t="s">
        <v>45</v>
      </c>
      <c r="B25" s="11" t="s">
        <v>4</v>
      </c>
      <c r="C25" s="6">
        <v>8349</v>
      </c>
      <c r="D25" s="6">
        <v>5080</v>
      </c>
      <c r="E25" s="6">
        <v>12912</v>
      </c>
      <c r="F25" s="6">
        <v>7650</v>
      </c>
      <c r="G25" s="6">
        <v>4013</v>
      </c>
      <c r="H25" s="6">
        <v>1232</v>
      </c>
      <c r="I25" s="25">
        <f t="shared" si="2"/>
        <v>25807</v>
      </c>
      <c r="J25" s="6">
        <v>16987</v>
      </c>
      <c r="K25" s="6">
        <v>4493</v>
      </c>
      <c r="L25" s="6">
        <v>21</v>
      </c>
      <c r="M25" s="6">
        <f t="shared" si="3"/>
        <v>21501</v>
      </c>
      <c r="N25" s="6">
        <v>21501</v>
      </c>
      <c r="O25" s="34">
        <f t="shared" si="0"/>
        <v>2.5752784764642471</v>
      </c>
      <c r="P25" s="37">
        <f t="shared" si="1"/>
        <v>4.2324803149606298</v>
      </c>
    </row>
    <row r="26" spans="1:16" ht="13.5" thickBot="1" x14ac:dyDescent="0.25">
      <c r="A26" s="95" t="s">
        <v>46</v>
      </c>
      <c r="B26" s="11" t="s">
        <v>47</v>
      </c>
      <c r="C26" s="6">
        <v>4633</v>
      </c>
      <c r="D26" s="6">
        <v>4606</v>
      </c>
      <c r="E26" s="6">
        <v>12811</v>
      </c>
      <c r="F26" s="6">
        <v>5871</v>
      </c>
      <c r="G26" s="6">
        <v>3410</v>
      </c>
      <c r="H26" s="6">
        <v>1083</v>
      </c>
      <c r="I26" s="25">
        <f t="shared" si="2"/>
        <v>23175</v>
      </c>
      <c r="J26" s="6">
        <v>12826</v>
      </c>
      <c r="K26" s="6">
        <v>6491</v>
      </c>
      <c r="L26" s="6">
        <v>13</v>
      </c>
      <c r="M26" s="6">
        <f t="shared" si="3"/>
        <v>19330</v>
      </c>
      <c r="N26" s="6">
        <v>19330</v>
      </c>
      <c r="O26" s="34">
        <f t="shared" si="0"/>
        <v>4.1722426073818264</v>
      </c>
      <c r="P26" s="37">
        <f t="shared" si="1"/>
        <v>4.1966999565783762</v>
      </c>
    </row>
    <row r="27" spans="1:16" ht="13.5" thickBot="1" x14ac:dyDescent="0.25">
      <c r="A27" s="95" t="s">
        <v>48</v>
      </c>
      <c r="B27" s="11" t="s">
        <v>49</v>
      </c>
      <c r="C27" s="6">
        <v>21444</v>
      </c>
      <c r="D27" s="6">
        <v>21105</v>
      </c>
      <c r="E27" s="6">
        <v>105285</v>
      </c>
      <c r="F27" s="6">
        <v>53310</v>
      </c>
      <c r="G27" s="6">
        <v>19029</v>
      </c>
      <c r="H27" s="6">
        <v>7496</v>
      </c>
      <c r="I27" s="25">
        <f t="shared" si="2"/>
        <v>185120</v>
      </c>
      <c r="J27" s="6">
        <v>110459</v>
      </c>
      <c r="K27" s="6">
        <v>54208</v>
      </c>
      <c r="L27" s="6">
        <v>394</v>
      </c>
      <c r="M27" s="6">
        <f t="shared" si="3"/>
        <v>165061</v>
      </c>
      <c r="N27" s="6">
        <v>165061</v>
      </c>
      <c r="O27" s="34">
        <f t="shared" si="0"/>
        <v>7.6973046073493752</v>
      </c>
      <c r="P27" s="37">
        <f t="shared" si="1"/>
        <v>7.8209429045249941</v>
      </c>
    </row>
    <row r="28" spans="1:16" ht="13.5" thickBot="1" x14ac:dyDescent="0.25">
      <c r="A28" s="95" t="s">
        <v>50</v>
      </c>
      <c r="B28" s="11" t="s">
        <v>51</v>
      </c>
      <c r="C28" s="6">
        <v>6615</v>
      </c>
      <c r="D28" s="6">
        <v>6135</v>
      </c>
      <c r="E28" s="6">
        <v>16903</v>
      </c>
      <c r="F28" s="6">
        <v>11643</v>
      </c>
      <c r="G28" s="6">
        <v>4785</v>
      </c>
      <c r="H28" s="6">
        <v>2235</v>
      </c>
      <c r="I28" s="25">
        <f t="shared" si="2"/>
        <v>35566</v>
      </c>
      <c r="J28" s="6">
        <v>20865</v>
      </c>
      <c r="K28" s="6">
        <v>9450</v>
      </c>
      <c r="L28" s="6">
        <v>65</v>
      </c>
      <c r="M28" s="6">
        <f t="shared" si="3"/>
        <v>30380</v>
      </c>
      <c r="N28" s="6">
        <v>30380</v>
      </c>
      <c r="O28" s="34">
        <f t="shared" si="0"/>
        <v>4.5925925925925926</v>
      </c>
      <c r="P28" s="37">
        <f t="shared" si="1"/>
        <v>4.9519152404237978</v>
      </c>
    </row>
    <row r="29" spans="1:16" ht="13.5" thickBot="1" x14ac:dyDescent="0.25">
      <c r="A29" s="95" t="s">
        <v>52</v>
      </c>
      <c r="B29" s="11" t="s">
        <v>53</v>
      </c>
      <c r="C29" s="6">
        <v>28780</v>
      </c>
      <c r="D29" s="6">
        <v>28769</v>
      </c>
      <c r="E29" s="6">
        <v>25436</v>
      </c>
      <c r="F29" s="6">
        <v>31018</v>
      </c>
      <c r="G29" s="6">
        <v>7909</v>
      </c>
      <c r="H29" s="6">
        <v>2994</v>
      </c>
      <c r="I29" s="25">
        <f t="shared" si="2"/>
        <v>67357</v>
      </c>
      <c r="J29" s="6">
        <v>48107</v>
      </c>
      <c r="K29" s="6">
        <v>10596</v>
      </c>
      <c r="L29" s="6">
        <v>158</v>
      </c>
      <c r="M29" s="6">
        <f t="shared" si="3"/>
        <v>58861</v>
      </c>
      <c r="N29" s="6">
        <v>58861</v>
      </c>
      <c r="O29" s="34">
        <f t="shared" si="0"/>
        <v>2.045205003474635</v>
      </c>
      <c r="P29" s="37">
        <f t="shared" si="1"/>
        <v>2.045986999895721</v>
      </c>
    </row>
    <row r="30" spans="1:16" ht="13.5" thickBot="1" x14ac:dyDescent="0.25">
      <c r="A30" s="95" t="s">
        <v>54</v>
      </c>
      <c r="B30" s="11" t="s">
        <v>55</v>
      </c>
      <c r="C30" s="6">
        <v>15934</v>
      </c>
      <c r="D30" s="6">
        <v>15868</v>
      </c>
      <c r="E30" s="6">
        <v>100052</v>
      </c>
      <c r="F30" s="6">
        <v>48606</v>
      </c>
      <c r="G30" s="6">
        <v>18680</v>
      </c>
      <c r="H30" s="6">
        <v>3961</v>
      </c>
      <c r="I30" s="25">
        <f t="shared" si="2"/>
        <v>171299</v>
      </c>
      <c r="J30" s="6">
        <v>97042</v>
      </c>
      <c r="K30" s="6">
        <v>54334</v>
      </c>
      <c r="L30" s="6">
        <v>606</v>
      </c>
      <c r="M30" s="6">
        <f t="shared" si="3"/>
        <v>151982</v>
      </c>
      <c r="N30" s="6">
        <v>151982</v>
      </c>
      <c r="O30" s="34">
        <f t="shared" si="0"/>
        <v>9.5382201581523791</v>
      </c>
      <c r="P30" s="37">
        <f t="shared" si="1"/>
        <v>9.5778926140660445</v>
      </c>
    </row>
    <row r="31" spans="1:16" ht="13.5" thickBot="1" x14ac:dyDescent="0.25">
      <c r="A31" s="95" t="s">
        <v>56</v>
      </c>
      <c r="B31" s="11" t="s">
        <v>57</v>
      </c>
      <c r="C31" s="6">
        <v>15282</v>
      </c>
      <c r="D31" s="6">
        <v>16150</v>
      </c>
      <c r="E31" s="6">
        <v>64270</v>
      </c>
      <c r="F31" s="6">
        <v>52089</v>
      </c>
      <c r="G31" s="6">
        <v>17530</v>
      </c>
      <c r="H31" s="6">
        <v>6954</v>
      </c>
      <c r="I31" s="25">
        <f t="shared" si="2"/>
        <v>140843</v>
      </c>
      <c r="J31" s="6">
        <v>89296</v>
      </c>
      <c r="K31" s="6">
        <v>32755</v>
      </c>
      <c r="L31" s="6">
        <v>582</v>
      </c>
      <c r="M31" s="6">
        <f t="shared" si="3"/>
        <v>122633</v>
      </c>
      <c r="N31" s="6">
        <v>122633</v>
      </c>
      <c r="O31" s="34">
        <f t="shared" si="0"/>
        <v>8.0246695458709585</v>
      </c>
      <c r="P31" s="37">
        <f t="shared" si="1"/>
        <v>7.5933746130030961</v>
      </c>
    </row>
    <row r="32" spans="1:16" ht="13.5" thickBot="1" x14ac:dyDescent="0.25">
      <c r="A32" s="95" t="s">
        <v>58</v>
      </c>
      <c r="B32" s="11" t="s">
        <v>59</v>
      </c>
      <c r="C32" s="6">
        <v>23373</v>
      </c>
      <c r="D32" s="6">
        <v>24672</v>
      </c>
      <c r="E32" s="6">
        <v>108383</v>
      </c>
      <c r="F32" s="6">
        <v>44709</v>
      </c>
      <c r="G32" s="6">
        <v>24967</v>
      </c>
      <c r="H32" s="6">
        <v>6090</v>
      </c>
      <c r="I32" s="25">
        <f t="shared" si="2"/>
        <v>184149</v>
      </c>
      <c r="J32" s="6">
        <v>100675</v>
      </c>
      <c r="K32" s="6">
        <v>56448</v>
      </c>
      <c r="L32" s="6">
        <v>302</v>
      </c>
      <c r="M32" s="6">
        <f t="shared" si="3"/>
        <v>157425</v>
      </c>
      <c r="N32" s="6">
        <v>157425</v>
      </c>
      <c r="O32" s="34">
        <f t="shared" si="0"/>
        <v>6.7353356436914389</v>
      </c>
      <c r="P32" s="37">
        <f t="shared" si="1"/>
        <v>6.380714980544747</v>
      </c>
    </row>
    <row r="33" spans="1:16" ht="13.5" thickBot="1" x14ac:dyDescent="0.25">
      <c r="A33" s="95" t="s">
        <v>60</v>
      </c>
      <c r="B33" s="11" t="s">
        <v>22</v>
      </c>
      <c r="C33" s="6">
        <v>26673</v>
      </c>
      <c r="D33" s="6">
        <v>24487</v>
      </c>
      <c r="E33" s="6">
        <v>144515</v>
      </c>
      <c r="F33" s="6">
        <v>57093</v>
      </c>
      <c r="G33" s="6">
        <v>67371</v>
      </c>
      <c r="H33" s="6">
        <v>9703</v>
      </c>
      <c r="I33" s="25">
        <f t="shared" si="2"/>
        <v>278682</v>
      </c>
      <c r="J33" s="6">
        <v>137971</v>
      </c>
      <c r="K33" s="6">
        <v>70964</v>
      </c>
      <c r="L33" s="6">
        <v>258</v>
      </c>
      <c r="M33" s="6">
        <f t="shared" si="3"/>
        <v>209193</v>
      </c>
      <c r="N33" s="6">
        <v>209193</v>
      </c>
      <c r="O33" s="34">
        <f t="shared" si="0"/>
        <v>7.842874817230908</v>
      </c>
      <c r="P33" s="37">
        <f t="shared" si="1"/>
        <v>8.5430228284395806</v>
      </c>
    </row>
    <row r="34" spans="1:16" ht="13.5" thickBot="1" x14ac:dyDescent="0.25">
      <c r="A34" s="95" t="s">
        <v>61</v>
      </c>
      <c r="B34" s="11" t="s">
        <v>62</v>
      </c>
      <c r="C34" s="6">
        <v>31612</v>
      </c>
      <c r="D34" s="6">
        <v>32078</v>
      </c>
      <c r="E34" s="6">
        <v>80276</v>
      </c>
      <c r="F34" s="6">
        <v>51762</v>
      </c>
      <c r="G34" s="6">
        <v>16009</v>
      </c>
      <c r="H34" s="6">
        <v>5824</v>
      </c>
      <c r="I34" s="25">
        <f t="shared" si="2"/>
        <v>153871</v>
      </c>
      <c r="J34" s="6">
        <v>89720</v>
      </c>
      <c r="K34" s="6">
        <v>46490</v>
      </c>
      <c r="L34" s="6">
        <v>483</v>
      </c>
      <c r="M34" s="6">
        <f t="shared" si="3"/>
        <v>136693</v>
      </c>
      <c r="N34" s="6">
        <v>136693</v>
      </c>
      <c r="O34" s="34">
        <f t="shared" si="0"/>
        <v>4.3240857902062508</v>
      </c>
      <c r="P34" s="37">
        <f t="shared" si="1"/>
        <v>4.261269405823306</v>
      </c>
    </row>
    <row r="35" spans="1:16" ht="13.5" thickBot="1" x14ac:dyDescent="0.25">
      <c r="A35" s="95" t="s">
        <v>63</v>
      </c>
      <c r="B35" s="11" t="s">
        <v>38</v>
      </c>
      <c r="C35" s="6">
        <v>10326</v>
      </c>
      <c r="D35" s="6">
        <v>5938</v>
      </c>
      <c r="E35" s="6">
        <v>30506</v>
      </c>
      <c r="F35" s="6">
        <v>12465</v>
      </c>
      <c r="G35" s="6">
        <v>5278</v>
      </c>
      <c r="H35" s="6">
        <v>2772</v>
      </c>
      <c r="I35" s="25">
        <f t="shared" si="2"/>
        <v>51021</v>
      </c>
      <c r="J35" s="6">
        <v>30833</v>
      </c>
      <c r="K35" s="6">
        <v>14124</v>
      </c>
      <c r="L35" s="6">
        <v>17</v>
      </c>
      <c r="M35" s="6">
        <f t="shared" si="3"/>
        <v>44974</v>
      </c>
      <c r="N35" s="6">
        <v>44974</v>
      </c>
      <c r="O35" s="34">
        <f t="shared" si="0"/>
        <v>4.3554135192717416</v>
      </c>
      <c r="P35" s="37">
        <f t="shared" si="1"/>
        <v>7.5739306163691476</v>
      </c>
    </row>
    <row r="36" spans="1:16" ht="13.5" thickBot="1" x14ac:dyDescent="0.25">
      <c r="A36" s="95" t="s">
        <v>64</v>
      </c>
      <c r="B36" s="11" t="s">
        <v>65</v>
      </c>
      <c r="C36" s="6">
        <v>11952</v>
      </c>
      <c r="D36" s="6">
        <v>11967</v>
      </c>
      <c r="E36" s="6">
        <v>27869</v>
      </c>
      <c r="F36" s="6">
        <v>13826</v>
      </c>
      <c r="G36" s="6">
        <v>6413</v>
      </c>
      <c r="H36" s="6">
        <v>1838</v>
      </c>
      <c r="I36" s="25">
        <f t="shared" si="2"/>
        <v>49946</v>
      </c>
      <c r="J36" s="6">
        <v>27352</v>
      </c>
      <c r="K36" s="6">
        <v>15755</v>
      </c>
      <c r="L36" s="6">
        <v>76</v>
      </c>
      <c r="M36" s="6">
        <f t="shared" si="3"/>
        <v>43183</v>
      </c>
      <c r="N36" s="6">
        <v>43183</v>
      </c>
      <c r="O36" s="34">
        <f t="shared" si="0"/>
        <v>3.6130354752342706</v>
      </c>
      <c r="P36" s="37">
        <f t="shared" si="1"/>
        <v>3.6085067268321218</v>
      </c>
    </row>
    <row r="37" spans="1:16" ht="13.5" thickBot="1" x14ac:dyDescent="0.25">
      <c r="A37" s="95" t="s">
        <v>66</v>
      </c>
      <c r="B37" s="11" t="s">
        <v>67</v>
      </c>
      <c r="C37" s="6">
        <v>15762</v>
      </c>
      <c r="D37" s="6">
        <v>1900</v>
      </c>
      <c r="E37" s="6">
        <v>2235</v>
      </c>
      <c r="F37" s="6">
        <v>769</v>
      </c>
      <c r="G37" s="6">
        <v>433</v>
      </c>
      <c r="H37" s="6">
        <v>226</v>
      </c>
      <c r="I37" s="25">
        <f t="shared" si="2"/>
        <v>3663</v>
      </c>
      <c r="J37" s="6">
        <v>1877</v>
      </c>
      <c r="K37" s="6">
        <v>1348</v>
      </c>
      <c r="L37" s="6">
        <v>1</v>
      </c>
      <c r="M37" s="6">
        <f t="shared" si="3"/>
        <v>3226</v>
      </c>
      <c r="N37" s="6">
        <v>3226</v>
      </c>
      <c r="O37" s="34">
        <f t="shared" si="0"/>
        <v>0.20466945819058496</v>
      </c>
      <c r="P37" s="37">
        <f t="shared" si="1"/>
        <v>1.6978947368421053</v>
      </c>
    </row>
    <row r="38" spans="1:16" ht="13.5" thickBot="1" x14ac:dyDescent="0.25">
      <c r="A38" s="95" t="s">
        <v>68</v>
      </c>
      <c r="B38" s="11" t="s">
        <v>69</v>
      </c>
      <c r="C38" s="6">
        <v>69617</v>
      </c>
      <c r="D38" s="6">
        <v>71148</v>
      </c>
      <c r="E38" s="6">
        <v>70419</v>
      </c>
      <c r="F38" s="6">
        <v>74134</v>
      </c>
      <c r="G38" s="6">
        <v>15686</v>
      </c>
      <c r="H38" s="6">
        <v>28549</v>
      </c>
      <c r="I38" s="25">
        <f t="shared" si="2"/>
        <v>188788</v>
      </c>
      <c r="J38" s="6">
        <v>111808</v>
      </c>
      <c r="K38" s="6">
        <v>59635</v>
      </c>
      <c r="L38" s="6">
        <v>97</v>
      </c>
      <c r="M38" s="6">
        <f t="shared" si="3"/>
        <v>171540</v>
      </c>
      <c r="N38" s="6">
        <v>171540</v>
      </c>
      <c r="O38" s="34">
        <f t="shared" si="0"/>
        <v>2.4640533203096946</v>
      </c>
      <c r="P38" s="37">
        <f t="shared" si="1"/>
        <v>2.4110305279136446</v>
      </c>
    </row>
    <row r="39" spans="1:16" ht="13.5" thickBot="1" x14ac:dyDescent="0.25">
      <c r="A39" s="95" t="s">
        <v>70</v>
      </c>
      <c r="B39" s="11" t="s">
        <v>71</v>
      </c>
      <c r="C39" s="6">
        <v>80619</v>
      </c>
      <c r="D39" s="6">
        <v>2544</v>
      </c>
      <c r="E39" s="6">
        <v>7126</v>
      </c>
      <c r="F39" s="6">
        <v>3238</v>
      </c>
      <c r="G39" s="6">
        <v>600</v>
      </c>
      <c r="H39" s="6">
        <v>190</v>
      </c>
      <c r="I39" s="25">
        <f t="shared" si="2"/>
        <v>11154</v>
      </c>
      <c r="J39" s="6">
        <v>7241</v>
      </c>
      <c r="K39" s="6">
        <v>3295</v>
      </c>
      <c r="L39" s="6">
        <v>5</v>
      </c>
      <c r="M39" s="6">
        <f t="shared" si="3"/>
        <v>10541</v>
      </c>
      <c r="N39" s="6">
        <v>10541</v>
      </c>
      <c r="O39" s="34">
        <f t="shared" si="0"/>
        <v>0.13075081556456913</v>
      </c>
      <c r="P39" s="37">
        <f t="shared" si="1"/>
        <v>4.1434748427672954</v>
      </c>
    </row>
    <row r="40" spans="1:16" ht="13.5" thickBot="1" x14ac:dyDescent="0.25">
      <c r="A40" s="95" t="s">
        <v>72</v>
      </c>
      <c r="B40" s="11" t="s">
        <v>73</v>
      </c>
      <c r="C40" s="6">
        <v>17315</v>
      </c>
      <c r="D40" s="6">
        <v>17389</v>
      </c>
      <c r="E40" s="6">
        <v>45369</v>
      </c>
      <c r="F40" s="6">
        <v>41141</v>
      </c>
      <c r="G40" s="6">
        <v>15185</v>
      </c>
      <c r="H40" s="6">
        <v>6053</v>
      </c>
      <c r="I40" s="25">
        <f t="shared" si="2"/>
        <v>107748</v>
      </c>
      <c r="J40" s="6">
        <v>71187</v>
      </c>
      <c r="K40" s="6">
        <v>20193</v>
      </c>
      <c r="L40" s="6">
        <v>239</v>
      </c>
      <c r="M40" s="6">
        <f t="shared" si="3"/>
        <v>91619</v>
      </c>
      <c r="N40" s="6">
        <v>91619</v>
      </c>
      <c r="O40" s="34">
        <f t="shared" si="0"/>
        <v>5.2913081143517182</v>
      </c>
      <c r="P40" s="37">
        <f t="shared" si="1"/>
        <v>5.2687906147564556</v>
      </c>
    </row>
    <row r="41" spans="1:16" ht="13.5" thickBot="1" x14ac:dyDescent="0.25">
      <c r="A41" s="95" t="s">
        <v>74</v>
      </c>
      <c r="B41" s="11" t="s">
        <v>75</v>
      </c>
      <c r="C41" s="6">
        <v>178519</v>
      </c>
      <c r="D41" s="6">
        <v>129613</v>
      </c>
      <c r="E41" s="6">
        <v>172232</v>
      </c>
      <c r="F41" s="6">
        <v>139677</v>
      </c>
      <c r="G41" s="6">
        <v>41691</v>
      </c>
      <c r="H41" s="6">
        <v>21304</v>
      </c>
      <c r="I41" s="25">
        <f t="shared" si="2"/>
        <v>374904</v>
      </c>
      <c r="J41" s="6">
        <v>239094</v>
      </c>
      <c r="K41" s="6">
        <v>90106</v>
      </c>
      <c r="L41" s="6">
        <v>170</v>
      </c>
      <c r="M41" s="6">
        <f t="shared" si="3"/>
        <v>329370</v>
      </c>
      <c r="N41" s="6">
        <v>329370</v>
      </c>
      <c r="O41" s="34">
        <f t="shared" si="0"/>
        <v>1.8450136960211518</v>
      </c>
      <c r="P41" s="37">
        <f t="shared" si="1"/>
        <v>2.5411802828419989</v>
      </c>
    </row>
    <row r="42" spans="1:16" ht="13.5" thickBot="1" x14ac:dyDescent="0.25">
      <c r="A42" s="95" t="s">
        <v>76</v>
      </c>
      <c r="B42" s="11" t="s">
        <v>75</v>
      </c>
      <c r="C42" s="6">
        <v>178519</v>
      </c>
      <c r="D42" s="6">
        <v>48429</v>
      </c>
      <c r="E42" s="6">
        <v>73802</v>
      </c>
      <c r="F42" s="6">
        <v>23477</v>
      </c>
      <c r="G42" s="6">
        <v>16049</v>
      </c>
      <c r="H42" s="6">
        <v>15</v>
      </c>
      <c r="I42" s="25">
        <f t="shared" si="2"/>
        <v>113343</v>
      </c>
      <c r="J42" s="6">
        <v>62280</v>
      </c>
      <c r="K42" s="6">
        <v>32661</v>
      </c>
      <c r="L42" s="6">
        <v>1943</v>
      </c>
      <c r="M42" s="6">
        <f t="shared" si="3"/>
        <v>96884</v>
      </c>
      <c r="N42" s="6">
        <v>96884</v>
      </c>
      <c r="O42" s="34">
        <f t="shared" si="0"/>
        <v>0.54270973957954061</v>
      </c>
      <c r="P42" s="37">
        <f t="shared" si="1"/>
        <v>2.0005368684052942</v>
      </c>
    </row>
    <row r="43" spans="1:16" ht="13.5" thickBot="1" x14ac:dyDescent="0.25">
      <c r="A43" s="95" t="s">
        <v>77</v>
      </c>
      <c r="B43" s="11" t="s">
        <v>78</v>
      </c>
      <c r="C43" s="6">
        <v>22872</v>
      </c>
      <c r="D43" s="6">
        <v>22954</v>
      </c>
      <c r="E43" s="6">
        <v>66527</v>
      </c>
      <c r="F43" s="6">
        <v>32057</v>
      </c>
      <c r="G43" s="6">
        <v>18925</v>
      </c>
      <c r="H43" s="6">
        <v>4546</v>
      </c>
      <c r="I43" s="25">
        <f t="shared" si="2"/>
        <v>122055</v>
      </c>
      <c r="J43" s="6">
        <v>77000</v>
      </c>
      <c r="K43" s="6">
        <v>26112</v>
      </c>
      <c r="L43" s="6">
        <v>298</v>
      </c>
      <c r="M43" s="6">
        <f t="shared" si="3"/>
        <v>103410</v>
      </c>
      <c r="N43" s="6">
        <v>103410</v>
      </c>
      <c r="O43" s="34">
        <f t="shared" si="0"/>
        <v>4.5212486883525704</v>
      </c>
      <c r="P43" s="37">
        <f t="shared" si="1"/>
        <v>4.5050971508233859</v>
      </c>
    </row>
    <row r="44" spans="1:16" ht="13.5" thickBot="1" x14ac:dyDescent="0.25">
      <c r="A44" s="95" t="s">
        <v>79</v>
      </c>
      <c r="B44" s="11" t="s">
        <v>80</v>
      </c>
      <c r="C44" s="6">
        <v>31643</v>
      </c>
      <c r="D44" s="6">
        <v>30639</v>
      </c>
      <c r="E44" s="6">
        <v>111633</v>
      </c>
      <c r="F44" s="6">
        <v>62838</v>
      </c>
      <c r="G44" s="6">
        <v>29547</v>
      </c>
      <c r="H44" s="6">
        <v>13369</v>
      </c>
      <c r="I44" s="25">
        <f t="shared" si="2"/>
        <v>217387</v>
      </c>
      <c r="J44" s="6">
        <v>149044</v>
      </c>
      <c r="K44" s="6">
        <v>38160</v>
      </c>
      <c r="L44" s="6">
        <v>162</v>
      </c>
      <c r="M44" s="6">
        <f t="shared" si="3"/>
        <v>187366</v>
      </c>
      <c r="N44" s="6">
        <v>187366</v>
      </c>
      <c r="O44" s="34">
        <f t="shared" si="0"/>
        <v>5.9212464052081026</v>
      </c>
      <c r="P44" s="37">
        <f t="shared" si="1"/>
        <v>6.1152779137700319</v>
      </c>
    </row>
    <row r="45" spans="1:16" ht="13.5" thickBot="1" x14ac:dyDescent="0.25">
      <c r="A45" s="95" t="s">
        <v>81</v>
      </c>
      <c r="B45" s="11" t="s">
        <v>82</v>
      </c>
      <c r="C45" s="6">
        <v>15833</v>
      </c>
      <c r="D45" s="6">
        <v>15780</v>
      </c>
      <c r="E45" s="6">
        <v>44373</v>
      </c>
      <c r="F45" s="6">
        <v>35633</v>
      </c>
      <c r="G45" s="6">
        <v>12919</v>
      </c>
      <c r="H45" s="6">
        <v>6537</v>
      </c>
      <c r="I45" s="25">
        <f t="shared" si="2"/>
        <v>99462</v>
      </c>
      <c r="J45" s="6">
        <v>63683</v>
      </c>
      <c r="K45" s="6">
        <v>21676</v>
      </c>
      <c r="L45" s="6">
        <v>672</v>
      </c>
      <c r="M45" s="6">
        <f t="shared" si="3"/>
        <v>86031</v>
      </c>
      <c r="N45" s="6">
        <v>86031</v>
      </c>
      <c r="O45" s="34">
        <f t="shared" si="0"/>
        <v>5.433651234762837</v>
      </c>
      <c r="P45" s="37">
        <f t="shared" si="1"/>
        <v>5.4519011406844102</v>
      </c>
    </row>
    <row r="46" spans="1:16" ht="13.5" thickBot="1" x14ac:dyDescent="0.25">
      <c r="A46" s="95" t="s">
        <v>83</v>
      </c>
      <c r="B46" s="11" t="s">
        <v>71</v>
      </c>
      <c r="C46" s="6">
        <v>80619</v>
      </c>
      <c r="D46" s="6">
        <v>80128</v>
      </c>
      <c r="E46" s="6">
        <v>338096</v>
      </c>
      <c r="F46" s="6">
        <v>147581</v>
      </c>
      <c r="G46" s="6">
        <v>69347</v>
      </c>
      <c r="H46" s="6">
        <v>19557</v>
      </c>
      <c r="I46" s="25">
        <f t="shared" si="2"/>
        <v>574581</v>
      </c>
      <c r="J46" s="6">
        <v>346327</v>
      </c>
      <c r="K46" s="6">
        <v>153157</v>
      </c>
      <c r="L46" s="6">
        <v>1744</v>
      </c>
      <c r="M46" s="6">
        <f t="shared" si="3"/>
        <v>501228</v>
      </c>
      <c r="N46" s="6">
        <v>501228</v>
      </c>
      <c r="O46" s="34">
        <f t="shared" si="0"/>
        <v>6.2172440739775983</v>
      </c>
      <c r="P46" s="37">
        <f t="shared" si="1"/>
        <v>6.255341453674121</v>
      </c>
    </row>
    <row r="47" spans="1:16" ht="13.5" thickBot="1" x14ac:dyDescent="0.25">
      <c r="A47" s="95" t="s">
        <v>84</v>
      </c>
      <c r="B47" s="11" t="s">
        <v>85</v>
      </c>
      <c r="C47" s="6">
        <v>28728</v>
      </c>
      <c r="D47" s="6">
        <v>29191</v>
      </c>
      <c r="E47" s="6">
        <v>52067</v>
      </c>
      <c r="F47" s="6">
        <v>23249</v>
      </c>
      <c r="G47" s="6">
        <v>10425</v>
      </c>
      <c r="H47" s="6">
        <v>3458</v>
      </c>
      <c r="I47" s="25">
        <f t="shared" si="2"/>
        <v>89199</v>
      </c>
      <c r="J47" s="6">
        <v>50464</v>
      </c>
      <c r="K47" s="6">
        <v>27393</v>
      </c>
      <c r="L47" s="6">
        <v>102</v>
      </c>
      <c r="M47" s="6">
        <f t="shared" si="3"/>
        <v>77959</v>
      </c>
      <c r="N47" s="6">
        <v>77959</v>
      </c>
      <c r="O47" s="34">
        <f t="shared" si="0"/>
        <v>2.7136939571150096</v>
      </c>
      <c r="P47" s="37">
        <f t="shared" si="1"/>
        <v>2.6706519132609365</v>
      </c>
    </row>
    <row r="48" spans="1:16" ht="13.5" thickBot="1" x14ac:dyDescent="0.25">
      <c r="A48" s="95" t="s">
        <v>86</v>
      </c>
      <c r="B48" s="11" t="s">
        <v>87</v>
      </c>
      <c r="C48" s="6">
        <v>22782</v>
      </c>
      <c r="D48" s="6">
        <v>22787</v>
      </c>
      <c r="E48" s="6">
        <v>109977</v>
      </c>
      <c r="F48" s="6">
        <v>54749</v>
      </c>
      <c r="G48" s="6">
        <v>28220</v>
      </c>
      <c r="H48" s="6">
        <v>8171</v>
      </c>
      <c r="I48" s="25">
        <f t="shared" si="2"/>
        <v>201117</v>
      </c>
      <c r="J48" s="6">
        <v>109579</v>
      </c>
      <c r="K48" s="6">
        <v>60997</v>
      </c>
      <c r="L48" s="6">
        <v>224</v>
      </c>
      <c r="M48" s="6">
        <f t="shared" si="3"/>
        <v>170800</v>
      </c>
      <c r="N48" s="6">
        <v>170800</v>
      </c>
      <c r="O48" s="34">
        <f t="shared" si="0"/>
        <v>7.4971468703362305</v>
      </c>
      <c r="P48" s="37">
        <f t="shared" si="1"/>
        <v>7.4955018212138498</v>
      </c>
    </row>
    <row r="49" spans="1:16" ht="13.5" thickBot="1" x14ac:dyDescent="0.25">
      <c r="A49" s="95" t="s">
        <v>88</v>
      </c>
      <c r="B49" s="11" t="s">
        <v>22</v>
      </c>
      <c r="C49" s="6">
        <v>26673</v>
      </c>
      <c r="D49" s="6">
        <v>908</v>
      </c>
      <c r="E49" s="6">
        <v>5443</v>
      </c>
      <c r="F49" s="6">
        <v>4050</v>
      </c>
      <c r="G49" s="6">
        <v>917</v>
      </c>
      <c r="H49" s="6">
        <v>373</v>
      </c>
      <c r="I49" s="25">
        <f t="shared" si="2"/>
        <v>10783</v>
      </c>
      <c r="J49" s="6">
        <v>7820</v>
      </c>
      <c r="K49" s="6">
        <v>2029</v>
      </c>
      <c r="L49" s="6">
        <v>0</v>
      </c>
      <c r="M49" s="6">
        <f t="shared" si="3"/>
        <v>9849</v>
      </c>
      <c r="N49" s="6">
        <v>9849</v>
      </c>
      <c r="O49" s="34">
        <f t="shared" si="0"/>
        <v>0.36924980317174672</v>
      </c>
      <c r="P49" s="37">
        <f t="shared" si="1"/>
        <v>10.846916299559471</v>
      </c>
    </row>
    <row r="50" spans="1:16" ht="13.5" thickBot="1" x14ac:dyDescent="0.25">
      <c r="A50" s="95" t="s">
        <v>89</v>
      </c>
      <c r="B50" s="13" t="s">
        <v>90</v>
      </c>
      <c r="C50" s="7">
        <v>39666</v>
      </c>
      <c r="D50" s="7">
        <v>41186</v>
      </c>
      <c r="E50" s="7">
        <v>58092</v>
      </c>
      <c r="F50" s="7">
        <v>26266</v>
      </c>
      <c r="G50" s="7">
        <v>13891</v>
      </c>
      <c r="H50" s="7">
        <v>10947</v>
      </c>
      <c r="I50" s="7">
        <f t="shared" si="2"/>
        <v>109196</v>
      </c>
      <c r="J50" s="7">
        <v>64698</v>
      </c>
      <c r="K50" s="7">
        <v>29260</v>
      </c>
      <c r="L50" s="7">
        <v>59</v>
      </c>
      <c r="M50" s="7">
        <f t="shared" si="3"/>
        <v>94017</v>
      </c>
      <c r="N50" s="7">
        <v>94017</v>
      </c>
      <c r="O50" s="38">
        <f t="shared" si="0"/>
        <v>2.3702163061564061</v>
      </c>
      <c r="P50" s="39">
        <f t="shared" si="1"/>
        <v>2.2827417083474968</v>
      </c>
    </row>
    <row r="51" spans="1:16" x14ac:dyDescent="0.2">
      <c r="A51" s="107"/>
      <c r="B51" s="11"/>
      <c r="C51" s="6"/>
      <c r="D51" s="6"/>
      <c r="E51" s="6"/>
      <c r="F51" s="6"/>
      <c r="G51" s="6"/>
      <c r="H51" s="6"/>
      <c r="I51" s="6"/>
      <c r="J51" s="6"/>
      <c r="K51" s="6"/>
      <c r="L51" s="6"/>
      <c r="M51" s="6"/>
      <c r="N51" s="6"/>
      <c r="O51" s="103"/>
      <c r="P51" s="36"/>
    </row>
    <row r="52" spans="1:16" x14ac:dyDescent="0.2">
      <c r="A52" s="106" t="s">
        <v>165</v>
      </c>
      <c r="B52" s="11"/>
      <c r="C52" s="6">
        <v>1052567</v>
      </c>
      <c r="D52" s="6">
        <v>1052567</v>
      </c>
      <c r="E52" s="6">
        <f t="shared" ref="E52:N52" si="4">SUM(E3:E50)</f>
        <v>3228793</v>
      </c>
      <c r="F52" s="6">
        <f t="shared" si="4"/>
        <v>1847350</v>
      </c>
      <c r="G52" s="6">
        <f t="shared" si="4"/>
        <v>732258</v>
      </c>
      <c r="H52" s="6">
        <f t="shared" si="4"/>
        <v>288141</v>
      </c>
      <c r="I52" s="6">
        <f t="shared" si="4"/>
        <v>6096542</v>
      </c>
      <c r="J52" s="6">
        <f t="shared" si="4"/>
        <v>3654302</v>
      </c>
      <c r="K52" s="6">
        <f t="shared" si="4"/>
        <v>1647910</v>
      </c>
      <c r="L52" s="6">
        <f t="shared" si="4"/>
        <v>14746</v>
      </c>
      <c r="M52" s="6">
        <f t="shared" si="4"/>
        <v>5316958</v>
      </c>
      <c r="N52" s="6">
        <f t="shared" si="4"/>
        <v>5316958</v>
      </c>
      <c r="O52" s="34"/>
      <c r="P52" s="34"/>
    </row>
    <row r="53" spans="1:16" x14ac:dyDescent="0.2">
      <c r="A53" s="104" t="s">
        <v>119</v>
      </c>
      <c r="B53" s="11"/>
      <c r="C53" s="6">
        <v>21928.458333333332</v>
      </c>
      <c r="D53" s="6">
        <f t="shared" ref="D53:P53" si="5">AVERAGE(D3:D50)</f>
        <v>21928.458333333332</v>
      </c>
      <c r="E53" s="6">
        <f t="shared" si="5"/>
        <v>67266.520833333328</v>
      </c>
      <c r="F53" s="6">
        <f t="shared" si="5"/>
        <v>38486.458333333336</v>
      </c>
      <c r="G53" s="6">
        <f t="shared" si="5"/>
        <v>15255.375</v>
      </c>
      <c r="H53" s="6">
        <f t="shared" si="5"/>
        <v>6002.9375</v>
      </c>
      <c r="I53" s="6">
        <f t="shared" si="5"/>
        <v>127011.29166666667</v>
      </c>
      <c r="J53" s="6">
        <f t="shared" si="5"/>
        <v>76131.291666666672</v>
      </c>
      <c r="K53" s="6">
        <f t="shared" si="5"/>
        <v>34331.458333333336</v>
      </c>
      <c r="L53" s="6">
        <f t="shared" si="5"/>
        <v>307.20833333333331</v>
      </c>
      <c r="M53" s="6">
        <f t="shared" si="5"/>
        <v>110769.95833333333</v>
      </c>
      <c r="N53" s="6">
        <f t="shared" si="5"/>
        <v>110769.95833333333</v>
      </c>
      <c r="O53" s="6">
        <f t="shared" si="5"/>
        <v>5.268348311862483</v>
      </c>
      <c r="P53" s="6">
        <f t="shared" si="5"/>
        <v>6.4636869134786004</v>
      </c>
    </row>
    <row r="54" spans="1:16" ht="13.5" thickBot="1" x14ac:dyDescent="0.25">
      <c r="A54" s="105" t="s">
        <v>120</v>
      </c>
      <c r="B54" s="61"/>
      <c r="C54" s="63">
        <v>14973.5</v>
      </c>
      <c r="D54" s="63">
        <f t="shared" ref="D54:P54" si="6">MEDIAN(D3:D50)</f>
        <v>14973.5</v>
      </c>
      <c r="E54" s="63">
        <f t="shared" si="6"/>
        <v>45361</v>
      </c>
      <c r="F54" s="63">
        <f t="shared" si="6"/>
        <v>26043.5</v>
      </c>
      <c r="G54" s="63">
        <f t="shared" si="6"/>
        <v>10558.5</v>
      </c>
      <c r="H54" s="63">
        <f t="shared" si="6"/>
        <v>3536</v>
      </c>
      <c r="I54" s="63">
        <f t="shared" si="6"/>
        <v>85365</v>
      </c>
      <c r="J54" s="63">
        <f t="shared" si="6"/>
        <v>49285.5</v>
      </c>
      <c r="K54" s="63">
        <f t="shared" si="6"/>
        <v>23364</v>
      </c>
      <c r="L54" s="63">
        <f t="shared" si="6"/>
        <v>155</v>
      </c>
      <c r="M54" s="63">
        <f t="shared" si="6"/>
        <v>74397</v>
      </c>
      <c r="N54" s="63">
        <f t="shared" si="6"/>
        <v>74397</v>
      </c>
      <c r="O54" s="63">
        <f t="shared" si="6"/>
        <v>4.3695693923697512</v>
      </c>
      <c r="P54" s="63">
        <f t="shared" si="6"/>
        <v>5.5943861841857379</v>
      </c>
    </row>
  </sheetData>
  <autoFilter ref="A2:P2"/>
  <mergeCells count="3">
    <mergeCell ref="O1:P1"/>
    <mergeCell ref="J1:M1"/>
    <mergeCell ref="E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53"/>
  <sheetViews>
    <sheetView workbookViewId="0">
      <pane xSplit="2" ySplit="1" topLeftCell="C2" activePane="bottomRight" state="frozen"/>
      <selection pane="topRight" activeCell="C1" sqref="C1"/>
      <selection pane="bottomLeft" activeCell="A2" sqref="A2"/>
      <selection pane="bottomRight"/>
    </sheetView>
  </sheetViews>
  <sheetFormatPr defaultRowHeight="12.75" x14ac:dyDescent="0.2"/>
  <cols>
    <col min="1" max="1" width="48.42578125" style="1" customWidth="1"/>
    <col min="2" max="2" width="20.28515625" style="1" customWidth="1"/>
    <col min="3" max="3" width="14.42578125" style="1" customWidth="1"/>
    <col min="4" max="4" width="13.5703125" style="1" customWidth="1"/>
    <col min="5" max="5" width="13.7109375" style="1" customWidth="1"/>
    <col min="6" max="6" width="12.42578125" style="1" customWidth="1"/>
    <col min="7" max="7" width="11.5703125" style="1" customWidth="1"/>
    <col min="8" max="8" width="13" style="1" customWidth="1"/>
    <col min="9" max="9" width="12.42578125" style="1" customWidth="1"/>
    <col min="10" max="10" width="14" style="1" customWidth="1"/>
    <col min="11" max="11" width="9.140625" style="1"/>
  </cols>
  <sheetData>
    <row r="1" spans="1:10" ht="54" customHeight="1" thickBot="1" x14ac:dyDescent="0.25">
      <c r="A1" s="15" t="s">
        <v>112</v>
      </c>
      <c r="B1" s="30" t="s">
        <v>111</v>
      </c>
      <c r="C1" s="30" t="s">
        <v>91</v>
      </c>
      <c r="D1" s="30" t="s">
        <v>121</v>
      </c>
      <c r="E1" s="30" t="s">
        <v>92</v>
      </c>
      <c r="F1" s="30" t="s">
        <v>93</v>
      </c>
      <c r="G1" s="30" t="s">
        <v>94</v>
      </c>
      <c r="H1" s="30" t="s">
        <v>122</v>
      </c>
      <c r="I1" s="30" t="s">
        <v>95</v>
      </c>
      <c r="J1" s="30" t="s">
        <v>96</v>
      </c>
    </row>
    <row r="2" spans="1:10" ht="13.5" thickBot="1" x14ac:dyDescent="0.25">
      <c r="A2" s="4" t="s">
        <v>3</v>
      </c>
      <c r="B2" s="29" t="s">
        <v>4</v>
      </c>
      <c r="C2" s="25">
        <v>5864</v>
      </c>
      <c r="D2" s="25">
        <v>6</v>
      </c>
      <c r="E2" s="25">
        <v>2</v>
      </c>
      <c r="F2" s="25">
        <v>5872</v>
      </c>
      <c r="G2" s="25">
        <v>4584</v>
      </c>
      <c r="H2" s="25">
        <v>6</v>
      </c>
      <c r="I2" s="24">
        <v>43</v>
      </c>
      <c r="J2" s="27">
        <v>4633</v>
      </c>
    </row>
    <row r="3" spans="1:10" ht="13.5" thickBot="1" x14ac:dyDescent="0.25">
      <c r="A3" s="4" t="s">
        <v>5</v>
      </c>
      <c r="B3" s="5" t="s">
        <v>6</v>
      </c>
      <c r="C3" s="6">
        <v>41363</v>
      </c>
      <c r="D3" s="6">
        <v>42</v>
      </c>
      <c r="E3" s="6">
        <v>28</v>
      </c>
      <c r="F3" s="6">
        <v>41433</v>
      </c>
      <c r="G3" s="6">
        <v>35675</v>
      </c>
      <c r="H3" s="6">
        <v>30</v>
      </c>
      <c r="I3" s="18">
        <v>112</v>
      </c>
      <c r="J3" s="12">
        <v>35817</v>
      </c>
    </row>
    <row r="4" spans="1:10" ht="13.5" thickBot="1" x14ac:dyDescent="0.25">
      <c r="A4" s="4" t="s">
        <v>7</v>
      </c>
      <c r="B4" s="5" t="s">
        <v>8</v>
      </c>
      <c r="C4" s="6">
        <v>6800</v>
      </c>
      <c r="D4" s="6">
        <v>3</v>
      </c>
      <c r="E4" s="6">
        <v>3</v>
      </c>
      <c r="F4" s="6">
        <v>6806</v>
      </c>
      <c r="G4" s="6">
        <v>8081</v>
      </c>
      <c r="H4" s="6">
        <v>4</v>
      </c>
      <c r="I4" s="18">
        <v>92</v>
      </c>
      <c r="J4" s="12">
        <v>8177</v>
      </c>
    </row>
    <row r="5" spans="1:10" ht="13.5" thickBot="1" x14ac:dyDescent="0.25">
      <c r="A5" s="4" t="s">
        <v>9</v>
      </c>
      <c r="B5" s="5" t="s">
        <v>10</v>
      </c>
      <c r="C5" s="6">
        <v>5866</v>
      </c>
      <c r="D5" s="6">
        <v>0</v>
      </c>
      <c r="E5" s="6">
        <v>0</v>
      </c>
      <c r="F5" s="6">
        <v>5866</v>
      </c>
      <c r="G5" s="6">
        <v>3674</v>
      </c>
      <c r="H5" s="6">
        <v>0</v>
      </c>
      <c r="I5" s="18">
        <v>0</v>
      </c>
      <c r="J5" s="12">
        <v>3674</v>
      </c>
    </row>
    <row r="6" spans="1:10" ht="13.5" thickBot="1" x14ac:dyDescent="0.25">
      <c r="A6" s="4" t="s">
        <v>11</v>
      </c>
      <c r="B6" s="5" t="s">
        <v>12</v>
      </c>
      <c r="C6" s="6">
        <v>6316</v>
      </c>
      <c r="D6" s="6">
        <v>2</v>
      </c>
      <c r="E6" s="6">
        <v>0</v>
      </c>
      <c r="F6" s="6">
        <v>6318</v>
      </c>
      <c r="G6" s="6">
        <v>9557</v>
      </c>
      <c r="H6" s="6">
        <v>1</v>
      </c>
      <c r="I6" s="18">
        <v>6</v>
      </c>
      <c r="J6" s="12">
        <v>9564</v>
      </c>
    </row>
    <row r="7" spans="1:10" ht="13.5" thickBot="1" x14ac:dyDescent="0.25">
      <c r="A7" s="4" t="s">
        <v>13</v>
      </c>
      <c r="B7" s="5" t="s">
        <v>14</v>
      </c>
      <c r="C7" s="6">
        <v>39445</v>
      </c>
      <c r="D7" s="6">
        <v>21</v>
      </c>
      <c r="E7" s="6">
        <v>0</v>
      </c>
      <c r="F7" s="6">
        <v>39466</v>
      </c>
      <c r="G7" s="6">
        <v>22309</v>
      </c>
      <c r="H7" s="6">
        <v>0</v>
      </c>
      <c r="I7" s="18">
        <v>99</v>
      </c>
      <c r="J7" s="12">
        <v>22408</v>
      </c>
    </row>
    <row r="8" spans="1:10" ht="13.5" thickBot="1" x14ac:dyDescent="0.25">
      <c r="A8" s="4" t="s">
        <v>15</v>
      </c>
      <c r="B8" s="5" t="s">
        <v>16</v>
      </c>
      <c r="C8" s="6">
        <v>65299</v>
      </c>
      <c r="D8" s="6">
        <v>29</v>
      </c>
      <c r="E8" s="6">
        <v>26</v>
      </c>
      <c r="F8" s="6">
        <v>65354</v>
      </c>
      <c r="G8" s="6">
        <v>94896</v>
      </c>
      <c r="H8" s="6">
        <v>112</v>
      </c>
      <c r="I8" s="18">
        <v>225</v>
      </c>
      <c r="J8" s="12">
        <v>95233</v>
      </c>
    </row>
    <row r="9" spans="1:10" ht="13.5" thickBot="1" x14ac:dyDescent="0.25">
      <c r="A9" s="4" t="s">
        <v>17</v>
      </c>
      <c r="B9" s="5" t="s">
        <v>18</v>
      </c>
      <c r="C9" s="6">
        <v>11557</v>
      </c>
      <c r="D9" s="6">
        <v>1</v>
      </c>
      <c r="E9" s="6">
        <v>4</v>
      </c>
      <c r="F9" s="6">
        <v>11562</v>
      </c>
      <c r="G9" s="6">
        <v>14428</v>
      </c>
      <c r="H9" s="6">
        <v>56</v>
      </c>
      <c r="I9" s="18">
        <v>68</v>
      </c>
      <c r="J9" s="12">
        <v>14552</v>
      </c>
    </row>
    <row r="10" spans="1:10" ht="13.5" thickBot="1" x14ac:dyDescent="0.25">
      <c r="A10" s="4" t="s">
        <v>19</v>
      </c>
      <c r="B10" s="5" t="s">
        <v>20</v>
      </c>
      <c r="C10" s="6">
        <v>39483</v>
      </c>
      <c r="D10" s="6">
        <v>17</v>
      </c>
      <c r="E10" s="6">
        <v>10</v>
      </c>
      <c r="F10" s="6">
        <v>39510</v>
      </c>
      <c r="G10" s="6">
        <v>35703</v>
      </c>
      <c r="H10" s="6">
        <v>23</v>
      </c>
      <c r="I10" s="18">
        <v>114</v>
      </c>
      <c r="J10" s="12">
        <v>35840</v>
      </c>
    </row>
    <row r="11" spans="1:10" ht="13.5" thickBot="1" x14ac:dyDescent="0.25">
      <c r="A11" s="4" t="s">
        <v>21</v>
      </c>
      <c r="B11" s="5" t="s">
        <v>22</v>
      </c>
      <c r="C11" s="6">
        <v>2699</v>
      </c>
      <c r="D11" s="6">
        <v>0</v>
      </c>
      <c r="E11" s="6">
        <v>0</v>
      </c>
      <c r="F11" s="6">
        <v>2699</v>
      </c>
      <c r="G11" s="6">
        <v>4852</v>
      </c>
      <c r="H11" s="6">
        <v>0</v>
      </c>
      <c r="I11" s="18">
        <v>13</v>
      </c>
      <c r="J11" s="12">
        <v>4865</v>
      </c>
    </row>
    <row r="12" spans="1:10" ht="13.5" thickBot="1" x14ac:dyDescent="0.25">
      <c r="A12" s="4" t="s">
        <v>23</v>
      </c>
      <c r="B12" s="5" t="s">
        <v>24</v>
      </c>
      <c r="C12" s="6">
        <v>20407</v>
      </c>
      <c r="D12" s="6">
        <v>1</v>
      </c>
      <c r="E12" s="6">
        <v>2</v>
      </c>
      <c r="F12" s="6">
        <v>20410</v>
      </c>
      <c r="G12" s="6">
        <v>22065</v>
      </c>
      <c r="H12" s="6">
        <v>4</v>
      </c>
      <c r="I12" s="18">
        <v>19</v>
      </c>
      <c r="J12" s="12">
        <v>22088</v>
      </c>
    </row>
    <row r="13" spans="1:10" ht="13.5" thickBot="1" x14ac:dyDescent="0.25">
      <c r="A13" s="4" t="s">
        <v>25</v>
      </c>
      <c r="B13" s="5" t="s">
        <v>26</v>
      </c>
      <c r="C13" s="6">
        <v>36196</v>
      </c>
      <c r="D13" s="6">
        <v>0</v>
      </c>
      <c r="E13" s="6">
        <v>0</v>
      </c>
      <c r="F13" s="6">
        <v>36196</v>
      </c>
      <c r="G13" s="6">
        <v>54513</v>
      </c>
      <c r="H13" s="6">
        <v>38</v>
      </c>
      <c r="I13" s="18">
        <v>221</v>
      </c>
      <c r="J13" s="12">
        <v>54772</v>
      </c>
    </row>
    <row r="14" spans="1:10" ht="13.5" thickBot="1" x14ac:dyDescent="0.25">
      <c r="A14" s="4" t="s">
        <v>27</v>
      </c>
      <c r="B14" s="5" t="s">
        <v>28</v>
      </c>
      <c r="C14" s="6">
        <v>16832</v>
      </c>
      <c r="D14" s="6">
        <v>0</v>
      </c>
      <c r="E14" s="6">
        <v>3</v>
      </c>
      <c r="F14" s="6">
        <v>16835</v>
      </c>
      <c r="G14" s="6">
        <v>9529</v>
      </c>
      <c r="H14" s="6">
        <v>0</v>
      </c>
      <c r="I14" s="18">
        <v>18</v>
      </c>
      <c r="J14" s="12">
        <v>9547</v>
      </c>
    </row>
    <row r="15" spans="1:10" ht="13.5" thickBot="1" x14ac:dyDescent="0.25">
      <c r="A15" s="4" t="s">
        <v>29</v>
      </c>
      <c r="B15" s="5" t="s">
        <v>30</v>
      </c>
      <c r="C15" s="6">
        <v>8695</v>
      </c>
      <c r="D15" s="6">
        <v>0</v>
      </c>
      <c r="E15" s="6">
        <v>0</v>
      </c>
      <c r="F15" s="6">
        <v>8695</v>
      </c>
      <c r="G15" s="6">
        <v>9561</v>
      </c>
      <c r="H15" s="6">
        <v>6</v>
      </c>
      <c r="I15" s="18">
        <v>0</v>
      </c>
      <c r="J15" s="12">
        <v>9567</v>
      </c>
    </row>
    <row r="16" spans="1:10" ht="13.5" thickBot="1" x14ac:dyDescent="0.25">
      <c r="A16" s="4" t="s">
        <v>31</v>
      </c>
      <c r="B16" s="5" t="s">
        <v>32</v>
      </c>
      <c r="C16" s="6">
        <v>6247</v>
      </c>
      <c r="D16" s="6">
        <v>2</v>
      </c>
      <c r="E16" s="6">
        <v>0</v>
      </c>
      <c r="F16" s="6">
        <v>6249</v>
      </c>
      <c r="G16" s="6">
        <v>10074</v>
      </c>
      <c r="H16" s="6">
        <v>10</v>
      </c>
      <c r="I16" s="18">
        <v>18</v>
      </c>
      <c r="J16" s="12">
        <v>10102</v>
      </c>
    </row>
    <row r="17" spans="1:10" ht="13.5" thickBot="1" x14ac:dyDescent="0.25">
      <c r="A17" s="4" t="s">
        <v>33</v>
      </c>
      <c r="B17" s="5" t="s">
        <v>34</v>
      </c>
      <c r="C17" s="6">
        <v>6032</v>
      </c>
      <c r="D17" s="6">
        <v>0</v>
      </c>
      <c r="E17" s="6">
        <v>0</v>
      </c>
      <c r="F17" s="6">
        <v>6032</v>
      </c>
      <c r="G17" s="6">
        <v>6555</v>
      </c>
      <c r="H17" s="6">
        <v>0</v>
      </c>
      <c r="I17" s="18">
        <v>2</v>
      </c>
      <c r="J17" s="12">
        <v>6557</v>
      </c>
    </row>
    <row r="18" spans="1:10" ht="13.5" thickBot="1" x14ac:dyDescent="0.25">
      <c r="A18" s="4" t="s">
        <v>35</v>
      </c>
      <c r="B18" s="5" t="s">
        <v>28</v>
      </c>
      <c r="C18" s="6">
        <v>26469</v>
      </c>
      <c r="D18" s="6">
        <v>2</v>
      </c>
      <c r="E18" s="6">
        <v>0</v>
      </c>
      <c r="F18" s="6">
        <v>26471</v>
      </c>
      <c r="G18" s="6">
        <v>19627</v>
      </c>
      <c r="H18" s="6">
        <v>38</v>
      </c>
      <c r="I18" s="18">
        <v>22</v>
      </c>
      <c r="J18" s="12">
        <v>19687</v>
      </c>
    </row>
    <row r="19" spans="1:10" ht="13.5" thickBot="1" x14ac:dyDescent="0.25">
      <c r="A19" s="4" t="s">
        <v>36</v>
      </c>
      <c r="B19" s="5" t="s">
        <v>34</v>
      </c>
      <c r="C19" s="6">
        <v>9917</v>
      </c>
      <c r="D19" s="6">
        <v>3</v>
      </c>
      <c r="E19" s="6">
        <v>0</v>
      </c>
      <c r="F19" s="6">
        <v>9920</v>
      </c>
      <c r="G19" s="6">
        <v>5422</v>
      </c>
      <c r="H19" s="6">
        <v>0</v>
      </c>
      <c r="I19" s="18">
        <v>4</v>
      </c>
      <c r="J19" s="12">
        <v>5426</v>
      </c>
    </row>
    <row r="20" spans="1:10" ht="13.5" thickBot="1" x14ac:dyDescent="0.25">
      <c r="A20" s="4" t="s">
        <v>37</v>
      </c>
      <c r="B20" s="5" t="s">
        <v>38</v>
      </c>
      <c r="C20" s="6">
        <v>10973</v>
      </c>
      <c r="D20" s="6">
        <v>5</v>
      </c>
      <c r="E20" s="6">
        <v>3</v>
      </c>
      <c r="F20" s="6">
        <v>10981</v>
      </c>
      <c r="G20" s="6">
        <v>8427</v>
      </c>
      <c r="H20" s="6">
        <v>3</v>
      </c>
      <c r="I20" s="18">
        <v>9</v>
      </c>
      <c r="J20" s="12">
        <v>8439</v>
      </c>
    </row>
    <row r="21" spans="1:10" ht="13.5" thickBot="1" x14ac:dyDescent="0.25">
      <c r="A21" s="4" t="s">
        <v>39</v>
      </c>
      <c r="B21" s="5" t="s">
        <v>40</v>
      </c>
      <c r="C21" s="6">
        <v>3665</v>
      </c>
      <c r="D21" s="6">
        <v>0</v>
      </c>
      <c r="E21" s="6">
        <v>0</v>
      </c>
      <c r="F21" s="6">
        <v>3665</v>
      </c>
      <c r="G21" s="6">
        <v>1813</v>
      </c>
      <c r="H21" s="6">
        <v>4</v>
      </c>
      <c r="I21" s="18">
        <v>3</v>
      </c>
      <c r="J21" s="12">
        <v>1820</v>
      </c>
    </row>
    <row r="22" spans="1:10" ht="13.5" thickBot="1" x14ac:dyDescent="0.25">
      <c r="A22" s="4" t="s">
        <v>41</v>
      </c>
      <c r="B22" s="5" t="s">
        <v>42</v>
      </c>
      <c r="C22" s="6">
        <v>17189</v>
      </c>
      <c r="D22" s="6">
        <v>0</v>
      </c>
      <c r="E22" s="6">
        <v>3</v>
      </c>
      <c r="F22" s="6">
        <v>17192</v>
      </c>
      <c r="G22" s="6">
        <v>12991</v>
      </c>
      <c r="H22" s="6">
        <v>6</v>
      </c>
      <c r="I22" s="18">
        <v>20</v>
      </c>
      <c r="J22" s="12">
        <v>13017</v>
      </c>
    </row>
    <row r="23" spans="1:10" ht="13.5" thickBot="1" x14ac:dyDescent="0.25">
      <c r="A23" s="4" t="s">
        <v>43</v>
      </c>
      <c r="B23" s="5" t="s">
        <v>44</v>
      </c>
      <c r="C23" s="6">
        <v>18076</v>
      </c>
      <c r="D23" s="6">
        <v>6</v>
      </c>
      <c r="E23" s="6">
        <v>0</v>
      </c>
      <c r="F23" s="6">
        <v>18082</v>
      </c>
      <c r="G23" s="6">
        <v>12025</v>
      </c>
      <c r="H23" s="6">
        <v>1</v>
      </c>
      <c r="I23" s="18">
        <v>17</v>
      </c>
      <c r="J23" s="12">
        <v>12043</v>
      </c>
    </row>
    <row r="24" spans="1:10" ht="13.5" thickBot="1" x14ac:dyDescent="0.25">
      <c r="A24" s="4" t="s">
        <v>45</v>
      </c>
      <c r="B24" s="5" t="s">
        <v>4</v>
      </c>
      <c r="C24" s="6">
        <v>6354</v>
      </c>
      <c r="D24" s="6">
        <v>0</v>
      </c>
      <c r="E24" s="6">
        <v>0</v>
      </c>
      <c r="F24" s="6">
        <v>6354</v>
      </c>
      <c r="G24" s="6">
        <v>7899</v>
      </c>
      <c r="H24" s="6">
        <v>8</v>
      </c>
      <c r="I24" s="18">
        <v>14</v>
      </c>
      <c r="J24" s="12">
        <v>7921</v>
      </c>
    </row>
    <row r="25" spans="1:10" ht="13.5" thickBot="1" x14ac:dyDescent="0.25">
      <c r="A25" s="4" t="s">
        <v>46</v>
      </c>
      <c r="B25" s="5" t="s">
        <v>47</v>
      </c>
      <c r="C25" s="6">
        <v>6217</v>
      </c>
      <c r="D25" s="6">
        <v>0</v>
      </c>
      <c r="E25" s="6">
        <v>0</v>
      </c>
      <c r="F25" s="6">
        <v>6217</v>
      </c>
      <c r="G25" s="6">
        <v>6632</v>
      </c>
      <c r="H25" s="6">
        <v>0</v>
      </c>
      <c r="I25" s="18">
        <v>0</v>
      </c>
      <c r="J25" s="12">
        <v>6632</v>
      </c>
    </row>
    <row r="26" spans="1:10" ht="13.5" thickBot="1" x14ac:dyDescent="0.25">
      <c r="A26" s="4" t="s">
        <v>48</v>
      </c>
      <c r="B26" s="26" t="s">
        <v>49</v>
      </c>
      <c r="C26" s="25">
        <v>49710</v>
      </c>
      <c r="D26" s="25">
        <v>23</v>
      </c>
      <c r="E26" s="25">
        <v>31</v>
      </c>
      <c r="F26" s="25">
        <v>49764</v>
      </c>
      <c r="G26" s="25">
        <v>20880</v>
      </c>
      <c r="H26" s="25">
        <v>9</v>
      </c>
      <c r="I26" s="25">
        <v>32</v>
      </c>
      <c r="J26" s="27">
        <v>20921</v>
      </c>
    </row>
    <row r="27" spans="1:10" ht="13.5" thickBot="1" x14ac:dyDescent="0.25">
      <c r="A27" s="4" t="s">
        <v>50</v>
      </c>
      <c r="B27" s="11" t="s">
        <v>51</v>
      </c>
      <c r="C27" s="6">
        <v>8816</v>
      </c>
      <c r="D27" s="6">
        <v>1</v>
      </c>
      <c r="E27" s="6">
        <v>0</v>
      </c>
      <c r="F27" s="6">
        <v>8817</v>
      </c>
      <c r="G27" s="6">
        <v>8286</v>
      </c>
      <c r="H27" s="6">
        <v>13</v>
      </c>
      <c r="I27" s="6">
        <v>4</v>
      </c>
      <c r="J27" s="12">
        <v>8303</v>
      </c>
    </row>
    <row r="28" spans="1:10" ht="13.5" thickBot="1" x14ac:dyDescent="0.25">
      <c r="A28" s="4" t="s">
        <v>52</v>
      </c>
      <c r="B28" s="11" t="s">
        <v>53</v>
      </c>
      <c r="C28" s="6">
        <v>10496</v>
      </c>
      <c r="D28" s="6">
        <v>2</v>
      </c>
      <c r="E28" s="6">
        <v>8</v>
      </c>
      <c r="F28" s="6">
        <v>10506</v>
      </c>
      <c r="G28" s="6">
        <v>11073</v>
      </c>
      <c r="H28" s="6">
        <v>7</v>
      </c>
      <c r="I28" s="6">
        <v>37</v>
      </c>
      <c r="J28" s="12">
        <v>11117</v>
      </c>
    </row>
    <row r="29" spans="1:10" ht="13.5" thickBot="1" x14ac:dyDescent="0.25">
      <c r="A29" s="4" t="s">
        <v>54</v>
      </c>
      <c r="B29" s="11" t="s">
        <v>55</v>
      </c>
      <c r="C29" s="6">
        <v>22231</v>
      </c>
      <c r="D29" s="6">
        <v>6</v>
      </c>
      <c r="E29" s="6">
        <v>9</v>
      </c>
      <c r="F29" s="6">
        <v>22246</v>
      </c>
      <c r="G29" s="6">
        <v>22766</v>
      </c>
      <c r="H29" s="6">
        <v>51</v>
      </c>
      <c r="I29" s="6">
        <v>173</v>
      </c>
      <c r="J29" s="12">
        <v>22990</v>
      </c>
    </row>
    <row r="30" spans="1:10" ht="13.5" thickBot="1" x14ac:dyDescent="0.25">
      <c r="A30" s="4" t="s">
        <v>56</v>
      </c>
      <c r="B30" s="11" t="s">
        <v>57</v>
      </c>
      <c r="C30" s="6">
        <v>22686</v>
      </c>
      <c r="D30" s="6">
        <v>4</v>
      </c>
      <c r="E30" s="6">
        <v>6</v>
      </c>
      <c r="F30" s="6">
        <v>22696</v>
      </c>
      <c r="G30" s="6">
        <v>19336</v>
      </c>
      <c r="H30" s="6">
        <v>4</v>
      </c>
      <c r="I30" s="6">
        <v>23</v>
      </c>
      <c r="J30" s="12">
        <v>19363</v>
      </c>
    </row>
    <row r="31" spans="1:10" ht="13.5" thickBot="1" x14ac:dyDescent="0.25">
      <c r="A31" s="4" t="s">
        <v>58</v>
      </c>
      <c r="B31" s="11" t="s">
        <v>59</v>
      </c>
      <c r="C31" s="6">
        <v>41300</v>
      </c>
      <c r="D31" s="6">
        <v>20</v>
      </c>
      <c r="E31" s="6">
        <v>6</v>
      </c>
      <c r="F31" s="6">
        <v>41326</v>
      </c>
      <c r="G31" s="6">
        <v>22703</v>
      </c>
      <c r="H31" s="6">
        <v>86</v>
      </c>
      <c r="I31" s="6">
        <v>137</v>
      </c>
      <c r="J31" s="12">
        <v>22926</v>
      </c>
    </row>
    <row r="32" spans="1:10" ht="13.5" thickBot="1" x14ac:dyDescent="0.25">
      <c r="A32" s="4" t="s">
        <v>60</v>
      </c>
      <c r="B32" s="11" t="s">
        <v>22</v>
      </c>
      <c r="C32" s="6">
        <v>28835</v>
      </c>
      <c r="D32" s="6">
        <v>9</v>
      </c>
      <c r="E32" s="6">
        <v>10</v>
      </c>
      <c r="F32" s="6">
        <v>28854</v>
      </c>
      <c r="G32" s="6">
        <v>35211</v>
      </c>
      <c r="H32" s="6">
        <v>62</v>
      </c>
      <c r="I32" s="6">
        <v>48</v>
      </c>
      <c r="J32" s="12">
        <v>35321</v>
      </c>
    </row>
    <row r="33" spans="1:10" ht="13.5" thickBot="1" x14ac:dyDescent="0.25">
      <c r="A33" s="4" t="s">
        <v>61</v>
      </c>
      <c r="B33" s="11" t="s">
        <v>62</v>
      </c>
      <c r="C33" s="6">
        <v>31847</v>
      </c>
      <c r="D33" s="6">
        <v>14</v>
      </c>
      <c r="E33" s="6">
        <v>21</v>
      </c>
      <c r="F33" s="6">
        <v>31882</v>
      </c>
      <c r="G33" s="6">
        <v>23681</v>
      </c>
      <c r="H33" s="6">
        <v>27</v>
      </c>
      <c r="I33" s="6">
        <v>224</v>
      </c>
      <c r="J33" s="12">
        <v>23932</v>
      </c>
    </row>
    <row r="34" spans="1:10" ht="13.5" thickBot="1" x14ac:dyDescent="0.25">
      <c r="A34" s="4" t="s">
        <v>63</v>
      </c>
      <c r="B34" s="11" t="s">
        <v>38</v>
      </c>
      <c r="C34" s="6">
        <v>11337</v>
      </c>
      <c r="D34" s="6">
        <v>1</v>
      </c>
      <c r="E34" s="6">
        <v>6</v>
      </c>
      <c r="F34" s="6">
        <v>11344</v>
      </c>
      <c r="G34" s="6">
        <v>12173</v>
      </c>
      <c r="H34" s="6">
        <v>18</v>
      </c>
      <c r="I34" s="6">
        <v>40</v>
      </c>
      <c r="J34" s="12">
        <v>12231</v>
      </c>
    </row>
    <row r="35" spans="1:10" ht="13.5" thickBot="1" x14ac:dyDescent="0.25">
      <c r="A35" s="4" t="s">
        <v>64</v>
      </c>
      <c r="B35" s="11" t="s">
        <v>65</v>
      </c>
      <c r="C35" s="6">
        <v>15024</v>
      </c>
      <c r="D35" s="6">
        <v>0</v>
      </c>
      <c r="E35" s="6">
        <v>0</v>
      </c>
      <c r="F35" s="6">
        <v>15024</v>
      </c>
      <c r="G35" s="6">
        <v>8944</v>
      </c>
      <c r="H35" s="6">
        <v>0</v>
      </c>
      <c r="I35" s="6">
        <v>35</v>
      </c>
      <c r="J35" s="12">
        <v>8979</v>
      </c>
    </row>
    <row r="36" spans="1:10" ht="13.5" thickBot="1" x14ac:dyDescent="0.25">
      <c r="A36" s="4" t="s">
        <v>66</v>
      </c>
      <c r="B36" s="11" t="s">
        <v>67</v>
      </c>
      <c r="C36" s="6">
        <v>2231</v>
      </c>
      <c r="D36" s="6">
        <v>0</v>
      </c>
      <c r="E36" s="6">
        <v>0</v>
      </c>
      <c r="F36" s="6">
        <v>2231</v>
      </c>
      <c r="G36" s="6">
        <v>1091</v>
      </c>
      <c r="H36" s="6">
        <v>0</v>
      </c>
      <c r="I36" s="6">
        <v>0</v>
      </c>
      <c r="J36" s="12">
        <v>1091</v>
      </c>
    </row>
    <row r="37" spans="1:10" ht="13.5" thickBot="1" x14ac:dyDescent="0.25">
      <c r="A37" s="4" t="s">
        <v>68</v>
      </c>
      <c r="B37" s="11" t="s">
        <v>69</v>
      </c>
      <c r="C37" s="6">
        <v>37969</v>
      </c>
      <c r="D37" s="6">
        <v>4</v>
      </c>
      <c r="E37" s="6">
        <v>13</v>
      </c>
      <c r="F37" s="6">
        <v>37986</v>
      </c>
      <c r="G37" s="6">
        <v>37257</v>
      </c>
      <c r="H37" s="6">
        <v>0</v>
      </c>
      <c r="I37" s="6">
        <v>96</v>
      </c>
      <c r="J37" s="12">
        <v>37353</v>
      </c>
    </row>
    <row r="38" spans="1:10" ht="13.5" thickBot="1" x14ac:dyDescent="0.25">
      <c r="A38" s="4" t="s">
        <v>70</v>
      </c>
      <c r="B38" s="11" t="s">
        <v>71</v>
      </c>
      <c r="C38" s="6">
        <v>2347</v>
      </c>
      <c r="D38" s="6">
        <v>0</v>
      </c>
      <c r="E38" s="6">
        <v>0</v>
      </c>
      <c r="F38" s="6">
        <v>2347</v>
      </c>
      <c r="G38" s="6">
        <v>2305</v>
      </c>
      <c r="H38" s="6">
        <v>0</v>
      </c>
      <c r="I38" s="6">
        <v>6</v>
      </c>
      <c r="J38" s="12">
        <v>2311</v>
      </c>
    </row>
    <row r="39" spans="1:10" ht="13.5" thickBot="1" x14ac:dyDescent="0.25">
      <c r="A39" s="4" t="s">
        <v>72</v>
      </c>
      <c r="B39" s="11" t="s">
        <v>73</v>
      </c>
      <c r="C39" s="6">
        <v>14375</v>
      </c>
      <c r="D39" s="6">
        <v>8</v>
      </c>
      <c r="E39" s="6">
        <v>9</v>
      </c>
      <c r="F39" s="6">
        <v>14392</v>
      </c>
      <c r="G39" s="6">
        <v>16793</v>
      </c>
      <c r="H39" s="6">
        <v>49</v>
      </c>
      <c r="I39" s="6">
        <v>44</v>
      </c>
      <c r="J39" s="12">
        <v>16886</v>
      </c>
    </row>
    <row r="40" spans="1:10" ht="13.5" thickBot="1" x14ac:dyDescent="0.25">
      <c r="A40" s="4" t="s">
        <v>74</v>
      </c>
      <c r="B40" s="11" t="s">
        <v>75</v>
      </c>
      <c r="C40" s="6">
        <v>45016</v>
      </c>
      <c r="D40" s="6">
        <v>8</v>
      </c>
      <c r="E40" s="6">
        <v>62</v>
      </c>
      <c r="F40" s="6">
        <v>45086</v>
      </c>
      <c r="G40" s="6">
        <v>95062</v>
      </c>
      <c r="H40" s="6">
        <v>65</v>
      </c>
      <c r="I40" s="6">
        <v>283</v>
      </c>
      <c r="J40" s="12">
        <v>95410</v>
      </c>
    </row>
    <row r="41" spans="1:10" ht="13.5" thickBot="1" x14ac:dyDescent="0.25">
      <c r="A41" s="4" t="s">
        <v>76</v>
      </c>
      <c r="B41" s="11" t="s">
        <v>75</v>
      </c>
      <c r="C41" s="6">
        <v>48355</v>
      </c>
      <c r="D41" s="6">
        <v>40</v>
      </c>
      <c r="E41" s="6">
        <v>47</v>
      </c>
      <c r="F41" s="6">
        <v>48442</v>
      </c>
      <c r="G41" s="6">
        <v>17580</v>
      </c>
      <c r="H41" s="6">
        <v>63</v>
      </c>
      <c r="I41" s="6">
        <v>226</v>
      </c>
      <c r="J41" s="12">
        <v>17869</v>
      </c>
    </row>
    <row r="42" spans="1:10" ht="13.5" thickBot="1" x14ac:dyDescent="0.25">
      <c r="A42" s="4" t="s">
        <v>77</v>
      </c>
      <c r="B42" s="11" t="s">
        <v>78</v>
      </c>
      <c r="C42" s="6">
        <v>14272</v>
      </c>
      <c r="D42" s="6">
        <v>10</v>
      </c>
      <c r="E42" s="6">
        <v>12</v>
      </c>
      <c r="F42" s="6">
        <v>14294</v>
      </c>
      <c r="G42" s="6">
        <v>21496</v>
      </c>
      <c r="H42" s="6">
        <v>10</v>
      </c>
      <c r="I42" s="6">
        <v>62</v>
      </c>
      <c r="J42" s="12">
        <v>21568</v>
      </c>
    </row>
    <row r="43" spans="1:10" ht="13.5" thickBot="1" x14ac:dyDescent="0.25">
      <c r="A43" s="4" t="s">
        <v>79</v>
      </c>
      <c r="B43" s="11" t="s">
        <v>80</v>
      </c>
      <c r="C43" s="6">
        <v>31491</v>
      </c>
      <c r="D43" s="6">
        <v>1</v>
      </c>
      <c r="E43" s="6">
        <v>0</v>
      </c>
      <c r="F43" s="6">
        <v>31492</v>
      </c>
      <c r="G43" s="6">
        <v>42515</v>
      </c>
      <c r="H43" s="6">
        <v>19</v>
      </c>
      <c r="I43" s="6">
        <v>50</v>
      </c>
      <c r="J43" s="12">
        <v>42584</v>
      </c>
    </row>
    <row r="44" spans="1:10" ht="13.5" thickBot="1" x14ac:dyDescent="0.25">
      <c r="A44" s="4" t="s">
        <v>81</v>
      </c>
      <c r="B44" s="11" t="s">
        <v>82</v>
      </c>
      <c r="C44" s="6">
        <v>17360</v>
      </c>
      <c r="D44" s="6">
        <v>1</v>
      </c>
      <c r="E44" s="6">
        <v>8</v>
      </c>
      <c r="F44" s="6">
        <v>17369</v>
      </c>
      <c r="G44" s="6">
        <v>19462</v>
      </c>
      <c r="H44" s="6">
        <v>0</v>
      </c>
      <c r="I44" s="6">
        <v>92</v>
      </c>
      <c r="J44" s="12">
        <v>19554</v>
      </c>
    </row>
    <row r="45" spans="1:10" ht="13.5" thickBot="1" x14ac:dyDescent="0.25">
      <c r="A45" s="4" t="s">
        <v>83</v>
      </c>
      <c r="B45" s="11" t="s">
        <v>71</v>
      </c>
      <c r="C45" s="6">
        <v>49211</v>
      </c>
      <c r="D45" s="6">
        <v>13</v>
      </c>
      <c r="E45" s="6">
        <v>0</v>
      </c>
      <c r="F45" s="6">
        <v>49224</v>
      </c>
      <c r="G45" s="6">
        <v>66407</v>
      </c>
      <c r="H45" s="6">
        <v>43</v>
      </c>
      <c r="I45" s="6">
        <v>29</v>
      </c>
      <c r="J45" s="12">
        <v>66479</v>
      </c>
    </row>
    <row r="46" spans="1:10" ht="13.5" thickBot="1" x14ac:dyDescent="0.25">
      <c r="A46" s="4" t="s">
        <v>84</v>
      </c>
      <c r="B46" s="11" t="s">
        <v>85</v>
      </c>
      <c r="C46" s="6">
        <v>15972</v>
      </c>
      <c r="D46" s="6">
        <v>10</v>
      </c>
      <c r="E46" s="6">
        <v>0</v>
      </c>
      <c r="F46" s="6">
        <v>15982</v>
      </c>
      <c r="G46" s="6">
        <v>17424</v>
      </c>
      <c r="H46" s="6">
        <v>0</v>
      </c>
      <c r="I46" s="6">
        <v>0</v>
      </c>
      <c r="J46" s="12">
        <v>17424</v>
      </c>
    </row>
    <row r="47" spans="1:10" ht="13.5" thickBot="1" x14ac:dyDescent="0.25">
      <c r="A47" s="4" t="s">
        <v>86</v>
      </c>
      <c r="B47" s="11" t="s">
        <v>87</v>
      </c>
      <c r="C47" s="6">
        <v>30315</v>
      </c>
      <c r="D47" s="6">
        <v>7</v>
      </c>
      <c r="E47" s="6">
        <v>0</v>
      </c>
      <c r="F47" s="6">
        <v>30322</v>
      </c>
      <c r="G47" s="6">
        <v>26852</v>
      </c>
      <c r="H47" s="6">
        <v>59</v>
      </c>
      <c r="I47" s="6">
        <v>4</v>
      </c>
      <c r="J47" s="12">
        <v>26915</v>
      </c>
    </row>
    <row r="48" spans="1:10" ht="13.5" thickBot="1" x14ac:dyDescent="0.25">
      <c r="A48" s="4" t="s">
        <v>88</v>
      </c>
      <c r="B48" s="11" t="s">
        <v>22</v>
      </c>
      <c r="C48" s="6">
        <v>2357</v>
      </c>
      <c r="D48" s="6">
        <v>0</v>
      </c>
      <c r="E48" s="6">
        <v>1</v>
      </c>
      <c r="F48" s="6">
        <v>2358</v>
      </c>
      <c r="G48" s="6">
        <v>3389</v>
      </c>
      <c r="H48" s="6">
        <v>0</v>
      </c>
      <c r="I48" s="6">
        <v>0</v>
      </c>
      <c r="J48" s="12">
        <v>3389</v>
      </c>
    </row>
    <row r="49" spans="1:10" ht="13.5" thickBot="1" x14ac:dyDescent="0.25">
      <c r="A49" s="4" t="s">
        <v>89</v>
      </c>
      <c r="B49" s="11" t="s">
        <v>90</v>
      </c>
      <c r="C49" s="6">
        <v>17520</v>
      </c>
      <c r="D49" s="6">
        <v>2</v>
      </c>
      <c r="E49" s="6">
        <v>13</v>
      </c>
      <c r="F49" s="6">
        <v>17535</v>
      </c>
      <c r="G49" s="6">
        <v>19499</v>
      </c>
      <c r="H49" s="6">
        <v>2</v>
      </c>
      <c r="I49" s="6">
        <v>13</v>
      </c>
      <c r="J49" s="12">
        <v>19514</v>
      </c>
    </row>
    <row r="50" spans="1:10" ht="13.5" thickBot="1" x14ac:dyDescent="0.25">
      <c r="A50" s="4"/>
      <c r="B50" s="11"/>
      <c r="C50" s="6"/>
      <c r="D50" s="6"/>
      <c r="E50" s="6"/>
      <c r="F50" s="6"/>
      <c r="G50" s="6"/>
      <c r="H50" s="6"/>
      <c r="I50" s="6"/>
      <c r="J50" s="12"/>
    </row>
    <row r="51" spans="1:10" ht="13.5" thickBot="1" x14ac:dyDescent="0.25">
      <c r="A51" s="28" t="s">
        <v>118</v>
      </c>
      <c r="B51" s="11"/>
      <c r="C51" s="6">
        <f t="shared" ref="C51:J51" si="0">SUM(C2:C49)</f>
        <v>989034</v>
      </c>
      <c r="D51" s="6">
        <f t="shared" si="0"/>
        <v>324</v>
      </c>
      <c r="E51" s="6">
        <f t="shared" si="0"/>
        <v>346</v>
      </c>
      <c r="F51" s="6">
        <f t="shared" si="0"/>
        <v>989704</v>
      </c>
      <c r="G51" s="6">
        <f t="shared" si="0"/>
        <v>993077</v>
      </c>
      <c r="H51" s="6">
        <f t="shared" si="0"/>
        <v>937</v>
      </c>
      <c r="I51" s="6">
        <f t="shared" si="0"/>
        <v>2797</v>
      </c>
      <c r="J51" s="12">
        <f t="shared" si="0"/>
        <v>996811</v>
      </c>
    </row>
    <row r="52" spans="1:10" ht="13.5" thickBot="1" x14ac:dyDescent="0.25">
      <c r="A52" s="28" t="s">
        <v>119</v>
      </c>
      <c r="B52" s="11"/>
      <c r="C52" s="6">
        <f t="shared" ref="C52:J52" si="1">AVERAGE(C2:C49)</f>
        <v>20604.875</v>
      </c>
      <c r="D52" s="6">
        <f t="shared" si="1"/>
        <v>6.75</v>
      </c>
      <c r="E52" s="6">
        <f t="shared" si="1"/>
        <v>7.208333333333333</v>
      </c>
      <c r="F52" s="6">
        <f t="shared" si="1"/>
        <v>20618.833333333332</v>
      </c>
      <c r="G52" s="6">
        <f t="shared" si="1"/>
        <v>20689.104166666668</v>
      </c>
      <c r="H52" s="6">
        <f t="shared" si="1"/>
        <v>19.520833333333332</v>
      </c>
      <c r="I52" s="6">
        <f t="shared" si="1"/>
        <v>58.270833333333336</v>
      </c>
      <c r="J52" s="12">
        <f t="shared" si="1"/>
        <v>20766.895833333332</v>
      </c>
    </row>
    <row r="53" spans="1:10" ht="13.5" thickBot="1" x14ac:dyDescent="0.25">
      <c r="A53" s="28" t="s">
        <v>120</v>
      </c>
      <c r="B53" s="13"/>
      <c r="C53" s="7">
        <f t="shared" ref="C53:J53" si="2">MEDIAN(C2:C49)</f>
        <v>16402</v>
      </c>
      <c r="D53" s="7">
        <f t="shared" si="2"/>
        <v>2</v>
      </c>
      <c r="E53" s="7">
        <f t="shared" si="2"/>
        <v>2</v>
      </c>
      <c r="F53" s="7">
        <f t="shared" si="2"/>
        <v>16408.5</v>
      </c>
      <c r="G53" s="7">
        <f t="shared" si="2"/>
        <v>15610.5</v>
      </c>
      <c r="H53" s="7">
        <f t="shared" si="2"/>
        <v>6</v>
      </c>
      <c r="I53" s="7">
        <f t="shared" si="2"/>
        <v>26</v>
      </c>
      <c r="J53" s="14">
        <f t="shared" si="2"/>
        <v>15719</v>
      </c>
    </row>
  </sheetData>
  <autoFilter ref="A1:J5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E54"/>
  <sheetViews>
    <sheetView workbookViewId="0">
      <pane xSplit="2" ySplit="2" topLeftCell="C3" activePane="bottomRight" state="frozen"/>
      <selection pane="topRight" activeCell="C1" sqref="C1"/>
      <selection pane="bottomLeft" activeCell="A3" sqref="A3"/>
      <selection pane="bottomRight" activeCell="D52" sqref="D52"/>
    </sheetView>
  </sheetViews>
  <sheetFormatPr defaultRowHeight="12.75" x14ac:dyDescent="0.2"/>
  <cols>
    <col min="1" max="1" width="38.140625" style="1" customWidth="1"/>
    <col min="2" max="2" width="17.85546875" style="1" customWidth="1"/>
    <col min="3" max="3" width="11.7109375" style="1" customWidth="1"/>
    <col min="4" max="4" width="10.85546875" style="1" customWidth="1"/>
    <col min="5" max="29" width="11.42578125" style="1" customWidth="1"/>
    <col min="30" max="30" width="12.28515625" style="1" customWidth="1"/>
    <col min="31" max="31" width="12.5703125" style="1" customWidth="1"/>
  </cols>
  <sheetData>
    <row r="1" spans="1:31" ht="12.75" customHeight="1" thickBot="1" x14ac:dyDescent="0.25">
      <c r="E1" s="136" t="s">
        <v>151</v>
      </c>
      <c r="F1" s="136"/>
      <c r="G1" s="136"/>
      <c r="H1" s="136"/>
      <c r="I1" s="136"/>
      <c r="J1" s="136"/>
      <c r="K1" s="136"/>
      <c r="L1" s="135" t="s">
        <v>158</v>
      </c>
      <c r="M1" s="135"/>
      <c r="N1" s="135"/>
      <c r="O1" s="137" t="s">
        <v>143</v>
      </c>
      <c r="P1" s="137"/>
      <c r="Q1" s="137"/>
      <c r="R1" s="138" t="s">
        <v>144</v>
      </c>
      <c r="S1" s="138"/>
      <c r="T1" s="138"/>
      <c r="U1" s="139" t="s">
        <v>145</v>
      </c>
      <c r="V1" s="139"/>
      <c r="W1" s="139"/>
      <c r="X1" s="140" t="s">
        <v>146</v>
      </c>
      <c r="Y1" s="140"/>
      <c r="Z1" s="140"/>
      <c r="AA1" s="141" t="s">
        <v>162</v>
      </c>
      <c r="AB1" s="141"/>
      <c r="AC1" s="141"/>
      <c r="AD1" s="134" t="s">
        <v>164</v>
      </c>
      <c r="AE1" s="134"/>
    </row>
    <row r="2" spans="1:31" ht="62.25" customHeight="1" thickBot="1" x14ac:dyDescent="0.25">
      <c r="A2" s="30" t="s">
        <v>112</v>
      </c>
      <c r="B2" s="30" t="s">
        <v>111</v>
      </c>
      <c r="C2" s="30" t="s">
        <v>110</v>
      </c>
      <c r="D2" s="30" t="s">
        <v>113</v>
      </c>
      <c r="E2" s="50" t="s">
        <v>147</v>
      </c>
      <c r="F2" s="50" t="s">
        <v>148</v>
      </c>
      <c r="G2" s="50" t="s">
        <v>149</v>
      </c>
      <c r="H2" s="50" t="s">
        <v>134</v>
      </c>
      <c r="I2" s="50" t="s">
        <v>135</v>
      </c>
      <c r="J2" s="50" t="s">
        <v>150</v>
      </c>
      <c r="K2" s="50" t="s">
        <v>153</v>
      </c>
      <c r="L2" s="51" t="s">
        <v>142</v>
      </c>
      <c r="M2" s="51" t="s">
        <v>136</v>
      </c>
      <c r="N2" s="51" t="s">
        <v>152</v>
      </c>
      <c r="O2" s="52" t="s">
        <v>143</v>
      </c>
      <c r="P2" s="52" t="s">
        <v>137</v>
      </c>
      <c r="Q2" s="52" t="s">
        <v>154</v>
      </c>
      <c r="R2" s="53" t="s">
        <v>144</v>
      </c>
      <c r="S2" s="53" t="s">
        <v>138</v>
      </c>
      <c r="T2" s="53" t="s">
        <v>155</v>
      </c>
      <c r="U2" s="54" t="s">
        <v>145</v>
      </c>
      <c r="V2" s="54" t="s">
        <v>139</v>
      </c>
      <c r="W2" s="54" t="s">
        <v>156</v>
      </c>
      <c r="X2" s="55" t="s">
        <v>146</v>
      </c>
      <c r="Y2" s="55" t="s">
        <v>140</v>
      </c>
      <c r="Z2" s="55" t="s">
        <v>157</v>
      </c>
      <c r="AA2" s="56" t="s">
        <v>159</v>
      </c>
      <c r="AB2" s="56" t="s">
        <v>141</v>
      </c>
      <c r="AC2" s="56" t="s">
        <v>160</v>
      </c>
      <c r="AD2" s="57" t="s">
        <v>161</v>
      </c>
      <c r="AE2" s="57" t="s">
        <v>163</v>
      </c>
    </row>
    <row r="3" spans="1:31" ht="13.5" thickBot="1" x14ac:dyDescent="0.25">
      <c r="A3" s="49" t="s">
        <v>3</v>
      </c>
      <c r="B3" s="8" t="s">
        <v>4</v>
      </c>
      <c r="C3" s="9">
        <v>8349</v>
      </c>
      <c r="D3" s="68">
        <v>3108</v>
      </c>
      <c r="E3" s="44">
        <v>0</v>
      </c>
      <c r="F3" s="9">
        <v>9</v>
      </c>
      <c r="G3" s="9">
        <v>9</v>
      </c>
      <c r="H3" s="9">
        <v>0</v>
      </c>
      <c r="I3" s="9">
        <v>54</v>
      </c>
      <c r="J3" s="9">
        <v>54</v>
      </c>
      <c r="K3" s="68">
        <f>J3/G3</f>
        <v>6</v>
      </c>
      <c r="L3" s="44">
        <v>3</v>
      </c>
      <c r="M3" s="17">
        <v>24</v>
      </c>
      <c r="N3" s="10">
        <f>M3/L3</f>
        <v>8</v>
      </c>
      <c r="O3" s="44">
        <v>10</v>
      </c>
      <c r="P3" s="17">
        <v>104</v>
      </c>
      <c r="Q3" s="10">
        <f>P3/O3</f>
        <v>10.4</v>
      </c>
      <c r="R3" s="44">
        <v>3</v>
      </c>
      <c r="S3" s="17">
        <v>67</v>
      </c>
      <c r="T3" s="10">
        <f>S3/R3</f>
        <v>22.333333333333332</v>
      </c>
      <c r="U3" s="44">
        <v>0</v>
      </c>
      <c r="V3" s="17">
        <v>0</v>
      </c>
      <c r="W3" s="10">
        <v>0</v>
      </c>
      <c r="X3" s="44">
        <v>0</v>
      </c>
      <c r="Y3" s="17">
        <v>0</v>
      </c>
      <c r="Z3" s="10">
        <v>0</v>
      </c>
      <c r="AA3" s="44">
        <v>25</v>
      </c>
      <c r="AB3" s="17">
        <v>249</v>
      </c>
      <c r="AC3" s="10">
        <f>AB3/AA3</f>
        <v>9.9600000000000009</v>
      </c>
      <c r="AD3" s="58">
        <f>AB3/C3</f>
        <v>2.9823931009701762E-2</v>
      </c>
      <c r="AE3" s="35">
        <f>AB3/D3</f>
        <v>8.0115830115830122E-2</v>
      </c>
    </row>
    <row r="4" spans="1:31" ht="13.5" thickBot="1" x14ac:dyDescent="0.25">
      <c r="A4" s="4" t="s">
        <v>5</v>
      </c>
      <c r="B4" s="11" t="s">
        <v>6</v>
      </c>
      <c r="C4" s="6">
        <v>16068</v>
      </c>
      <c r="D4" s="66">
        <v>16310</v>
      </c>
      <c r="E4" s="45">
        <v>154</v>
      </c>
      <c r="F4" s="6">
        <v>7</v>
      </c>
      <c r="G4" s="6">
        <v>161</v>
      </c>
      <c r="H4" s="6">
        <v>2599</v>
      </c>
      <c r="I4" s="6">
        <v>258</v>
      </c>
      <c r="J4" s="6">
        <v>2857</v>
      </c>
      <c r="K4" s="65">
        <f t="shared" ref="K4:K50" si="0">J4/G4</f>
        <v>17.745341614906831</v>
      </c>
      <c r="L4" s="45">
        <v>69</v>
      </c>
      <c r="M4" s="18">
        <v>987</v>
      </c>
      <c r="N4" s="27">
        <f t="shared" ref="N4:N50" si="1">M4/L4</f>
        <v>14.304347826086957</v>
      </c>
      <c r="O4" s="45">
        <v>115</v>
      </c>
      <c r="P4" s="18">
        <v>1426</v>
      </c>
      <c r="Q4" s="27">
        <f t="shared" ref="Q4:Q50" si="2">P4/O4</f>
        <v>12.4</v>
      </c>
      <c r="R4" s="45">
        <v>16</v>
      </c>
      <c r="S4" s="18">
        <v>1190</v>
      </c>
      <c r="T4" s="27">
        <f t="shared" ref="T4:T50" si="3">S4/R4</f>
        <v>74.375</v>
      </c>
      <c r="U4" s="45">
        <v>0</v>
      </c>
      <c r="V4" s="18">
        <v>0</v>
      </c>
      <c r="W4" s="27">
        <v>0</v>
      </c>
      <c r="X4" s="45">
        <v>0</v>
      </c>
      <c r="Y4" s="18">
        <v>0</v>
      </c>
      <c r="Z4" s="27">
        <v>0</v>
      </c>
      <c r="AA4" s="45">
        <v>361</v>
      </c>
      <c r="AB4" s="18">
        <v>6460</v>
      </c>
      <c r="AC4" s="27">
        <f t="shared" ref="AC4:AC50" si="4">AB4/AA4</f>
        <v>17.894736842105264</v>
      </c>
      <c r="AD4" s="59">
        <f t="shared" ref="AD4:AD50" si="5">AB4/C4</f>
        <v>0.40204132437142148</v>
      </c>
      <c r="AE4" s="36">
        <f t="shared" ref="AE4:AE50" si="6">AB4/D4</f>
        <v>0.39607602697731453</v>
      </c>
    </row>
    <row r="5" spans="1:31" ht="13.5" thickBot="1" x14ac:dyDescent="0.25">
      <c r="A5" s="4" t="s">
        <v>7</v>
      </c>
      <c r="B5" s="11" t="s">
        <v>8</v>
      </c>
      <c r="C5" s="6">
        <v>3473</v>
      </c>
      <c r="D5" s="66">
        <v>3492</v>
      </c>
      <c r="E5" s="45">
        <v>45</v>
      </c>
      <c r="F5" s="6">
        <v>20</v>
      </c>
      <c r="G5" s="6">
        <v>65</v>
      </c>
      <c r="H5" s="6">
        <v>73</v>
      </c>
      <c r="I5" s="6">
        <v>75</v>
      </c>
      <c r="J5" s="6">
        <v>148</v>
      </c>
      <c r="K5" s="65">
        <f t="shared" si="0"/>
        <v>2.2769230769230768</v>
      </c>
      <c r="L5" s="45">
        <v>20</v>
      </c>
      <c r="M5" s="18">
        <v>71</v>
      </c>
      <c r="N5" s="27">
        <f t="shared" si="1"/>
        <v>3.55</v>
      </c>
      <c r="O5" s="45">
        <v>75</v>
      </c>
      <c r="P5" s="18">
        <v>864</v>
      </c>
      <c r="Q5" s="27">
        <f t="shared" si="2"/>
        <v>11.52</v>
      </c>
      <c r="R5" s="45">
        <v>2</v>
      </c>
      <c r="S5" s="18">
        <v>80</v>
      </c>
      <c r="T5" s="27">
        <f t="shared" si="3"/>
        <v>40</v>
      </c>
      <c r="U5" s="45">
        <v>1</v>
      </c>
      <c r="V5" s="18">
        <v>0</v>
      </c>
      <c r="W5" s="27">
        <f t="shared" ref="W5:W50" si="7">V5/U5</f>
        <v>0</v>
      </c>
      <c r="X5" s="45">
        <v>1</v>
      </c>
      <c r="Y5" s="18">
        <v>30</v>
      </c>
      <c r="Z5" s="27">
        <f t="shared" ref="Z5:Z48" si="8">Y5/X5</f>
        <v>30</v>
      </c>
      <c r="AA5" s="45">
        <v>164</v>
      </c>
      <c r="AB5" s="18">
        <v>1193</v>
      </c>
      <c r="AC5" s="27">
        <f t="shared" si="4"/>
        <v>7.274390243902439</v>
      </c>
      <c r="AD5" s="59">
        <f t="shared" si="5"/>
        <v>0.34350705441980994</v>
      </c>
      <c r="AE5" s="36">
        <f t="shared" si="6"/>
        <v>0.34163802978235969</v>
      </c>
    </row>
    <row r="6" spans="1:31" ht="13.5" thickBot="1" x14ac:dyDescent="0.25">
      <c r="A6" s="4" t="s">
        <v>9</v>
      </c>
      <c r="B6" s="11" t="s">
        <v>10</v>
      </c>
      <c r="C6" s="6">
        <v>19408</v>
      </c>
      <c r="D6" s="66">
        <v>19376</v>
      </c>
      <c r="E6" s="45">
        <v>1</v>
      </c>
      <c r="F6" s="6">
        <v>52</v>
      </c>
      <c r="G6" s="6">
        <v>53</v>
      </c>
      <c r="H6" s="6">
        <v>17</v>
      </c>
      <c r="I6" s="6">
        <v>273</v>
      </c>
      <c r="J6" s="6">
        <v>290</v>
      </c>
      <c r="K6" s="65">
        <f t="shared" si="0"/>
        <v>5.4716981132075473</v>
      </c>
      <c r="L6" s="45">
        <v>4</v>
      </c>
      <c r="M6" s="18">
        <v>29</v>
      </c>
      <c r="N6" s="27">
        <f t="shared" si="1"/>
        <v>7.25</v>
      </c>
      <c r="O6" s="45">
        <v>52</v>
      </c>
      <c r="P6" s="18">
        <v>53</v>
      </c>
      <c r="Q6" s="27">
        <f t="shared" si="2"/>
        <v>1.0192307692307692</v>
      </c>
      <c r="R6" s="45">
        <v>36</v>
      </c>
      <c r="S6" s="18">
        <v>457</v>
      </c>
      <c r="T6" s="27">
        <f t="shared" si="3"/>
        <v>12.694444444444445</v>
      </c>
      <c r="U6" s="45">
        <v>0</v>
      </c>
      <c r="V6" s="18">
        <v>0</v>
      </c>
      <c r="W6" s="27">
        <v>0</v>
      </c>
      <c r="X6" s="45">
        <v>0</v>
      </c>
      <c r="Y6" s="18">
        <v>0</v>
      </c>
      <c r="Z6" s="27">
        <v>0</v>
      </c>
      <c r="AA6" s="45">
        <v>145</v>
      </c>
      <c r="AB6" s="18">
        <v>829</v>
      </c>
      <c r="AC6" s="27">
        <f t="shared" si="4"/>
        <v>5.7172413793103445</v>
      </c>
      <c r="AD6" s="59">
        <f t="shared" si="5"/>
        <v>4.2714344600164877E-2</v>
      </c>
      <c r="AE6" s="36">
        <f t="shared" si="6"/>
        <v>4.2784888521882738E-2</v>
      </c>
    </row>
    <row r="7" spans="1:31" ht="13.5" thickBot="1" x14ac:dyDescent="0.25">
      <c r="A7" s="4" t="s">
        <v>11</v>
      </c>
      <c r="B7" s="11" t="s">
        <v>12</v>
      </c>
      <c r="C7" s="6">
        <v>8199</v>
      </c>
      <c r="D7" s="66">
        <v>7708</v>
      </c>
      <c r="E7" s="45">
        <v>54</v>
      </c>
      <c r="F7" s="6">
        <v>29</v>
      </c>
      <c r="G7" s="6">
        <v>83</v>
      </c>
      <c r="H7" s="6">
        <v>210</v>
      </c>
      <c r="I7" s="6">
        <v>185</v>
      </c>
      <c r="J7" s="6">
        <v>395</v>
      </c>
      <c r="K7" s="65">
        <f t="shared" si="0"/>
        <v>4.7590361445783129</v>
      </c>
      <c r="L7" s="45">
        <v>1</v>
      </c>
      <c r="M7" s="18">
        <v>6</v>
      </c>
      <c r="N7" s="27">
        <f t="shared" si="1"/>
        <v>6</v>
      </c>
      <c r="O7" s="45">
        <v>69</v>
      </c>
      <c r="P7" s="18">
        <v>344</v>
      </c>
      <c r="Q7" s="27">
        <f t="shared" si="2"/>
        <v>4.9855072463768115</v>
      </c>
      <c r="R7" s="45">
        <v>19</v>
      </c>
      <c r="S7" s="18">
        <v>432</v>
      </c>
      <c r="T7" s="27">
        <f t="shared" si="3"/>
        <v>22.736842105263158</v>
      </c>
      <c r="U7" s="45">
        <v>0</v>
      </c>
      <c r="V7" s="18">
        <v>0</v>
      </c>
      <c r="W7" s="27">
        <v>0</v>
      </c>
      <c r="X7" s="45">
        <v>0</v>
      </c>
      <c r="Y7" s="18">
        <v>0</v>
      </c>
      <c r="Z7" s="27">
        <v>0</v>
      </c>
      <c r="AA7" s="45">
        <v>172</v>
      </c>
      <c r="AB7" s="18">
        <v>1177</v>
      </c>
      <c r="AC7" s="27">
        <f t="shared" si="4"/>
        <v>6.8430232558139537</v>
      </c>
      <c r="AD7" s="59">
        <f t="shared" si="5"/>
        <v>0.14355409196243443</v>
      </c>
      <c r="AE7" s="36">
        <f t="shared" si="6"/>
        <v>0.15269849507005709</v>
      </c>
    </row>
    <row r="8" spans="1:31" ht="13.5" thickBot="1" x14ac:dyDescent="0.25">
      <c r="A8" s="4" t="s">
        <v>13</v>
      </c>
      <c r="B8" s="11" t="s">
        <v>14</v>
      </c>
      <c r="C8" s="6">
        <v>35429</v>
      </c>
      <c r="D8" s="66">
        <v>35014</v>
      </c>
      <c r="E8" s="45">
        <v>401</v>
      </c>
      <c r="F8" s="6">
        <v>222</v>
      </c>
      <c r="G8" s="6">
        <v>623</v>
      </c>
      <c r="H8" s="6">
        <v>7961</v>
      </c>
      <c r="I8" s="6">
        <v>3817</v>
      </c>
      <c r="J8" s="6">
        <v>11778</v>
      </c>
      <c r="K8" s="65">
        <f t="shared" si="0"/>
        <v>18.905296950240771</v>
      </c>
      <c r="L8" s="45">
        <v>45</v>
      </c>
      <c r="M8" s="18">
        <v>830</v>
      </c>
      <c r="N8" s="27">
        <f t="shared" si="1"/>
        <v>18.444444444444443</v>
      </c>
      <c r="O8" s="45">
        <v>250</v>
      </c>
      <c r="P8" s="18">
        <v>2895</v>
      </c>
      <c r="Q8" s="27">
        <f t="shared" si="2"/>
        <v>11.58</v>
      </c>
      <c r="R8" s="45">
        <v>9</v>
      </c>
      <c r="S8" s="18">
        <v>513</v>
      </c>
      <c r="T8" s="27">
        <f t="shared" si="3"/>
        <v>57</v>
      </c>
      <c r="U8" s="45">
        <v>0</v>
      </c>
      <c r="V8" s="18">
        <v>0</v>
      </c>
      <c r="W8" s="27">
        <v>0</v>
      </c>
      <c r="X8" s="45">
        <v>0</v>
      </c>
      <c r="Y8" s="18">
        <v>0</v>
      </c>
      <c r="Z8" s="27">
        <v>0</v>
      </c>
      <c r="AA8" s="45">
        <v>927</v>
      </c>
      <c r="AB8" s="18">
        <v>16016</v>
      </c>
      <c r="AC8" s="27">
        <f t="shared" si="4"/>
        <v>17.277238403451996</v>
      </c>
      <c r="AD8" s="59">
        <f t="shared" si="5"/>
        <v>0.45205904767281041</v>
      </c>
      <c r="AE8" s="36">
        <f t="shared" si="6"/>
        <v>0.45741703318672533</v>
      </c>
    </row>
    <row r="9" spans="1:31" ht="13.5" thickBot="1" x14ac:dyDescent="0.25">
      <c r="A9" s="4" t="s">
        <v>15</v>
      </c>
      <c r="B9" s="11" t="s">
        <v>16</v>
      </c>
      <c r="C9" s="6">
        <v>79960</v>
      </c>
      <c r="D9" s="66">
        <v>80387</v>
      </c>
      <c r="E9" s="45">
        <v>228</v>
      </c>
      <c r="F9" s="6">
        <v>158</v>
      </c>
      <c r="G9" s="6">
        <v>386</v>
      </c>
      <c r="H9" s="6">
        <v>7169</v>
      </c>
      <c r="I9" s="6">
        <v>2263</v>
      </c>
      <c r="J9" s="6">
        <v>9432</v>
      </c>
      <c r="K9" s="65">
        <f t="shared" si="0"/>
        <v>24.435233160621763</v>
      </c>
      <c r="L9" s="45">
        <v>76</v>
      </c>
      <c r="M9" s="18">
        <v>955</v>
      </c>
      <c r="N9" s="27">
        <f t="shared" si="1"/>
        <v>12.565789473684211</v>
      </c>
      <c r="O9" s="45">
        <v>597</v>
      </c>
      <c r="P9" s="18">
        <v>8332</v>
      </c>
      <c r="Q9" s="27">
        <f t="shared" si="2"/>
        <v>13.956448911222781</v>
      </c>
      <c r="R9" s="45">
        <v>132</v>
      </c>
      <c r="S9" s="18">
        <v>5576</v>
      </c>
      <c r="T9" s="27">
        <f t="shared" si="3"/>
        <v>42.242424242424242</v>
      </c>
      <c r="U9" s="45">
        <v>0</v>
      </c>
      <c r="V9" s="18">
        <v>0</v>
      </c>
      <c r="W9" s="27">
        <v>0</v>
      </c>
      <c r="X9" s="45">
        <v>0</v>
      </c>
      <c r="Y9" s="18">
        <v>0</v>
      </c>
      <c r="Z9" s="27">
        <v>0</v>
      </c>
      <c r="AA9" s="45">
        <v>1191</v>
      </c>
      <c r="AB9" s="18">
        <v>24295</v>
      </c>
      <c r="AC9" s="27">
        <f t="shared" si="4"/>
        <v>20.398824517212425</v>
      </c>
      <c r="AD9" s="59">
        <f t="shared" si="5"/>
        <v>0.30383941970985495</v>
      </c>
      <c r="AE9" s="36">
        <f t="shared" si="6"/>
        <v>0.30222548422008533</v>
      </c>
    </row>
    <row r="10" spans="1:31" ht="13.5" thickBot="1" x14ac:dyDescent="0.25">
      <c r="A10" s="4" t="s">
        <v>17</v>
      </c>
      <c r="B10" s="11" t="s">
        <v>18</v>
      </c>
      <c r="C10" s="6">
        <v>8087</v>
      </c>
      <c r="D10" s="66">
        <v>7827</v>
      </c>
      <c r="E10" s="45">
        <v>245</v>
      </c>
      <c r="F10" s="6">
        <v>88</v>
      </c>
      <c r="G10" s="6">
        <v>333</v>
      </c>
      <c r="H10" s="6">
        <v>7319</v>
      </c>
      <c r="I10" s="6">
        <v>1365</v>
      </c>
      <c r="J10" s="6">
        <v>8684</v>
      </c>
      <c r="K10" s="65">
        <f t="shared" si="0"/>
        <v>26.078078078078079</v>
      </c>
      <c r="L10" s="45">
        <v>3</v>
      </c>
      <c r="M10" s="18">
        <v>12</v>
      </c>
      <c r="N10" s="27">
        <f t="shared" si="1"/>
        <v>4</v>
      </c>
      <c r="O10" s="45">
        <v>495</v>
      </c>
      <c r="P10" s="18">
        <v>6540</v>
      </c>
      <c r="Q10" s="27">
        <f t="shared" si="2"/>
        <v>13.212121212121213</v>
      </c>
      <c r="R10" s="45">
        <v>21</v>
      </c>
      <c r="S10" s="18">
        <v>552</v>
      </c>
      <c r="T10" s="27">
        <f t="shared" si="3"/>
        <v>26.285714285714285</v>
      </c>
      <c r="U10" s="45">
        <v>0</v>
      </c>
      <c r="V10" s="18">
        <v>0</v>
      </c>
      <c r="W10" s="27">
        <v>0</v>
      </c>
      <c r="X10" s="45">
        <v>0</v>
      </c>
      <c r="Y10" s="18">
        <v>0</v>
      </c>
      <c r="Z10" s="27">
        <v>0</v>
      </c>
      <c r="AA10" s="45">
        <v>852</v>
      </c>
      <c r="AB10" s="18">
        <v>15788</v>
      </c>
      <c r="AC10" s="27">
        <f t="shared" si="4"/>
        <v>18.530516431924884</v>
      </c>
      <c r="AD10" s="59">
        <f t="shared" si="5"/>
        <v>1.9522690738221837</v>
      </c>
      <c r="AE10" s="36">
        <f t="shared" si="6"/>
        <v>2.017120224862655</v>
      </c>
    </row>
    <row r="11" spans="1:31" ht="13.5" thickBot="1" x14ac:dyDescent="0.25">
      <c r="A11" s="4" t="s">
        <v>19</v>
      </c>
      <c r="B11" s="11" t="s">
        <v>20</v>
      </c>
      <c r="C11" s="6">
        <v>33946</v>
      </c>
      <c r="D11" s="66">
        <v>33506</v>
      </c>
      <c r="E11" s="45">
        <v>313</v>
      </c>
      <c r="F11" s="6">
        <v>77</v>
      </c>
      <c r="G11" s="6">
        <v>390</v>
      </c>
      <c r="H11" s="6">
        <v>10816</v>
      </c>
      <c r="I11" s="6">
        <v>2684</v>
      </c>
      <c r="J11" s="6">
        <v>13500</v>
      </c>
      <c r="K11" s="65">
        <f t="shared" si="0"/>
        <v>34.615384615384613</v>
      </c>
      <c r="L11" s="45">
        <v>152</v>
      </c>
      <c r="M11" s="18">
        <v>5589</v>
      </c>
      <c r="N11" s="27">
        <f t="shared" si="1"/>
        <v>36.76973684210526</v>
      </c>
      <c r="O11" s="45">
        <v>300</v>
      </c>
      <c r="P11" s="18">
        <v>2506</v>
      </c>
      <c r="Q11" s="27">
        <f t="shared" si="2"/>
        <v>8.3533333333333335</v>
      </c>
      <c r="R11" s="45">
        <v>0</v>
      </c>
      <c r="S11" s="18">
        <v>0</v>
      </c>
      <c r="T11" s="27">
        <v>0</v>
      </c>
      <c r="U11" s="45">
        <v>0</v>
      </c>
      <c r="V11" s="18">
        <v>0</v>
      </c>
      <c r="W11" s="27">
        <v>0</v>
      </c>
      <c r="X11" s="45">
        <v>11</v>
      </c>
      <c r="Y11" s="18">
        <v>2706</v>
      </c>
      <c r="Z11" s="27">
        <f t="shared" si="8"/>
        <v>246</v>
      </c>
      <c r="AA11" s="45">
        <v>853</v>
      </c>
      <c r="AB11" s="18">
        <v>24301</v>
      </c>
      <c r="AC11" s="27">
        <f t="shared" si="4"/>
        <v>28.488862837045723</v>
      </c>
      <c r="AD11" s="59">
        <f t="shared" si="5"/>
        <v>0.71587226771931889</v>
      </c>
      <c r="AE11" s="36">
        <f t="shared" si="6"/>
        <v>0.72527308541753721</v>
      </c>
    </row>
    <row r="12" spans="1:31" ht="13.5" thickBot="1" x14ac:dyDescent="0.25">
      <c r="A12" s="4" t="s">
        <v>21</v>
      </c>
      <c r="B12" s="11" t="s">
        <v>22</v>
      </c>
      <c r="C12" s="6">
        <v>26673</v>
      </c>
      <c r="D12" s="66">
        <v>1090</v>
      </c>
      <c r="E12" s="45">
        <v>76</v>
      </c>
      <c r="F12" s="6">
        <v>17</v>
      </c>
      <c r="G12" s="6">
        <v>93</v>
      </c>
      <c r="H12" s="6">
        <v>1444</v>
      </c>
      <c r="I12" s="6">
        <v>248</v>
      </c>
      <c r="J12" s="6">
        <v>1692</v>
      </c>
      <c r="K12" s="65">
        <f t="shared" si="0"/>
        <v>18.193548387096776</v>
      </c>
      <c r="L12" s="45">
        <v>1</v>
      </c>
      <c r="M12" s="18">
        <v>23</v>
      </c>
      <c r="N12" s="27">
        <f t="shared" si="1"/>
        <v>23</v>
      </c>
      <c r="O12" s="45">
        <v>32</v>
      </c>
      <c r="P12" s="18">
        <v>247</v>
      </c>
      <c r="Q12" s="27">
        <f t="shared" si="2"/>
        <v>7.71875</v>
      </c>
      <c r="R12" s="45">
        <v>8</v>
      </c>
      <c r="S12" s="18">
        <v>163</v>
      </c>
      <c r="T12" s="27">
        <f t="shared" si="3"/>
        <v>20.375</v>
      </c>
      <c r="U12" s="45">
        <v>0</v>
      </c>
      <c r="V12" s="18">
        <v>0</v>
      </c>
      <c r="W12" s="27">
        <v>0</v>
      </c>
      <c r="X12" s="45">
        <v>1</v>
      </c>
      <c r="Y12" s="18">
        <v>9</v>
      </c>
      <c r="Z12" s="27">
        <f t="shared" si="8"/>
        <v>9</v>
      </c>
      <c r="AA12" s="45">
        <v>135</v>
      </c>
      <c r="AB12" s="18">
        <v>2134</v>
      </c>
      <c r="AC12" s="27">
        <f t="shared" si="4"/>
        <v>15.807407407407407</v>
      </c>
      <c r="AD12" s="59">
        <f t="shared" si="5"/>
        <v>8.0005998575338355E-2</v>
      </c>
      <c r="AE12" s="36">
        <f t="shared" si="6"/>
        <v>1.9577981651376146</v>
      </c>
    </row>
    <row r="13" spans="1:31" ht="13.5" thickBot="1" x14ac:dyDescent="0.25">
      <c r="A13" s="4" t="s">
        <v>23</v>
      </c>
      <c r="B13" s="11" t="s">
        <v>24</v>
      </c>
      <c r="C13" s="6">
        <v>13270</v>
      </c>
      <c r="D13" s="66">
        <v>13146</v>
      </c>
      <c r="E13" s="45">
        <v>114</v>
      </c>
      <c r="F13" s="6">
        <v>7</v>
      </c>
      <c r="G13" s="6">
        <v>121</v>
      </c>
      <c r="H13" s="6">
        <v>3839</v>
      </c>
      <c r="I13" s="6">
        <v>283</v>
      </c>
      <c r="J13" s="6">
        <v>4122</v>
      </c>
      <c r="K13" s="65">
        <f t="shared" si="0"/>
        <v>34.066115702479337</v>
      </c>
      <c r="L13" s="45">
        <v>26</v>
      </c>
      <c r="M13" s="18">
        <v>195</v>
      </c>
      <c r="N13" s="27">
        <f t="shared" si="1"/>
        <v>7.5</v>
      </c>
      <c r="O13" s="45">
        <v>68</v>
      </c>
      <c r="P13" s="18">
        <v>621</v>
      </c>
      <c r="Q13" s="27">
        <f t="shared" si="2"/>
        <v>9.132352941176471</v>
      </c>
      <c r="R13" s="45">
        <v>21</v>
      </c>
      <c r="S13" s="18">
        <v>903</v>
      </c>
      <c r="T13" s="27">
        <f t="shared" si="3"/>
        <v>43</v>
      </c>
      <c r="U13" s="45">
        <v>2</v>
      </c>
      <c r="V13" s="18">
        <v>24</v>
      </c>
      <c r="W13" s="27">
        <f t="shared" si="7"/>
        <v>12</v>
      </c>
      <c r="X13" s="45">
        <v>15</v>
      </c>
      <c r="Y13" s="18">
        <v>40</v>
      </c>
      <c r="Z13" s="27">
        <f t="shared" si="8"/>
        <v>2.6666666666666665</v>
      </c>
      <c r="AA13" s="45">
        <v>253</v>
      </c>
      <c r="AB13" s="18">
        <v>5905</v>
      </c>
      <c r="AC13" s="27">
        <f t="shared" si="4"/>
        <v>23.339920948616601</v>
      </c>
      <c r="AD13" s="59">
        <f t="shared" si="5"/>
        <v>0.44498869630746046</v>
      </c>
      <c r="AE13" s="36">
        <f t="shared" si="6"/>
        <v>0.44918606420203866</v>
      </c>
    </row>
    <row r="14" spans="1:31" ht="13.5" thickBot="1" x14ac:dyDescent="0.25">
      <c r="A14" s="4" t="s">
        <v>25</v>
      </c>
      <c r="B14" s="11" t="s">
        <v>26</v>
      </c>
      <c r="C14" s="6">
        <v>45342</v>
      </c>
      <c r="D14" s="66">
        <v>47037</v>
      </c>
      <c r="E14" s="45">
        <v>147</v>
      </c>
      <c r="F14" s="6">
        <v>106</v>
      </c>
      <c r="G14" s="6">
        <v>253</v>
      </c>
      <c r="H14" s="6">
        <v>3174</v>
      </c>
      <c r="I14" s="6">
        <v>1184</v>
      </c>
      <c r="J14" s="6">
        <v>4358</v>
      </c>
      <c r="K14" s="65">
        <f t="shared" si="0"/>
        <v>17.225296442687746</v>
      </c>
      <c r="L14" s="45">
        <v>95</v>
      </c>
      <c r="M14" s="18">
        <v>534</v>
      </c>
      <c r="N14" s="27">
        <f t="shared" si="1"/>
        <v>5.6210526315789471</v>
      </c>
      <c r="O14" s="45">
        <v>479</v>
      </c>
      <c r="P14" s="18">
        <v>8697</v>
      </c>
      <c r="Q14" s="27">
        <f t="shared" si="2"/>
        <v>18.156576200417536</v>
      </c>
      <c r="R14" s="45">
        <v>80</v>
      </c>
      <c r="S14" s="18">
        <v>3115</v>
      </c>
      <c r="T14" s="27">
        <f t="shared" si="3"/>
        <v>38.9375</v>
      </c>
      <c r="U14" s="45">
        <v>0</v>
      </c>
      <c r="V14" s="18">
        <v>0</v>
      </c>
      <c r="W14" s="27">
        <v>0</v>
      </c>
      <c r="X14" s="45">
        <v>0</v>
      </c>
      <c r="Y14" s="18">
        <v>0</v>
      </c>
      <c r="Z14" s="27">
        <v>0</v>
      </c>
      <c r="AA14" s="45">
        <v>907</v>
      </c>
      <c r="AB14" s="18">
        <v>16704</v>
      </c>
      <c r="AC14" s="27">
        <f t="shared" si="4"/>
        <v>18.416758544652701</v>
      </c>
      <c r="AD14" s="59">
        <f t="shared" si="5"/>
        <v>0.36840015879317189</v>
      </c>
      <c r="AE14" s="36">
        <f t="shared" si="6"/>
        <v>0.35512468907455835</v>
      </c>
    </row>
    <row r="15" spans="1:31" ht="13.5" thickBot="1" x14ac:dyDescent="0.25">
      <c r="A15" s="4" t="s">
        <v>27</v>
      </c>
      <c r="B15" s="11" t="s">
        <v>28</v>
      </c>
      <c r="C15" s="6">
        <v>21640</v>
      </c>
      <c r="D15" s="66">
        <v>7263</v>
      </c>
      <c r="E15" s="45">
        <v>209</v>
      </c>
      <c r="F15" s="6">
        <v>225</v>
      </c>
      <c r="G15" s="6">
        <v>434</v>
      </c>
      <c r="H15" s="6">
        <v>3112</v>
      </c>
      <c r="I15" s="6">
        <v>2671</v>
      </c>
      <c r="J15" s="6">
        <v>5783</v>
      </c>
      <c r="K15" s="65">
        <f t="shared" si="0"/>
        <v>13.324884792626728</v>
      </c>
      <c r="L15" s="45">
        <v>18</v>
      </c>
      <c r="M15" s="18">
        <v>65</v>
      </c>
      <c r="N15" s="27">
        <f t="shared" si="1"/>
        <v>3.6111111111111112</v>
      </c>
      <c r="O15" s="45">
        <v>75</v>
      </c>
      <c r="P15" s="18">
        <v>294</v>
      </c>
      <c r="Q15" s="27">
        <f t="shared" si="2"/>
        <v>3.92</v>
      </c>
      <c r="R15" s="45">
        <v>2</v>
      </c>
      <c r="S15" s="18">
        <v>127</v>
      </c>
      <c r="T15" s="27">
        <f t="shared" si="3"/>
        <v>63.5</v>
      </c>
      <c r="U15" s="45">
        <v>0</v>
      </c>
      <c r="V15" s="18">
        <v>0</v>
      </c>
      <c r="W15" s="27">
        <v>0</v>
      </c>
      <c r="X15" s="45">
        <v>0</v>
      </c>
      <c r="Y15" s="18">
        <v>0</v>
      </c>
      <c r="Z15" s="27">
        <v>0</v>
      </c>
      <c r="AA15" s="45">
        <v>529</v>
      </c>
      <c r="AB15" s="18">
        <v>6269</v>
      </c>
      <c r="AC15" s="27">
        <f t="shared" si="4"/>
        <v>11.850661625708884</v>
      </c>
      <c r="AD15" s="59">
        <f t="shared" si="5"/>
        <v>0.2896950092421442</v>
      </c>
      <c r="AE15" s="36">
        <f t="shared" si="6"/>
        <v>0.86314195236128322</v>
      </c>
    </row>
    <row r="16" spans="1:31" ht="13.5" thickBot="1" x14ac:dyDescent="0.25">
      <c r="A16" s="4" t="s">
        <v>29</v>
      </c>
      <c r="B16" s="11" t="s">
        <v>30</v>
      </c>
      <c r="C16" s="6">
        <v>6574</v>
      </c>
      <c r="D16" s="66">
        <v>6425</v>
      </c>
      <c r="E16" s="45">
        <v>117</v>
      </c>
      <c r="F16" s="6">
        <v>18</v>
      </c>
      <c r="G16" s="6">
        <v>135</v>
      </c>
      <c r="H16" s="6">
        <v>2131</v>
      </c>
      <c r="I16" s="6">
        <v>354</v>
      </c>
      <c r="J16" s="6">
        <v>2485</v>
      </c>
      <c r="K16" s="65">
        <f t="shared" si="0"/>
        <v>18.407407407407408</v>
      </c>
      <c r="L16" s="45">
        <v>18</v>
      </c>
      <c r="M16" s="18">
        <v>216</v>
      </c>
      <c r="N16" s="27">
        <f t="shared" si="1"/>
        <v>12</v>
      </c>
      <c r="O16" s="45">
        <v>82</v>
      </c>
      <c r="P16" s="18">
        <v>578</v>
      </c>
      <c r="Q16" s="27">
        <f t="shared" si="2"/>
        <v>7.0487804878048781</v>
      </c>
      <c r="R16" s="45">
        <v>16</v>
      </c>
      <c r="S16" s="18">
        <v>1150</v>
      </c>
      <c r="T16" s="27">
        <f t="shared" si="3"/>
        <v>71.875</v>
      </c>
      <c r="U16" s="45">
        <v>0</v>
      </c>
      <c r="V16" s="18">
        <v>0</v>
      </c>
      <c r="W16" s="27">
        <v>0</v>
      </c>
      <c r="X16" s="45">
        <v>0</v>
      </c>
      <c r="Y16" s="18">
        <v>0</v>
      </c>
      <c r="Z16" s="27">
        <v>0</v>
      </c>
      <c r="AA16" s="45">
        <v>251</v>
      </c>
      <c r="AB16" s="18">
        <v>4429</v>
      </c>
      <c r="AC16" s="27">
        <f t="shared" si="4"/>
        <v>17.645418326693228</v>
      </c>
      <c r="AD16" s="59">
        <f t="shared" si="5"/>
        <v>0.67371463340432003</v>
      </c>
      <c r="AE16" s="36">
        <f t="shared" si="6"/>
        <v>0.68933852140077823</v>
      </c>
    </row>
    <row r="17" spans="1:31" ht="13.5" thickBot="1" x14ac:dyDescent="0.25">
      <c r="A17" s="4" t="s">
        <v>31</v>
      </c>
      <c r="B17" s="11" t="s">
        <v>32</v>
      </c>
      <c r="C17" s="6">
        <v>10286</v>
      </c>
      <c r="D17" s="66">
        <v>10611</v>
      </c>
      <c r="E17" s="45">
        <v>90</v>
      </c>
      <c r="F17" s="6">
        <v>36</v>
      </c>
      <c r="G17" s="6">
        <v>126</v>
      </c>
      <c r="H17" s="6">
        <v>1217</v>
      </c>
      <c r="I17" s="6">
        <v>505</v>
      </c>
      <c r="J17" s="6">
        <v>1722</v>
      </c>
      <c r="K17" s="65">
        <f t="shared" si="0"/>
        <v>13.666666666666666</v>
      </c>
      <c r="L17" s="45">
        <v>13</v>
      </c>
      <c r="M17" s="18">
        <v>125</v>
      </c>
      <c r="N17" s="27">
        <f t="shared" si="1"/>
        <v>9.615384615384615</v>
      </c>
      <c r="O17" s="45">
        <v>69</v>
      </c>
      <c r="P17" s="18">
        <v>454</v>
      </c>
      <c r="Q17" s="27">
        <f t="shared" si="2"/>
        <v>6.5797101449275361</v>
      </c>
      <c r="R17" s="45">
        <v>7</v>
      </c>
      <c r="S17" s="18">
        <v>466</v>
      </c>
      <c r="T17" s="27">
        <f t="shared" si="3"/>
        <v>66.571428571428569</v>
      </c>
      <c r="U17" s="45">
        <v>0</v>
      </c>
      <c r="V17" s="18">
        <v>0</v>
      </c>
      <c r="W17" s="27">
        <v>0</v>
      </c>
      <c r="X17" s="45">
        <v>0</v>
      </c>
      <c r="Y17" s="18">
        <v>0</v>
      </c>
      <c r="Z17" s="27">
        <v>0</v>
      </c>
      <c r="AA17" s="45">
        <v>215</v>
      </c>
      <c r="AB17" s="18">
        <v>2767</v>
      </c>
      <c r="AC17" s="27">
        <f t="shared" si="4"/>
        <v>12.869767441860466</v>
      </c>
      <c r="AD17" s="59">
        <f t="shared" si="5"/>
        <v>0.26900641648843088</v>
      </c>
      <c r="AE17" s="36">
        <f t="shared" si="6"/>
        <v>0.26076712845160682</v>
      </c>
    </row>
    <row r="18" spans="1:31" ht="13.5" thickBot="1" x14ac:dyDescent="0.25">
      <c r="A18" s="4" t="s">
        <v>33</v>
      </c>
      <c r="B18" s="11" t="s">
        <v>34</v>
      </c>
      <c r="C18" s="6">
        <v>9773</v>
      </c>
      <c r="D18" s="66">
        <v>4040</v>
      </c>
      <c r="E18" s="45">
        <v>54</v>
      </c>
      <c r="F18" s="6">
        <v>47</v>
      </c>
      <c r="G18" s="6">
        <v>101</v>
      </c>
      <c r="H18" s="6">
        <v>382</v>
      </c>
      <c r="I18" s="6">
        <v>772</v>
      </c>
      <c r="J18" s="6">
        <v>1154</v>
      </c>
      <c r="K18" s="65">
        <f t="shared" si="0"/>
        <v>11.425742574257425</v>
      </c>
      <c r="L18" s="45">
        <v>15</v>
      </c>
      <c r="M18" s="18">
        <v>108</v>
      </c>
      <c r="N18" s="27">
        <f t="shared" si="1"/>
        <v>7.2</v>
      </c>
      <c r="O18" s="45">
        <v>110</v>
      </c>
      <c r="P18" s="18">
        <v>968</v>
      </c>
      <c r="Q18" s="27">
        <f t="shared" si="2"/>
        <v>8.8000000000000007</v>
      </c>
      <c r="R18" s="45">
        <v>5</v>
      </c>
      <c r="S18" s="18">
        <v>149</v>
      </c>
      <c r="T18" s="27">
        <f t="shared" si="3"/>
        <v>29.8</v>
      </c>
      <c r="U18" s="45">
        <v>0</v>
      </c>
      <c r="V18" s="18">
        <v>0</v>
      </c>
      <c r="W18" s="27">
        <v>0</v>
      </c>
      <c r="X18" s="45">
        <v>0</v>
      </c>
      <c r="Y18" s="18">
        <v>0</v>
      </c>
      <c r="Z18" s="27">
        <v>0</v>
      </c>
      <c r="AA18" s="45">
        <v>231</v>
      </c>
      <c r="AB18" s="18">
        <v>2379</v>
      </c>
      <c r="AC18" s="27">
        <f t="shared" si="4"/>
        <v>10.2987012987013</v>
      </c>
      <c r="AD18" s="59">
        <f t="shared" si="5"/>
        <v>0.24342576486237594</v>
      </c>
      <c r="AE18" s="36">
        <f t="shared" si="6"/>
        <v>0.58886138613861383</v>
      </c>
    </row>
    <row r="19" spans="1:31" ht="13.5" thickBot="1" x14ac:dyDescent="0.25">
      <c r="A19" s="4" t="s">
        <v>35</v>
      </c>
      <c r="B19" s="11" t="s">
        <v>28</v>
      </c>
      <c r="C19" s="6">
        <v>21640</v>
      </c>
      <c r="D19" s="66">
        <v>14167</v>
      </c>
      <c r="E19" s="45">
        <v>131</v>
      </c>
      <c r="F19" s="6">
        <v>129</v>
      </c>
      <c r="G19" s="6">
        <v>260</v>
      </c>
      <c r="H19" s="6">
        <v>2256</v>
      </c>
      <c r="I19" s="6">
        <v>1497</v>
      </c>
      <c r="J19" s="6">
        <v>3753</v>
      </c>
      <c r="K19" s="65">
        <f t="shared" si="0"/>
        <v>14.434615384615384</v>
      </c>
      <c r="L19" s="45">
        <v>90</v>
      </c>
      <c r="M19" s="18">
        <v>541</v>
      </c>
      <c r="N19" s="27">
        <f t="shared" si="1"/>
        <v>6.0111111111111111</v>
      </c>
      <c r="O19" s="45">
        <v>100</v>
      </c>
      <c r="P19" s="18">
        <v>977</v>
      </c>
      <c r="Q19" s="27">
        <f t="shared" si="2"/>
        <v>9.77</v>
      </c>
      <c r="R19" s="45">
        <v>48</v>
      </c>
      <c r="S19" s="18">
        <v>343</v>
      </c>
      <c r="T19" s="27">
        <f t="shared" si="3"/>
        <v>7.145833333333333</v>
      </c>
      <c r="U19" s="45">
        <v>70</v>
      </c>
      <c r="V19" s="18">
        <v>70</v>
      </c>
      <c r="W19" s="27">
        <f t="shared" si="7"/>
        <v>1</v>
      </c>
      <c r="X19" s="45">
        <v>0</v>
      </c>
      <c r="Y19" s="18">
        <v>0</v>
      </c>
      <c r="Z19" s="27">
        <v>0</v>
      </c>
      <c r="AA19" s="45">
        <v>568</v>
      </c>
      <c r="AB19" s="18">
        <v>5684</v>
      </c>
      <c r="AC19" s="27">
        <f t="shared" si="4"/>
        <v>10.007042253521126</v>
      </c>
      <c r="AD19" s="59">
        <f t="shared" si="5"/>
        <v>0.26266173752310534</v>
      </c>
      <c r="AE19" s="36">
        <f t="shared" si="6"/>
        <v>0.40121408908025691</v>
      </c>
    </row>
    <row r="20" spans="1:31" ht="13.5" thickBot="1" x14ac:dyDescent="0.25">
      <c r="A20" s="4" t="s">
        <v>36</v>
      </c>
      <c r="B20" s="11" t="s">
        <v>34</v>
      </c>
      <c r="C20" s="6">
        <v>9773</v>
      </c>
      <c r="D20" s="66">
        <v>5706</v>
      </c>
      <c r="E20" s="45">
        <v>103</v>
      </c>
      <c r="F20" s="6">
        <v>23</v>
      </c>
      <c r="G20" s="6">
        <v>126</v>
      </c>
      <c r="H20" s="6">
        <v>1375</v>
      </c>
      <c r="I20" s="6">
        <v>327</v>
      </c>
      <c r="J20" s="6">
        <v>1702</v>
      </c>
      <c r="K20" s="65">
        <f t="shared" si="0"/>
        <v>13.507936507936508</v>
      </c>
      <c r="L20" s="45">
        <v>12</v>
      </c>
      <c r="M20" s="18">
        <v>71</v>
      </c>
      <c r="N20" s="27">
        <f t="shared" si="1"/>
        <v>5.916666666666667</v>
      </c>
      <c r="O20" s="45">
        <v>108</v>
      </c>
      <c r="P20" s="18">
        <v>643</v>
      </c>
      <c r="Q20" s="27">
        <f t="shared" si="2"/>
        <v>5.9537037037037033</v>
      </c>
      <c r="R20" s="45">
        <v>6</v>
      </c>
      <c r="S20" s="18">
        <v>717</v>
      </c>
      <c r="T20" s="27">
        <f t="shared" si="3"/>
        <v>119.5</v>
      </c>
      <c r="U20" s="45">
        <v>8</v>
      </c>
      <c r="V20" s="18">
        <v>25</v>
      </c>
      <c r="W20" s="27">
        <f t="shared" si="7"/>
        <v>3.125</v>
      </c>
      <c r="X20" s="45">
        <v>0</v>
      </c>
      <c r="Y20" s="18">
        <v>0</v>
      </c>
      <c r="Z20" s="27">
        <v>0</v>
      </c>
      <c r="AA20" s="45">
        <v>260</v>
      </c>
      <c r="AB20" s="18">
        <v>3158</v>
      </c>
      <c r="AC20" s="27">
        <f t="shared" si="4"/>
        <v>12.146153846153846</v>
      </c>
      <c r="AD20" s="59">
        <f t="shared" si="5"/>
        <v>0.32313516832088407</v>
      </c>
      <c r="AE20" s="36">
        <f t="shared" si="6"/>
        <v>0.55345250613389418</v>
      </c>
    </row>
    <row r="21" spans="1:31" ht="13.5" thickBot="1" x14ac:dyDescent="0.25">
      <c r="A21" s="4" t="s">
        <v>37</v>
      </c>
      <c r="B21" s="11" t="s">
        <v>38</v>
      </c>
      <c r="C21" s="6">
        <v>10326</v>
      </c>
      <c r="D21" s="66">
        <v>4391</v>
      </c>
      <c r="E21" s="45">
        <v>119</v>
      </c>
      <c r="F21" s="6">
        <v>68</v>
      </c>
      <c r="G21" s="6">
        <v>187</v>
      </c>
      <c r="H21" s="6">
        <v>1124</v>
      </c>
      <c r="I21" s="6">
        <v>794</v>
      </c>
      <c r="J21" s="6">
        <v>1918</v>
      </c>
      <c r="K21" s="65">
        <f t="shared" si="0"/>
        <v>10.256684491978609</v>
      </c>
      <c r="L21" s="45">
        <v>159</v>
      </c>
      <c r="M21" s="18">
        <v>1121</v>
      </c>
      <c r="N21" s="27">
        <f t="shared" si="1"/>
        <v>7.050314465408805</v>
      </c>
      <c r="O21" s="45">
        <v>169</v>
      </c>
      <c r="P21" s="18">
        <v>807</v>
      </c>
      <c r="Q21" s="27">
        <f t="shared" si="2"/>
        <v>4.775147928994083</v>
      </c>
      <c r="R21" s="45">
        <v>48</v>
      </c>
      <c r="S21" s="18">
        <v>617</v>
      </c>
      <c r="T21" s="27">
        <f t="shared" si="3"/>
        <v>12.854166666666666</v>
      </c>
      <c r="U21" s="45">
        <v>72</v>
      </c>
      <c r="V21" s="18">
        <v>378</v>
      </c>
      <c r="W21" s="27">
        <f t="shared" si="7"/>
        <v>5.25</v>
      </c>
      <c r="X21" s="45">
        <v>0</v>
      </c>
      <c r="Y21" s="18">
        <v>0</v>
      </c>
      <c r="Z21" s="27">
        <v>0</v>
      </c>
      <c r="AA21" s="45">
        <v>635</v>
      </c>
      <c r="AB21" s="18">
        <v>4841</v>
      </c>
      <c r="AC21" s="27">
        <f t="shared" si="4"/>
        <v>7.6236220472440941</v>
      </c>
      <c r="AD21" s="59">
        <f t="shared" si="5"/>
        <v>0.46881657950803796</v>
      </c>
      <c r="AE21" s="36">
        <f t="shared" si="6"/>
        <v>1.1024823502618994</v>
      </c>
    </row>
    <row r="22" spans="1:31" ht="13.5" thickBot="1" x14ac:dyDescent="0.25">
      <c r="A22" s="4" t="s">
        <v>39</v>
      </c>
      <c r="B22" s="11" t="s">
        <v>40</v>
      </c>
      <c r="C22" s="6">
        <v>1093</v>
      </c>
      <c r="D22" s="66">
        <v>1051</v>
      </c>
      <c r="E22" s="45">
        <v>56</v>
      </c>
      <c r="F22" s="6">
        <v>51</v>
      </c>
      <c r="G22" s="6">
        <v>107</v>
      </c>
      <c r="H22" s="6">
        <v>559</v>
      </c>
      <c r="I22" s="6">
        <v>525</v>
      </c>
      <c r="J22" s="6">
        <v>1084</v>
      </c>
      <c r="K22" s="65">
        <f t="shared" si="0"/>
        <v>10.130841121495328</v>
      </c>
      <c r="L22" s="45">
        <v>38</v>
      </c>
      <c r="M22" s="18">
        <v>127</v>
      </c>
      <c r="N22" s="27">
        <f t="shared" si="1"/>
        <v>3.3421052631578947</v>
      </c>
      <c r="O22" s="45">
        <v>237</v>
      </c>
      <c r="P22" s="18">
        <v>1512</v>
      </c>
      <c r="Q22" s="27">
        <f t="shared" si="2"/>
        <v>6.3797468354430382</v>
      </c>
      <c r="R22" s="45">
        <v>24</v>
      </c>
      <c r="S22" s="18">
        <v>880</v>
      </c>
      <c r="T22" s="27">
        <f t="shared" si="3"/>
        <v>36.666666666666664</v>
      </c>
      <c r="U22" s="45">
        <v>46</v>
      </c>
      <c r="V22" s="18">
        <v>211</v>
      </c>
      <c r="W22" s="27">
        <f t="shared" si="7"/>
        <v>4.5869565217391308</v>
      </c>
      <c r="X22" s="45">
        <v>0</v>
      </c>
      <c r="Y22" s="18">
        <v>0</v>
      </c>
      <c r="Z22" s="27">
        <v>0</v>
      </c>
      <c r="AA22" s="45">
        <v>452</v>
      </c>
      <c r="AB22" s="18">
        <v>3814</v>
      </c>
      <c r="AC22" s="27">
        <f t="shared" si="4"/>
        <v>8.4380530973451329</v>
      </c>
      <c r="AD22" s="59">
        <f t="shared" si="5"/>
        <v>3.4894784995425434</v>
      </c>
      <c r="AE22" s="36">
        <f t="shared" si="6"/>
        <v>3.6289248334919124</v>
      </c>
    </row>
    <row r="23" spans="1:31" ht="13.5" thickBot="1" x14ac:dyDescent="0.25">
      <c r="A23" s="4" t="s">
        <v>41</v>
      </c>
      <c r="B23" s="11" t="s">
        <v>42</v>
      </c>
      <c r="C23" s="6">
        <v>5451</v>
      </c>
      <c r="D23" s="66">
        <v>5405</v>
      </c>
      <c r="E23" s="45">
        <v>160</v>
      </c>
      <c r="F23" s="6">
        <v>125</v>
      </c>
      <c r="G23" s="6">
        <v>285</v>
      </c>
      <c r="H23" s="6">
        <v>2200</v>
      </c>
      <c r="I23" s="6">
        <v>2500</v>
      </c>
      <c r="J23" s="6">
        <v>4700</v>
      </c>
      <c r="K23" s="65">
        <f t="shared" si="0"/>
        <v>16.491228070175438</v>
      </c>
      <c r="L23" s="45">
        <v>30</v>
      </c>
      <c r="M23" s="18">
        <v>160</v>
      </c>
      <c r="N23" s="27">
        <f t="shared" si="1"/>
        <v>5.333333333333333</v>
      </c>
      <c r="O23" s="45">
        <v>200</v>
      </c>
      <c r="P23" s="18">
        <v>4500</v>
      </c>
      <c r="Q23" s="27">
        <f t="shared" si="2"/>
        <v>22.5</v>
      </c>
      <c r="R23" s="45">
        <v>40</v>
      </c>
      <c r="S23" s="18">
        <v>1200</v>
      </c>
      <c r="T23" s="27">
        <f t="shared" si="3"/>
        <v>30</v>
      </c>
      <c r="U23" s="45">
        <v>76</v>
      </c>
      <c r="V23" s="18">
        <v>1800</v>
      </c>
      <c r="W23" s="27">
        <f t="shared" si="7"/>
        <v>23.684210526315791</v>
      </c>
      <c r="X23" s="46"/>
      <c r="Y23" s="18">
        <v>0</v>
      </c>
      <c r="Z23" s="27">
        <v>0</v>
      </c>
      <c r="AA23" s="45">
        <v>631</v>
      </c>
      <c r="AB23" s="18">
        <v>12360</v>
      </c>
      <c r="AC23" s="27">
        <f t="shared" si="4"/>
        <v>19.587955625990492</v>
      </c>
      <c r="AD23" s="59">
        <f t="shared" si="5"/>
        <v>2.2674738580077052</v>
      </c>
      <c r="AE23" s="36">
        <f t="shared" si="6"/>
        <v>2.2867715078630897</v>
      </c>
    </row>
    <row r="24" spans="1:31" ht="13.5" thickBot="1" x14ac:dyDescent="0.25">
      <c r="A24" s="4" t="s">
        <v>43</v>
      </c>
      <c r="B24" s="11" t="s">
        <v>44</v>
      </c>
      <c r="C24" s="6">
        <v>15762</v>
      </c>
      <c r="D24" s="66">
        <v>14055</v>
      </c>
      <c r="E24" s="45">
        <v>138</v>
      </c>
      <c r="F24" s="6">
        <v>192</v>
      </c>
      <c r="G24" s="6">
        <v>330</v>
      </c>
      <c r="H24" s="6">
        <v>1914</v>
      </c>
      <c r="I24" s="6">
        <v>1418</v>
      </c>
      <c r="J24" s="6">
        <v>3332</v>
      </c>
      <c r="K24" s="65">
        <f t="shared" si="0"/>
        <v>10.096969696969698</v>
      </c>
      <c r="L24" s="45">
        <v>243</v>
      </c>
      <c r="M24" s="18">
        <v>4459</v>
      </c>
      <c r="N24" s="27">
        <f t="shared" si="1"/>
        <v>18.349794238683128</v>
      </c>
      <c r="O24" s="45">
        <v>55</v>
      </c>
      <c r="P24" s="18">
        <v>489</v>
      </c>
      <c r="Q24" s="27">
        <f t="shared" si="2"/>
        <v>8.8909090909090907</v>
      </c>
      <c r="R24" s="45">
        <v>142</v>
      </c>
      <c r="S24" s="18">
        <v>3172</v>
      </c>
      <c r="T24" s="27">
        <f t="shared" si="3"/>
        <v>22.338028169014084</v>
      </c>
      <c r="U24" s="45">
        <v>12</v>
      </c>
      <c r="V24" s="18">
        <v>133</v>
      </c>
      <c r="W24" s="27">
        <f t="shared" si="7"/>
        <v>11.083333333333334</v>
      </c>
      <c r="X24" s="45">
        <v>10</v>
      </c>
      <c r="Y24" s="18">
        <v>2477</v>
      </c>
      <c r="Z24" s="27">
        <f t="shared" si="8"/>
        <v>247.7</v>
      </c>
      <c r="AA24" s="45">
        <v>792</v>
      </c>
      <c r="AB24" s="18">
        <v>14062</v>
      </c>
      <c r="AC24" s="27">
        <f t="shared" si="4"/>
        <v>17.755050505050505</v>
      </c>
      <c r="AD24" s="59">
        <f t="shared" si="5"/>
        <v>0.89214566679355412</v>
      </c>
      <c r="AE24" s="36">
        <f t="shared" si="6"/>
        <v>1.000498043400925</v>
      </c>
    </row>
    <row r="25" spans="1:31" ht="13.5" thickBot="1" x14ac:dyDescent="0.25">
      <c r="A25" s="4" t="s">
        <v>45</v>
      </c>
      <c r="B25" s="11" t="s">
        <v>4</v>
      </c>
      <c r="C25" s="6">
        <v>8349</v>
      </c>
      <c r="D25" s="66">
        <v>5080</v>
      </c>
      <c r="E25" s="45">
        <v>46</v>
      </c>
      <c r="F25" s="6">
        <v>39</v>
      </c>
      <c r="G25" s="6">
        <v>85</v>
      </c>
      <c r="H25" s="6">
        <v>368</v>
      </c>
      <c r="I25" s="6">
        <v>362</v>
      </c>
      <c r="J25" s="6">
        <v>730</v>
      </c>
      <c r="K25" s="65">
        <f t="shared" si="0"/>
        <v>8.5882352941176467</v>
      </c>
      <c r="L25" s="45">
        <v>7</v>
      </c>
      <c r="M25" s="18">
        <v>23</v>
      </c>
      <c r="N25" s="27">
        <f t="shared" si="1"/>
        <v>3.2857142857142856</v>
      </c>
      <c r="O25" s="45">
        <v>50</v>
      </c>
      <c r="P25" s="18">
        <v>197</v>
      </c>
      <c r="Q25" s="27">
        <f t="shared" si="2"/>
        <v>3.94</v>
      </c>
      <c r="R25" s="45">
        <v>4</v>
      </c>
      <c r="S25" s="18">
        <v>65</v>
      </c>
      <c r="T25" s="27">
        <f t="shared" si="3"/>
        <v>16.25</v>
      </c>
      <c r="U25" s="45">
        <v>0</v>
      </c>
      <c r="V25" s="18">
        <v>0</v>
      </c>
      <c r="W25" s="27">
        <v>0</v>
      </c>
      <c r="X25" s="45">
        <v>25</v>
      </c>
      <c r="Y25" s="18">
        <v>72</v>
      </c>
      <c r="Z25" s="27">
        <f t="shared" si="8"/>
        <v>2.88</v>
      </c>
      <c r="AA25" s="45">
        <v>171</v>
      </c>
      <c r="AB25" s="18">
        <v>1087</v>
      </c>
      <c r="AC25" s="27">
        <f t="shared" si="4"/>
        <v>6.3567251461988308</v>
      </c>
      <c r="AD25" s="59">
        <f t="shared" si="5"/>
        <v>0.13019523296203139</v>
      </c>
      <c r="AE25" s="36">
        <f t="shared" si="6"/>
        <v>0.2139763779527559</v>
      </c>
    </row>
    <row r="26" spans="1:31" ht="13.5" thickBot="1" x14ac:dyDescent="0.25">
      <c r="A26" s="4" t="s">
        <v>46</v>
      </c>
      <c r="B26" s="11" t="s">
        <v>47</v>
      </c>
      <c r="C26" s="6">
        <v>4633</v>
      </c>
      <c r="D26" s="66">
        <v>4606</v>
      </c>
      <c r="E26" s="45">
        <v>53</v>
      </c>
      <c r="F26" s="6">
        <v>64</v>
      </c>
      <c r="G26" s="6">
        <v>117</v>
      </c>
      <c r="H26" s="6">
        <v>1440</v>
      </c>
      <c r="I26" s="6">
        <v>986</v>
      </c>
      <c r="J26" s="6">
        <v>2426</v>
      </c>
      <c r="K26" s="65">
        <f t="shared" si="0"/>
        <v>20.735042735042736</v>
      </c>
      <c r="L26" s="45">
        <v>38</v>
      </c>
      <c r="M26" s="18">
        <v>318</v>
      </c>
      <c r="N26" s="27">
        <f t="shared" si="1"/>
        <v>8.3684210526315788</v>
      </c>
      <c r="O26" s="45">
        <v>155</v>
      </c>
      <c r="P26" s="18">
        <v>924</v>
      </c>
      <c r="Q26" s="27">
        <f t="shared" si="2"/>
        <v>5.9612903225806448</v>
      </c>
      <c r="R26" s="45">
        <v>10</v>
      </c>
      <c r="S26" s="18">
        <v>207</v>
      </c>
      <c r="T26" s="27">
        <f t="shared" si="3"/>
        <v>20.7</v>
      </c>
      <c r="U26" s="45">
        <v>0</v>
      </c>
      <c r="V26" s="18">
        <v>0</v>
      </c>
      <c r="W26" s="27">
        <v>0</v>
      </c>
      <c r="X26" s="45">
        <v>0</v>
      </c>
      <c r="Y26" s="18">
        <v>0</v>
      </c>
      <c r="Z26" s="27">
        <v>0</v>
      </c>
      <c r="AA26" s="45">
        <v>320</v>
      </c>
      <c r="AB26" s="18">
        <v>3875</v>
      </c>
      <c r="AC26" s="27">
        <f t="shared" si="4"/>
        <v>12.109375</v>
      </c>
      <c r="AD26" s="59">
        <f t="shared" si="5"/>
        <v>0.83639110727390464</v>
      </c>
      <c r="AE26" s="36">
        <f t="shared" si="6"/>
        <v>0.8412939643942684</v>
      </c>
    </row>
    <row r="27" spans="1:31" ht="13.5" thickBot="1" x14ac:dyDescent="0.25">
      <c r="A27" s="4" t="s">
        <v>48</v>
      </c>
      <c r="B27" s="11" t="s">
        <v>49</v>
      </c>
      <c r="C27" s="6">
        <v>21444</v>
      </c>
      <c r="D27" s="66">
        <v>21105</v>
      </c>
      <c r="E27" s="45">
        <v>110</v>
      </c>
      <c r="F27" s="6">
        <v>86</v>
      </c>
      <c r="G27" s="6">
        <v>196</v>
      </c>
      <c r="H27" s="6">
        <v>1489</v>
      </c>
      <c r="I27" s="6">
        <v>733</v>
      </c>
      <c r="J27" s="6">
        <v>2222</v>
      </c>
      <c r="K27" s="65">
        <f t="shared" si="0"/>
        <v>11.336734693877551</v>
      </c>
      <c r="L27" s="45">
        <v>47</v>
      </c>
      <c r="M27" s="18">
        <v>200</v>
      </c>
      <c r="N27" s="27">
        <f t="shared" si="1"/>
        <v>4.2553191489361701</v>
      </c>
      <c r="O27" s="45">
        <v>178</v>
      </c>
      <c r="P27" s="18">
        <v>1397</v>
      </c>
      <c r="Q27" s="27">
        <f t="shared" si="2"/>
        <v>7.8483146067415728</v>
      </c>
      <c r="R27" s="45">
        <v>25</v>
      </c>
      <c r="S27" s="18">
        <v>545</v>
      </c>
      <c r="T27" s="27">
        <f t="shared" si="3"/>
        <v>21.8</v>
      </c>
      <c r="U27" s="45">
        <v>6</v>
      </c>
      <c r="V27" s="18">
        <v>230</v>
      </c>
      <c r="W27" s="27">
        <f t="shared" si="7"/>
        <v>38.333333333333336</v>
      </c>
      <c r="X27" s="45">
        <v>0</v>
      </c>
      <c r="Y27" s="18">
        <v>0</v>
      </c>
      <c r="Z27" s="27">
        <v>0</v>
      </c>
      <c r="AA27" s="45">
        <v>452</v>
      </c>
      <c r="AB27" s="18">
        <v>4594</v>
      </c>
      <c r="AC27" s="27">
        <f t="shared" si="4"/>
        <v>10.163716814159292</v>
      </c>
      <c r="AD27" s="59">
        <f t="shared" si="5"/>
        <v>0.21423241932475284</v>
      </c>
      <c r="AE27" s="36">
        <f t="shared" si="6"/>
        <v>0.21767353707652215</v>
      </c>
    </row>
    <row r="28" spans="1:31" ht="13.5" thickBot="1" x14ac:dyDescent="0.25">
      <c r="A28" s="4" t="s">
        <v>50</v>
      </c>
      <c r="B28" s="11" t="s">
        <v>51</v>
      </c>
      <c r="C28" s="6">
        <v>6615</v>
      </c>
      <c r="D28" s="66">
        <v>6135</v>
      </c>
      <c r="E28" s="45">
        <v>46</v>
      </c>
      <c r="F28" s="6">
        <v>52</v>
      </c>
      <c r="G28" s="6">
        <v>98</v>
      </c>
      <c r="H28" s="6">
        <v>365</v>
      </c>
      <c r="I28" s="6">
        <v>340</v>
      </c>
      <c r="J28" s="6">
        <v>705</v>
      </c>
      <c r="K28" s="65">
        <f t="shared" si="0"/>
        <v>7.1938775510204085</v>
      </c>
      <c r="L28" s="45">
        <v>4</v>
      </c>
      <c r="M28" s="18">
        <v>38</v>
      </c>
      <c r="N28" s="27">
        <f t="shared" si="1"/>
        <v>9.5</v>
      </c>
      <c r="O28" s="45">
        <v>9</v>
      </c>
      <c r="P28" s="18">
        <v>86</v>
      </c>
      <c r="Q28" s="27">
        <f t="shared" si="2"/>
        <v>9.5555555555555554</v>
      </c>
      <c r="R28" s="45">
        <v>9</v>
      </c>
      <c r="S28" s="18">
        <v>133</v>
      </c>
      <c r="T28" s="27">
        <f t="shared" si="3"/>
        <v>14.777777777777779</v>
      </c>
      <c r="U28" s="45">
        <v>18</v>
      </c>
      <c r="V28" s="18">
        <v>134</v>
      </c>
      <c r="W28" s="27">
        <f t="shared" si="7"/>
        <v>7.4444444444444446</v>
      </c>
      <c r="X28" s="45">
        <v>8</v>
      </c>
      <c r="Y28" s="18">
        <v>334</v>
      </c>
      <c r="Z28" s="27">
        <f t="shared" si="8"/>
        <v>41.75</v>
      </c>
      <c r="AA28" s="45">
        <v>146</v>
      </c>
      <c r="AB28" s="18">
        <v>1430</v>
      </c>
      <c r="AC28" s="27">
        <f t="shared" si="4"/>
        <v>9.794520547945206</v>
      </c>
      <c r="AD28" s="59">
        <f t="shared" si="5"/>
        <v>0.2161753590325019</v>
      </c>
      <c r="AE28" s="36">
        <f t="shared" si="6"/>
        <v>0.23308883455582721</v>
      </c>
    </row>
    <row r="29" spans="1:31" ht="13.5" thickBot="1" x14ac:dyDescent="0.25">
      <c r="A29" s="4" t="s">
        <v>52</v>
      </c>
      <c r="B29" s="11" t="s">
        <v>53</v>
      </c>
      <c r="C29" s="6">
        <v>28780</v>
      </c>
      <c r="D29" s="66">
        <v>28769</v>
      </c>
      <c r="E29" s="45">
        <v>186</v>
      </c>
      <c r="F29" s="6">
        <v>130</v>
      </c>
      <c r="G29" s="6">
        <v>316</v>
      </c>
      <c r="H29" s="6">
        <v>2580</v>
      </c>
      <c r="I29" s="6">
        <v>3714</v>
      </c>
      <c r="J29" s="6">
        <v>6294</v>
      </c>
      <c r="K29" s="65">
        <f t="shared" si="0"/>
        <v>19.917721518987342</v>
      </c>
      <c r="L29" s="45">
        <v>148</v>
      </c>
      <c r="M29" s="18">
        <v>1110</v>
      </c>
      <c r="N29" s="27">
        <f t="shared" si="1"/>
        <v>7.5</v>
      </c>
      <c r="O29" s="45">
        <v>145</v>
      </c>
      <c r="P29" s="18">
        <v>2046</v>
      </c>
      <c r="Q29" s="27">
        <f t="shared" si="2"/>
        <v>14.110344827586207</v>
      </c>
      <c r="R29" s="45">
        <v>81</v>
      </c>
      <c r="S29" s="18">
        <v>2215</v>
      </c>
      <c r="T29" s="27">
        <f t="shared" si="3"/>
        <v>27.345679012345681</v>
      </c>
      <c r="U29" s="45">
        <v>103</v>
      </c>
      <c r="V29" s="18">
        <v>1247</v>
      </c>
      <c r="W29" s="27">
        <f t="shared" si="7"/>
        <v>12.106796116504855</v>
      </c>
      <c r="X29" s="45">
        <v>0</v>
      </c>
      <c r="Y29" s="18">
        <v>0</v>
      </c>
      <c r="Z29" s="27">
        <v>0</v>
      </c>
      <c r="AA29" s="45">
        <v>793</v>
      </c>
      <c r="AB29" s="18">
        <v>12912</v>
      </c>
      <c r="AC29" s="27">
        <f t="shared" si="4"/>
        <v>16.282471626733923</v>
      </c>
      <c r="AD29" s="59">
        <f t="shared" si="5"/>
        <v>0.44864489228630994</v>
      </c>
      <c r="AE29" s="36">
        <f t="shared" si="6"/>
        <v>0.44881643435642532</v>
      </c>
    </row>
    <row r="30" spans="1:31" ht="13.5" thickBot="1" x14ac:dyDescent="0.25">
      <c r="A30" s="4" t="s">
        <v>54</v>
      </c>
      <c r="B30" s="11" t="s">
        <v>55</v>
      </c>
      <c r="C30" s="6">
        <v>15934</v>
      </c>
      <c r="D30" s="66">
        <v>15868</v>
      </c>
      <c r="E30" s="45">
        <v>75</v>
      </c>
      <c r="F30" s="6">
        <v>44</v>
      </c>
      <c r="G30" s="6">
        <v>119</v>
      </c>
      <c r="H30" s="6">
        <v>885</v>
      </c>
      <c r="I30" s="6">
        <v>1138</v>
      </c>
      <c r="J30" s="6">
        <v>2023</v>
      </c>
      <c r="K30" s="65">
        <f t="shared" si="0"/>
        <v>17</v>
      </c>
      <c r="L30" s="45">
        <v>4</v>
      </c>
      <c r="M30" s="18">
        <v>17</v>
      </c>
      <c r="N30" s="27">
        <f t="shared" si="1"/>
        <v>4.25</v>
      </c>
      <c r="O30" s="45">
        <v>317</v>
      </c>
      <c r="P30" s="18">
        <v>6316</v>
      </c>
      <c r="Q30" s="27">
        <f t="shared" si="2"/>
        <v>19.92429022082019</v>
      </c>
      <c r="R30" s="45">
        <v>35</v>
      </c>
      <c r="S30" s="18">
        <v>1815</v>
      </c>
      <c r="T30" s="27">
        <f t="shared" si="3"/>
        <v>51.857142857142854</v>
      </c>
      <c r="U30" s="45">
        <v>0</v>
      </c>
      <c r="V30" s="18">
        <v>0</v>
      </c>
      <c r="W30" s="27">
        <v>0</v>
      </c>
      <c r="X30" s="45">
        <v>0</v>
      </c>
      <c r="Y30" s="18">
        <v>0</v>
      </c>
      <c r="Z30" s="27">
        <v>0</v>
      </c>
      <c r="AA30" s="45">
        <v>475</v>
      </c>
      <c r="AB30" s="18">
        <v>10171</v>
      </c>
      <c r="AC30" s="27">
        <f t="shared" si="4"/>
        <v>21.412631578947369</v>
      </c>
      <c r="AD30" s="59">
        <f t="shared" si="5"/>
        <v>0.63832057236098905</v>
      </c>
      <c r="AE30" s="36">
        <f t="shared" si="6"/>
        <v>0.64097554827325431</v>
      </c>
    </row>
    <row r="31" spans="1:31" ht="13.5" thickBot="1" x14ac:dyDescent="0.25">
      <c r="A31" s="4" t="s">
        <v>56</v>
      </c>
      <c r="B31" s="11" t="s">
        <v>57</v>
      </c>
      <c r="C31" s="6">
        <v>15282</v>
      </c>
      <c r="D31" s="66">
        <v>16150</v>
      </c>
      <c r="E31" s="45">
        <v>182</v>
      </c>
      <c r="F31" s="6">
        <v>38</v>
      </c>
      <c r="G31" s="6">
        <v>220</v>
      </c>
      <c r="H31" s="6">
        <v>2671</v>
      </c>
      <c r="I31" s="6">
        <v>1378</v>
      </c>
      <c r="J31" s="6">
        <v>4049</v>
      </c>
      <c r="K31" s="65">
        <f t="shared" si="0"/>
        <v>18.404545454545456</v>
      </c>
      <c r="L31" s="45">
        <v>2</v>
      </c>
      <c r="M31" s="18">
        <v>30</v>
      </c>
      <c r="N31" s="27">
        <f t="shared" si="1"/>
        <v>15</v>
      </c>
      <c r="O31" s="45">
        <v>89</v>
      </c>
      <c r="P31" s="18">
        <v>993</v>
      </c>
      <c r="Q31" s="27">
        <f t="shared" si="2"/>
        <v>11.157303370786517</v>
      </c>
      <c r="R31" s="45">
        <v>98</v>
      </c>
      <c r="S31" s="18">
        <v>1591</v>
      </c>
      <c r="T31" s="27">
        <f t="shared" si="3"/>
        <v>16.23469387755102</v>
      </c>
      <c r="U31" s="45">
        <v>1</v>
      </c>
      <c r="V31" s="18">
        <v>10</v>
      </c>
      <c r="W31" s="27">
        <f t="shared" si="7"/>
        <v>10</v>
      </c>
      <c r="X31" s="45">
        <v>0</v>
      </c>
      <c r="Y31" s="18">
        <v>0</v>
      </c>
      <c r="Z31" s="27">
        <v>0</v>
      </c>
      <c r="AA31" s="45">
        <v>410</v>
      </c>
      <c r="AB31" s="18">
        <v>6673</v>
      </c>
      <c r="AC31" s="27">
        <f t="shared" si="4"/>
        <v>16.275609756097563</v>
      </c>
      <c r="AD31" s="59">
        <f t="shared" si="5"/>
        <v>0.4366575055620992</v>
      </c>
      <c r="AE31" s="36">
        <f t="shared" si="6"/>
        <v>0.41318885448916409</v>
      </c>
    </row>
    <row r="32" spans="1:31" ht="13.5" thickBot="1" x14ac:dyDescent="0.25">
      <c r="A32" s="4" t="s">
        <v>58</v>
      </c>
      <c r="B32" s="11" t="s">
        <v>59</v>
      </c>
      <c r="C32" s="6">
        <v>23373</v>
      </c>
      <c r="D32" s="66">
        <v>24672</v>
      </c>
      <c r="E32" s="45">
        <v>258</v>
      </c>
      <c r="F32" s="6">
        <v>206</v>
      </c>
      <c r="G32" s="6">
        <v>464</v>
      </c>
      <c r="H32" s="6">
        <v>5479</v>
      </c>
      <c r="I32" s="6">
        <v>3452</v>
      </c>
      <c r="J32" s="6">
        <v>8931</v>
      </c>
      <c r="K32" s="65">
        <f t="shared" si="0"/>
        <v>19.247844827586206</v>
      </c>
      <c r="L32" s="45">
        <v>145</v>
      </c>
      <c r="M32" s="18">
        <v>903</v>
      </c>
      <c r="N32" s="27">
        <f t="shared" si="1"/>
        <v>6.227586206896552</v>
      </c>
      <c r="O32" s="45">
        <v>206</v>
      </c>
      <c r="P32" s="18">
        <v>2176</v>
      </c>
      <c r="Q32" s="27">
        <f t="shared" si="2"/>
        <v>10.563106796116505</v>
      </c>
      <c r="R32" s="45">
        <v>64</v>
      </c>
      <c r="S32" s="18">
        <v>2310</v>
      </c>
      <c r="T32" s="27">
        <f t="shared" si="3"/>
        <v>36.09375</v>
      </c>
      <c r="U32" s="45">
        <v>36</v>
      </c>
      <c r="V32" s="18">
        <v>252</v>
      </c>
      <c r="W32" s="27">
        <f t="shared" si="7"/>
        <v>7</v>
      </c>
      <c r="X32" s="45">
        <v>0</v>
      </c>
      <c r="Y32" s="18">
        <v>0</v>
      </c>
      <c r="Z32" s="27">
        <v>0</v>
      </c>
      <c r="AA32" s="45">
        <v>915</v>
      </c>
      <c r="AB32" s="18">
        <v>14572</v>
      </c>
      <c r="AC32" s="27">
        <f t="shared" si="4"/>
        <v>15.925683060109289</v>
      </c>
      <c r="AD32" s="59">
        <f t="shared" si="5"/>
        <v>0.6234544132118256</v>
      </c>
      <c r="AE32" s="36">
        <f t="shared" si="6"/>
        <v>0.59062905317769132</v>
      </c>
    </row>
    <row r="33" spans="1:31" ht="13.5" thickBot="1" x14ac:dyDescent="0.25">
      <c r="A33" s="4" t="s">
        <v>60</v>
      </c>
      <c r="B33" s="11" t="s">
        <v>22</v>
      </c>
      <c r="C33" s="6">
        <v>26673</v>
      </c>
      <c r="D33" s="66">
        <v>24487</v>
      </c>
      <c r="E33" s="45">
        <v>190</v>
      </c>
      <c r="F33" s="6">
        <v>60</v>
      </c>
      <c r="G33" s="6">
        <v>250</v>
      </c>
      <c r="H33" s="6">
        <v>2885</v>
      </c>
      <c r="I33" s="6">
        <v>3149</v>
      </c>
      <c r="J33" s="6">
        <v>6034</v>
      </c>
      <c r="K33" s="65">
        <f t="shared" si="0"/>
        <v>24.135999999999999</v>
      </c>
      <c r="L33" s="45">
        <v>137</v>
      </c>
      <c r="M33" s="18">
        <v>1011</v>
      </c>
      <c r="N33" s="27">
        <f t="shared" si="1"/>
        <v>7.3795620437956204</v>
      </c>
      <c r="O33" s="45">
        <v>156</v>
      </c>
      <c r="P33" s="18">
        <v>4179</v>
      </c>
      <c r="Q33" s="27">
        <f t="shared" si="2"/>
        <v>26.78846153846154</v>
      </c>
      <c r="R33" s="45">
        <v>0</v>
      </c>
      <c r="S33" s="18">
        <v>0</v>
      </c>
      <c r="T33" s="27">
        <v>0</v>
      </c>
      <c r="U33" s="45">
        <v>0</v>
      </c>
      <c r="V33" s="18">
        <v>0</v>
      </c>
      <c r="W33" s="27">
        <v>0</v>
      </c>
      <c r="X33" s="45">
        <v>0</v>
      </c>
      <c r="Y33" s="18">
        <v>0</v>
      </c>
      <c r="Z33" s="27">
        <v>0</v>
      </c>
      <c r="AA33" s="45">
        <v>543</v>
      </c>
      <c r="AB33" s="18">
        <v>11224</v>
      </c>
      <c r="AC33" s="27">
        <f t="shared" si="4"/>
        <v>20.670349907918968</v>
      </c>
      <c r="AD33" s="59">
        <f t="shared" si="5"/>
        <v>0.42080005998575337</v>
      </c>
      <c r="AE33" s="36">
        <f t="shared" si="6"/>
        <v>0.4583656634132397</v>
      </c>
    </row>
    <row r="34" spans="1:31" ht="13.5" thickBot="1" x14ac:dyDescent="0.25">
      <c r="A34" s="4" t="s">
        <v>61</v>
      </c>
      <c r="B34" s="11" t="s">
        <v>62</v>
      </c>
      <c r="C34" s="6">
        <v>31612</v>
      </c>
      <c r="D34" s="66">
        <v>32078</v>
      </c>
      <c r="E34" s="45">
        <v>106</v>
      </c>
      <c r="F34" s="6">
        <v>62</v>
      </c>
      <c r="G34" s="6">
        <v>168</v>
      </c>
      <c r="H34" s="6">
        <v>698</v>
      </c>
      <c r="I34" s="6">
        <v>834</v>
      </c>
      <c r="J34" s="6">
        <v>1532</v>
      </c>
      <c r="K34" s="65">
        <f t="shared" si="0"/>
        <v>9.1190476190476186</v>
      </c>
      <c r="L34" s="45">
        <v>32</v>
      </c>
      <c r="M34" s="18">
        <v>277</v>
      </c>
      <c r="N34" s="27">
        <f t="shared" si="1"/>
        <v>8.65625</v>
      </c>
      <c r="O34" s="45">
        <v>413</v>
      </c>
      <c r="P34" s="18">
        <v>7926</v>
      </c>
      <c r="Q34" s="27">
        <f t="shared" si="2"/>
        <v>19.191283292978209</v>
      </c>
      <c r="R34" s="45">
        <v>5</v>
      </c>
      <c r="S34" s="18">
        <v>239</v>
      </c>
      <c r="T34" s="27">
        <f t="shared" si="3"/>
        <v>47.8</v>
      </c>
      <c r="U34" s="45">
        <v>20</v>
      </c>
      <c r="V34" s="18">
        <v>264</v>
      </c>
      <c r="W34" s="27">
        <f t="shared" si="7"/>
        <v>13.2</v>
      </c>
      <c r="X34" s="45">
        <v>0</v>
      </c>
      <c r="Y34" s="18">
        <v>0</v>
      </c>
      <c r="Z34" s="27">
        <v>0</v>
      </c>
      <c r="AA34" s="45">
        <v>638</v>
      </c>
      <c r="AB34" s="18">
        <v>10238</v>
      </c>
      <c r="AC34" s="27">
        <f t="shared" si="4"/>
        <v>16.047021943573668</v>
      </c>
      <c r="AD34" s="59">
        <f t="shared" si="5"/>
        <v>0.32386435530811086</v>
      </c>
      <c r="AE34" s="36">
        <f t="shared" si="6"/>
        <v>0.31915954860028678</v>
      </c>
    </row>
    <row r="35" spans="1:31" ht="13.5" thickBot="1" x14ac:dyDescent="0.25">
      <c r="A35" s="4" t="s">
        <v>63</v>
      </c>
      <c r="B35" s="11" t="s">
        <v>38</v>
      </c>
      <c r="C35" s="6">
        <v>10326</v>
      </c>
      <c r="D35" s="66">
        <v>5938</v>
      </c>
      <c r="E35" s="45">
        <v>79</v>
      </c>
      <c r="F35" s="6">
        <v>24</v>
      </c>
      <c r="G35" s="6">
        <v>103</v>
      </c>
      <c r="H35" s="6">
        <v>388</v>
      </c>
      <c r="I35" s="6">
        <v>208</v>
      </c>
      <c r="J35" s="6">
        <v>596</v>
      </c>
      <c r="K35" s="65">
        <f t="shared" si="0"/>
        <v>5.7864077669902914</v>
      </c>
      <c r="L35" s="45">
        <v>3</v>
      </c>
      <c r="M35" s="18">
        <v>17</v>
      </c>
      <c r="N35" s="27">
        <f t="shared" si="1"/>
        <v>5.666666666666667</v>
      </c>
      <c r="O35" s="45">
        <v>28</v>
      </c>
      <c r="P35" s="18">
        <v>105</v>
      </c>
      <c r="Q35" s="27">
        <f t="shared" si="2"/>
        <v>3.75</v>
      </c>
      <c r="R35" s="45">
        <v>13</v>
      </c>
      <c r="S35" s="18">
        <v>456</v>
      </c>
      <c r="T35" s="27">
        <f t="shared" si="3"/>
        <v>35.07692307692308</v>
      </c>
      <c r="U35" s="45">
        <v>102</v>
      </c>
      <c r="V35" s="18">
        <v>1530</v>
      </c>
      <c r="W35" s="27">
        <f t="shared" si="7"/>
        <v>15</v>
      </c>
      <c r="X35" s="45">
        <v>40</v>
      </c>
      <c r="Y35" s="18">
        <v>396</v>
      </c>
      <c r="Z35" s="27">
        <f t="shared" si="8"/>
        <v>9.9</v>
      </c>
      <c r="AA35" s="45">
        <v>289</v>
      </c>
      <c r="AB35" s="18">
        <v>3100</v>
      </c>
      <c r="AC35" s="27">
        <f t="shared" si="4"/>
        <v>10.726643598615917</v>
      </c>
      <c r="AD35" s="59">
        <f t="shared" si="5"/>
        <v>0.30021305442572149</v>
      </c>
      <c r="AE35" s="36">
        <f t="shared" si="6"/>
        <v>0.52206130010104412</v>
      </c>
    </row>
    <row r="36" spans="1:31" ht="13.5" thickBot="1" x14ac:dyDescent="0.25">
      <c r="A36" s="4" t="s">
        <v>64</v>
      </c>
      <c r="B36" s="11" t="s">
        <v>65</v>
      </c>
      <c r="C36" s="6">
        <v>11952</v>
      </c>
      <c r="D36" s="66">
        <v>11967</v>
      </c>
      <c r="E36" s="45">
        <v>103</v>
      </c>
      <c r="F36" s="6">
        <v>102</v>
      </c>
      <c r="G36" s="6">
        <v>205</v>
      </c>
      <c r="H36" s="6">
        <v>1090</v>
      </c>
      <c r="I36" s="6">
        <v>1710</v>
      </c>
      <c r="J36" s="6">
        <v>2800</v>
      </c>
      <c r="K36" s="65">
        <f t="shared" si="0"/>
        <v>13.658536585365853</v>
      </c>
      <c r="L36" s="45">
        <v>121</v>
      </c>
      <c r="M36" s="18">
        <v>794</v>
      </c>
      <c r="N36" s="27">
        <f t="shared" si="1"/>
        <v>6.5619834710743801</v>
      </c>
      <c r="O36" s="45">
        <v>46</v>
      </c>
      <c r="P36" s="18">
        <v>259</v>
      </c>
      <c r="Q36" s="27">
        <f t="shared" si="2"/>
        <v>5.6304347826086953</v>
      </c>
      <c r="R36" s="45">
        <v>119</v>
      </c>
      <c r="S36" s="18">
        <v>521</v>
      </c>
      <c r="T36" s="27">
        <f t="shared" si="3"/>
        <v>4.3781512605042021</v>
      </c>
      <c r="U36" s="45">
        <v>0</v>
      </c>
      <c r="V36" s="18">
        <v>0</v>
      </c>
      <c r="W36" s="27">
        <v>0</v>
      </c>
      <c r="X36" s="45">
        <v>0</v>
      </c>
      <c r="Y36" s="18">
        <v>0</v>
      </c>
      <c r="Z36" s="27">
        <v>0</v>
      </c>
      <c r="AA36" s="45">
        <v>491</v>
      </c>
      <c r="AB36" s="18">
        <v>4374</v>
      </c>
      <c r="AC36" s="27">
        <f t="shared" si="4"/>
        <v>8.9083503054989812</v>
      </c>
      <c r="AD36" s="59">
        <f t="shared" si="5"/>
        <v>0.36596385542168675</v>
      </c>
      <c r="AE36" s="36">
        <f t="shared" si="6"/>
        <v>0.36550513913261468</v>
      </c>
    </row>
    <row r="37" spans="1:31" ht="13.5" thickBot="1" x14ac:dyDescent="0.25">
      <c r="A37" s="4" t="s">
        <v>66</v>
      </c>
      <c r="B37" s="11" t="s">
        <v>67</v>
      </c>
      <c r="C37" s="6">
        <v>15762</v>
      </c>
      <c r="D37" s="66">
        <v>1900</v>
      </c>
      <c r="E37" s="45">
        <v>0</v>
      </c>
      <c r="F37" s="6">
        <v>14</v>
      </c>
      <c r="G37" s="6">
        <v>14</v>
      </c>
      <c r="H37" s="6">
        <v>0</v>
      </c>
      <c r="I37" s="6">
        <v>125</v>
      </c>
      <c r="J37" s="6">
        <v>125</v>
      </c>
      <c r="K37" s="65">
        <f t="shared" si="0"/>
        <v>8.9285714285714288</v>
      </c>
      <c r="L37" s="45">
        <v>1</v>
      </c>
      <c r="M37" s="18">
        <v>7</v>
      </c>
      <c r="N37" s="27">
        <f t="shared" si="1"/>
        <v>7</v>
      </c>
      <c r="O37" s="45">
        <v>8</v>
      </c>
      <c r="P37" s="18">
        <v>32</v>
      </c>
      <c r="Q37" s="27">
        <f t="shared" si="2"/>
        <v>4</v>
      </c>
      <c r="R37" s="45">
        <v>0</v>
      </c>
      <c r="S37" s="18">
        <v>0</v>
      </c>
      <c r="T37" s="27">
        <v>0</v>
      </c>
      <c r="U37" s="45">
        <v>0</v>
      </c>
      <c r="V37" s="18">
        <v>0</v>
      </c>
      <c r="W37" s="27">
        <v>0</v>
      </c>
      <c r="X37" s="45">
        <v>0</v>
      </c>
      <c r="Y37" s="18">
        <v>0</v>
      </c>
      <c r="Z37" s="27">
        <v>0</v>
      </c>
      <c r="AA37" s="45">
        <v>23</v>
      </c>
      <c r="AB37" s="18">
        <v>164</v>
      </c>
      <c r="AC37" s="27">
        <f t="shared" si="4"/>
        <v>7.1304347826086953</v>
      </c>
      <c r="AD37" s="59">
        <f t="shared" si="5"/>
        <v>1.0404770968151249E-2</v>
      </c>
      <c r="AE37" s="36">
        <f t="shared" si="6"/>
        <v>8.6315789473684207E-2</v>
      </c>
    </row>
    <row r="38" spans="1:31" ht="13.5" thickBot="1" x14ac:dyDescent="0.25">
      <c r="A38" s="4" t="s">
        <v>68</v>
      </c>
      <c r="B38" s="11" t="s">
        <v>69</v>
      </c>
      <c r="C38" s="6">
        <v>69617</v>
      </c>
      <c r="D38" s="66">
        <v>71148</v>
      </c>
      <c r="E38" s="45">
        <v>128</v>
      </c>
      <c r="F38" s="6">
        <v>146</v>
      </c>
      <c r="G38" s="6">
        <v>274</v>
      </c>
      <c r="H38" s="6">
        <v>2618</v>
      </c>
      <c r="I38" s="6">
        <v>2188</v>
      </c>
      <c r="J38" s="6">
        <v>4806</v>
      </c>
      <c r="K38" s="65">
        <f t="shared" si="0"/>
        <v>17.540145985401459</v>
      </c>
      <c r="L38" s="45">
        <v>19</v>
      </c>
      <c r="M38" s="18">
        <v>139</v>
      </c>
      <c r="N38" s="27">
        <f t="shared" si="1"/>
        <v>7.3157894736842106</v>
      </c>
      <c r="O38" s="45">
        <v>141</v>
      </c>
      <c r="P38" s="18">
        <v>3305</v>
      </c>
      <c r="Q38" s="27">
        <f t="shared" si="2"/>
        <v>23.439716312056738</v>
      </c>
      <c r="R38" s="45">
        <v>5</v>
      </c>
      <c r="S38" s="18">
        <v>114</v>
      </c>
      <c r="T38" s="27">
        <f t="shared" si="3"/>
        <v>22.8</v>
      </c>
      <c r="U38" s="45">
        <v>0</v>
      </c>
      <c r="V38" s="18">
        <v>0</v>
      </c>
      <c r="W38" s="27">
        <v>0</v>
      </c>
      <c r="X38" s="45">
        <v>0</v>
      </c>
      <c r="Y38" s="18">
        <v>0</v>
      </c>
      <c r="Z38" s="27">
        <v>0</v>
      </c>
      <c r="AA38" s="45">
        <v>439</v>
      </c>
      <c r="AB38" s="18">
        <v>8364</v>
      </c>
      <c r="AC38" s="27">
        <f t="shared" si="4"/>
        <v>19.05239179954442</v>
      </c>
      <c r="AD38" s="59">
        <f t="shared" si="5"/>
        <v>0.1201430685033828</v>
      </c>
      <c r="AE38" s="36">
        <f t="shared" si="6"/>
        <v>0.11755776690841625</v>
      </c>
    </row>
    <row r="39" spans="1:31" ht="13.5" thickBot="1" x14ac:dyDescent="0.25">
      <c r="A39" s="4" t="s">
        <v>70</v>
      </c>
      <c r="B39" s="11" t="s">
        <v>71</v>
      </c>
      <c r="C39" s="6">
        <v>80619</v>
      </c>
      <c r="D39" s="66">
        <v>2544</v>
      </c>
      <c r="E39" s="45">
        <v>39</v>
      </c>
      <c r="F39" s="6">
        <v>14</v>
      </c>
      <c r="G39" s="6">
        <v>53</v>
      </c>
      <c r="H39" s="6">
        <v>178</v>
      </c>
      <c r="I39" s="6">
        <v>104</v>
      </c>
      <c r="J39" s="6">
        <v>282</v>
      </c>
      <c r="K39" s="65">
        <f t="shared" si="0"/>
        <v>5.3207547169811322</v>
      </c>
      <c r="L39" s="45">
        <v>2</v>
      </c>
      <c r="M39" s="18">
        <v>33</v>
      </c>
      <c r="N39" s="27">
        <f t="shared" si="1"/>
        <v>16.5</v>
      </c>
      <c r="O39" s="45">
        <v>39</v>
      </c>
      <c r="P39" s="18">
        <v>274</v>
      </c>
      <c r="Q39" s="27">
        <f t="shared" si="2"/>
        <v>7.0256410256410255</v>
      </c>
      <c r="R39" s="45">
        <v>11</v>
      </c>
      <c r="S39" s="18">
        <v>130</v>
      </c>
      <c r="T39" s="27">
        <f t="shared" si="3"/>
        <v>11.818181818181818</v>
      </c>
      <c r="U39" s="45">
        <v>0</v>
      </c>
      <c r="V39" s="18">
        <v>0</v>
      </c>
      <c r="W39" s="27">
        <v>0</v>
      </c>
      <c r="X39" s="45">
        <v>0</v>
      </c>
      <c r="Y39" s="18">
        <v>0</v>
      </c>
      <c r="Z39" s="27">
        <v>0</v>
      </c>
      <c r="AA39" s="45">
        <v>105</v>
      </c>
      <c r="AB39" s="18">
        <v>719</v>
      </c>
      <c r="AC39" s="27">
        <f t="shared" si="4"/>
        <v>6.8476190476190473</v>
      </c>
      <c r="AD39" s="59">
        <f t="shared" si="5"/>
        <v>8.9184931591808382E-3</v>
      </c>
      <c r="AE39" s="36">
        <f t="shared" si="6"/>
        <v>0.28262578616352202</v>
      </c>
    </row>
    <row r="40" spans="1:31" ht="13.5" thickBot="1" x14ac:dyDescent="0.25">
      <c r="A40" s="4" t="s">
        <v>72</v>
      </c>
      <c r="B40" s="11" t="s">
        <v>73</v>
      </c>
      <c r="C40" s="6">
        <v>17315</v>
      </c>
      <c r="D40" s="66">
        <v>17389</v>
      </c>
      <c r="E40" s="45">
        <v>137</v>
      </c>
      <c r="F40" s="6">
        <v>39</v>
      </c>
      <c r="G40" s="6">
        <v>176</v>
      </c>
      <c r="H40" s="6">
        <v>3275</v>
      </c>
      <c r="I40" s="6">
        <v>887</v>
      </c>
      <c r="J40" s="6">
        <v>4162</v>
      </c>
      <c r="K40" s="65">
        <f t="shared" si="0"/>
        <v>23.647727272727273</v>
      </c>
      <c r="L40" s="45">
        <v>15</v>
      </c>
      <c r="M40" s="18">
        <v>92</v>
      </c>
      <c r="N40" s="27">
        <f t="shared" si="1"/>
        <v>6.1333333333333337</v>
      </c>
      <c r="O40" s="45">
        <v>49</v>
      </c>
      <c r="P40" s="18">
        <v>701</v>
      </c>
      <c r="Q40" s="27">
        <f t="shared" si="2"/>
        <v>14.306122448979592</v>
      </c>
      <c r="R40" s="45">
        <v>1</v>
      </c>
      <c r="S40" s="18">
        <v>215</v>
      </c>
      <c r="T40" s="27">
        <f t="shared" si="3"/>
        <v>215</v>
      </c>
      <c r="U40" s="45">
        <v>0</v>
      </c>
      <c r="V40" s="18">
        <v>0</v>
      </c>
      <c r="W40" s="27">
        <v>0</v>
      </c>
      <c r="X40" s="45">
        <v>45</v>
      </c>
      <c r="Y40" s="18">
        <v>125</v>
      </c>
      <c r="Z40" s="27">
        <f t="shared" si="8"/>
        <v>2.7777777777777777</v>
      </c>
      <c r="AA40" s="45">
        <v>286</v>
      </c>
      <c r="AB40" s="18">
        <v>5295</v>
      </c>
      <c r="AC40" s="27">
        <f t="shared" si="4"/>
        <v>18.513986013986013</v>
      </c>
      <c r="AD40" s="59">
        <f t="shared" si="5"/>
        <v>0.30580421599768987</v>
      </c>
      <c r="AE40" s="36">
        <f t="shared" si="6"/>
        <v>0.30450284662717808</v>
      </c>
    </row>
    <row r="41" spans="1:31" ht="13.5" thickBot="1" x14ac:dyDescent="0.25">
      <c r="A41" s="4" t="s">
        <v>74</v>
      </c>
      <c r="B41" s="11" t="s">
        <v>75</v>
      </c>
      <c r="C41" s="6">
        <v>178519</v>
      </c>
      <c r="D41" s="66">
        <v>129613</v>
      </c>
      <c r="E41" s="45">
        <v>681</v>
      </c>
      <c r="F41" s="6">
        <v>2535</v>
      </c>
      <c r="G41" s="6">
        <v>3216</v>
      </c>
      <c r="H41" s="6">
        <v>13822</v>
      </c>
      <c r="I41" s="6">
        <v>24653</v>
      </c>
      <c r="J41" s="6">
        <v>38475</v>
      </c>
      <c r="K41" s="65">
        <f t="shared" si="0"/>
        <v>11.963619402985074</v>
      </c>
      <c r="L41" s="45">
        <v>618</v>
      </c>
      <c r="M41" s="18">
        <v>6887</v>
      </c>
      <c r="N41" s="27">
        <f t="shared" si="1"/>
        <v>11.144012944983819</v>
      </c>
      <c r="O41" s="45">
        <v>861</v>
      </c>
      <c r="P41" s="18">
        <v>11988</v>
      </c>
      <c r="Q41" s="27">
        <f t="shared" si="2"/>
        <v>13.923344947735192</v>
      </c>
      <c r="R41" s="45">
        <v>185</v>
      </c>
      <c r="S41" s="18">
        <v>3881</v>
      </c>
      <c r="T41" s="27">
        <f t="shared" si="3"/>
        <v>20.978378378378377</v>
      </c>
      <c r="U41" s="45">
        <v>0</v>
      </c>
      <c r="V41" s="18">
        <v>0</v>
      </c>
      <c r="W41" s="27">
        <v>0</v>
      </c>
      <c r="X41" s="45">
        <v>851</v>
      </c>
      <c r="Y41" s="18">
        <v>7270</v>
      </c>
      <c r="Z41" s="27">
        <f t="shared" si="8"/>
        <v>8.5428907168037611</v>
      </c>
      <c r="AA41" s="45">
        <v>5731</v>
      </c>
      <c r="AB41" s="18">
        <v>68501</v>
      </c>
      <c r="AC41" s="27">
        <f t="shared" si="4"/>
        <v>11.952713313557844</v>
      </c>
      <c r="AD41" s="59">
        <f t="shared" si="5"/>
        <v>0.38371825968104234</v>
      </c>
      <c r="AE41" s="36">
        <f t="shared" si="6"/>
        <v>0.52850408523836345</v>
      </c>
    </row>
    <row r="42" spans="1:31" ht="13.5" thickBot="1" x14ac:dyDescent="0.25">
      <c r="A42" s="4" t="s">
        <v>76</v>
      </c>
      <c r="B42" s="11" t="s">
        <v>75</v>
      </c>
      <c r="C42" s="6">
        <v>178519</v>
      </c>
      <c r="D42" s="66">
        <v>48429</v>
      </c>
      <c r="E42" s="45">
        <v>315</v>
      </c>
      <c r="F42" s="6">
        <v>22</v>
      </c>
      <c r="G42" s="6">
        <v>337</v>
      </c>
      <c r="H42" s="6">
        <v>5336</v>
      </c>
      <c r="I42" s="6">
        <v>278</v>
      </c>
      <c r="J42" s="6">
        <v>5614</v>
      </c>
      <c r="K42" s="65">
        <f t="shared" si="0"/>
        <v>16.658753709198812</v>
      </c>
      <c r="L42" s="45">
        <v>83</v>
      </c>
      <c r="M42" s="18">
        <v>485</v>
      </c>
      <c r="N42" s="27">
        <f t="shared" si="1"/>
        <v>5.8433734939759034</v>
      </c>
      <c r="O42" s="45">
        <v>612</v>
      </c>
      <c r="P42" s="18">
        <v>11532</v>
      </c>
      <c r="Q42" s="27">
        <f t="shared" si="2"/>
        <v>18.843137254901961</v>
      </c>
      <c r="R42" s="45">
        <v>16</v>
      </c>
      <c r="S42" s="18">
        <v>343</v>
      </c>
      <c r="T42" s="27">
        <f t="shared" si="3"/>
        <v>21.4375</v>
      </c>
      <c r="U42" s="45">
        <v>5</v>
      </c>
      <c r="V42" s="18">
        <v>48</v>
      </c>
      <c r="W42" s="27">
        <f t="shared" si="7"/>
        <v>9.6</v>
      </c>
      <c r="X42" s="45">
        <v>14</v>
      </c>
      <c r="Y42" s="18">
        <v>365</v>
      </c>
      <c r="Z42" s="27">
        <f t="shared" si="8"/>
        <v>26.071428571428573</v>
      </c>
      <c r="AA42" s="45">
        <v>1067</v>
      </c>
      <c r="AB42" s="18">
        <v>18387</v>
      </c>
      <c r="AC42" s="27">
        <f t="shared" si="4"/>
        <v>17.232427366447986</v>
      </c>
      <c r="AD42" s="59">
        <f t="shared" si="5"/>
        <v>0.10299744004839821</v>
      </c>
      <c r="AE42" s="36">
        <f t="shared" si="6"/>
        <v>0.37966920646719943</v>
      </c>
    </row>
    <row r="43" spans="1:31" ht="13.5" thickBot="1" x14ac:dyDescent="0.25">
      <c r="A43" s="4" t="s">
        <v>77</v>
      </c>
      <c r="B43" s="11" t="s">
        <v>78</v>
      </c>
      <c r="C43" s="6">
        <v>22872</v>
      </c>
      <c r="D43" s="66">
        <v>22954</v>
      </c>
      <c r="E43" s="45">
        <v>207</v>
      </c>
      <c r="F43" s="6">
        <v>858</v>
      </c>
      <c r="G43" s="6">
        <v>1065</v>
      </c>
      <c r="H43" s="6">
        <v>2727</v>
      </c>
      <c r="I43" s="6">
        <v>7956</v>
      </c>
      <c r="J43" s="6">
        <v>10683</v>
      </c>
      <c r="K43" s="65">
        <f t="shared" si="0"/>
        <v>10.030985915492957</v>
      </c>
      <c r="L43" s="45">
        <v>119</v>
      </c>
      <c r="M43" s="18">
        <v>426</v>
      </c>
      <c r="N43" s="27">
        <f t="shared" si="1"/>
        <v>3.5798319327731094</v>
      </c>
      <c r="O43" s="45">
        <v>256</v>
      </c>
      <c r="P43" s="18">
        <v>2466</v>
      </c>
      <c r="Q43" s="27">
        <f t="shared" si="2"/>
        <v>9.6328125</v>
      </c>
      <c r="R43" s="45">
        <v>15</v>
      </c>
      <c r="S43" s="18">
        <v>113</v>
      </c>
      <c r="T43" s="27">
        <f t="shared" si="3"/>
        <v>7.5333333333333332</v>
      </c>
      <c r="U43" s="45">
        <v>25</v>
      </c>
      <c r="V43" s="18">
        <v>75</v>
      </c>
      <c r="W43" s="27">
        <f t="shared" si="7"/>
        <v>3</v>
      </c>
      <c r="X43" s="45">
        <v>12</v>
      </c>
      <c r="Y43" s="18">
        <v>85</v>
      </c>
      <c r="Z43" s="27">
        <f t="shared" si="8"/>
        <v>7.083333333333333</v>
      </c>
      <c r="AA43" s="45">
        <v>1492</v>
      </c>
      <c r="AB43" s="18">
        <v>13848</v>
      </c>
      <c r="AC43" s="27">
        <f t="shared" si="4"/>
        <v>9.2815013404825741</v>
      </c>
      <c r="AD43" s="59">
        <f t="shared" si="5"/>
        <v>0.60545645330535147</v>
      </c>
      <c r="AE43" s="36">
        <f t="shared" si="6"/>
        <v>0.60329354360895704</v>
      </c>
    </row>
    <row r="44" spans="1:31" ht="13.5" thickBot="1" x14ac:dyDescent="0.25">
      <c r="A44" s="4" t="s">
        <v>79</v>
      </c>
      <c r="B44" s="11" t="s">
        <v>80</v>
      </c>
      <c r="C44" s="6">
        <v>31643</v>
      </c>
      <c r="D44" s="66">
        <v>30639</v>
      </c>
      <c r="E44" s="45">
        <v>169</v>
      </c>
      <c r="F44" s="6">
        <v>114</v>
      </c>
      <c r="G44" s="6">
        <v>283</v>
      </c>
      <c r="H44" s="6">
        <v>3214</v>
      </c>
      <c r="I44" s="6">
        <v>3132</v>
      </c>
      <c r="J44" s="6">
        <v>6346</v>
      </c>
      <c r="K44" s="65">
        <f t="shared" si="0"/>
        <v>22.424028268551236</v>
      </c>
      <c r="L44" s="45">
        <v>50</v>
      </c>
      <c r="M44" s="18">
        <v>1078</v>
      </c>
      <c r="N44" s="27">
        <f t="shared" si="1"/>
        <v>21.56</v>
      </c>
      <c r="O44" s="45">
        <v>285</v>
      </c>
      <c r="P44" s="18">
        <v>4352</v>
      </c>
      <c r="Q44" s="27">
        <f t="shared" si="2"/>
        <v>15.270175438596491</v>
      </c>
      <c r="R44" s="45">
        <v>154</v>
      </c>
      <c r="S44" s="18">
        <v>2761</v>
      </c>
      <c r="T44" s="27">
        <f t="shared" si="3"/>
        <v>17.928571428571427</v>
      </c>
      <c r="U44" s="45">
        <v>1</v>
      </c>
      <c r="V44" s="18">
        <v>4</v>
      </c>
      <c r="W44" s="27">
        <f t="shared" si="7"/>
        <v>4</v>
      </c>
      <c r="X44" s="45">
        <v>7</v>
      </c>
      <c r="Y44" s="18">
        <v>1531</v>
      </c>
      <c r="Z44" s="27">
        <f t="shared" si="8"/>
        <v>218.71428571428572</v>
      </c>
      <c r="AA44" s="45">
        <v>780</v>
      </c>
      <c r="AB44" s="18">
        <v>16072</v>
      </c>
      <c r="AC44" s="27">
        <f t="shared" si="4"/>
        <v>20.605128205128207</v>
      </c>
      <c r="AD44" s="59">
        <f t="shared" si="5"/>
        <v>0.50791644281515658</v>
      </c>
      <c r="AE44" s="36">
        <f t="shared" si="6"/>
        <v>0.52456020105094814</v>
      </c>
    </row>
    <row r="45" spans="1:31" ht="13.5" thickBot="1" x14ac:dyDescent="0.25">
      <c r="A45" s="4" t="s">
        <v>81</v>
      </c>
      <c r="B45" s="11" t="s">
        <v>82</v>
      </c>
      <c r="C45" s="6">
        <v>15833</v>
      </c>
      <c r="D45" s="66">
        <v>15780</v>
      </c>
      <c r="E45" s="45">
        <v>79</v>
      </c>
      <c r="F45" s="6">
        <v>28</v>
      </c>
      <c r="G45" s="6">
        <v>107</v>
      </c>
      <c r="H45" s="6">
        <v>1935</v>
      </c>
      <c r="I45" s="6">
        <v>204</v>
      </c>
      <c r="J45" s="6">
        <v>2139</v>
      </c>
      <c r="K45" s="65">
        <f t="shared" si="0"/>
        <v>19.990654205607477</v>
      </c>
      <c r="L45" s="45">
        <v>44</v>
      </c>
      <c r="M45" s="18">
        <v>311</v>
      </c>
      <c r="N45" s="27">
        <f t="shared" si="1"/>
        <v>7.0681818181818183</v>
      </c>
      <c r="O45" s="45">
        <v>147</v>
      </c>
      <c r="P45" s="18">
        <v>1533</v>
      </c>
      <c r="Q45" s="27">
        <f t="shared" si="2"/>
        <v>10.428571428571429</v>
      </c>
      <c r="R45" s="45">
        <v>37</v>
      </c>
      <c r="S45" s="18">
        <v>1289</v>
      </c>
      <c r="T45" s="27">
        <f t="shared" si="3"/>
        <v>34.837837837837839</v>
      </c>
      <c r="U45" s="45">
        <v>0</v>
      </c>
      <c r="V45" s="18">
        <v>0</v>
      </c>
      <c r="W45" s="27">
        <v>0</v>
      </c>
      <c r="X45" s="45">
        <v>0</v>
      </c>
      <c r="Y45" s="18">
        <v>0</v>
      </c>
      <c r="Z45" s="27">
        <v>0</v>
      </c>
      <c r="AA45" s="45">
        <v>335</v>
      </c>
      <c r="AB45" s="18">
        <v>5272</v>
      </c>
      <c r="AC45" s="27">
        <f t="shared" si="4"/>
        <v>15.737313432835821</v>
      </c>
      <c r="AD45" s="59">
        <f t="shared" si="5"/>
        <v>0.33297543106170657</v>
      </c>
      <c r="AE45" s="36">
        <f t="shared" si="6"/>
        <v>0.33409378960709757</v>
      </c>
    </row>
    <row r="46" spans="1:31" ht="13.5" thickBot="1" x14ac:dyDescent="0.25">
      <c r="A46" s="4" t="s">
        <v>83</v>
      </c>
      <c r="B46" s="11" t="s">
        <v>71</v>
      </c>
      <c r="C46" s="6">
        <v>80619</v>
      </c>
      <c r="D46" s="66">
        <v>80128</v>
      </c>
      <c r="E46" s="45">
        <v>274</v>
      </c>
      <c r="F46" s="6">
        <v>155</v>
      </c>
      <c r="G46" s="6">
        <v>429</v>
      </c>
      <c r="H46" s="6">
        <v>6741</v>
      </c>
      <c r="I46" s="6">
        <v>16180</v>
      </c>
      <c r="J46" s="6">
        <v>22921</v>
      </c>
      <c r="K46" s="65">
        <f t="shared" si="0"/>
        <v>53.428904428904431</v>
      </c>
      <c r="L46" s="45">
        <v>108</v>
      </c>
      <c r="M46" s="18">
        <v>2395</v>
      </c>
      <c r="N46" s="27">
        <f t="shared" si="1"/>
        <v>22.175925925925927</v>
      </c>
      <c r="O46" s="45">
        <v>485</v>
      </c>
      <c r="P46" s="18">
        <v>7567</v>
      </c>
      <c r="Q46" s="27">
        <f t="shared" si="2"/>
        <v>15.602061855670103</v>
      </c>
      <c r="R46" s="45">
        <v>0</v>
      </c>
      <c r="S46" s="18">
        <v>0</v>
      </c>
      <c r="T46" s="27">
        <v>0</v>
      </c>
      <c r="U46" s="45">
        <v>0</v>
      </c>
      <c r="V46" s="18">
        <v>0</v>
      </c>
      <c r="W46" s="27">
        <v>0</v>
      </c>
      <c r="X46" s="45">
        <v>0</v>
      </c>
      <c r="Y46" s="18">
        <v>0</v>
      </c>
      <c r="Z46" s="27">
        <v>0</v>
      </c>
      <c r="AA46" s="45">
        <v>1022</v>
      </c>
      <c r="AB46" s="18">
        <v>32883</v>
      </c>
      <c r="AC46" s="27">
        <f t="shared" si="4"/>
        <v>32.175146771037184</v>
      </c>
      <c r="AD46" s="59">
        <f t="shared" si="5"/>
        <v>0.40788151676403828</v>
      </c>
      <c r="AE46" s="36">
        <f t="shared" si="6"/>
        <v>0.41038089057507987</v>
      </c>
    </row>
    <row r="47" spans="1:31" ht="13.5" thickBot="1" x14ac:dyDescent="0.25">
      <c r="A47" s="4" t="s">
        <v>84</v>
      </c>
      <c r="B47" s="11" t="s">
        <v>85</v>
      </c>
      <c r="C47" s="6">
        <v>28728</v>
      </c>
      <c r="D47" s="66">
        <v>29191</v>
      </c>
      <c r="E47" s="45">
        <v>62</v>
      </c>
      <c r="F47" s="6">
        <v>183</v>
      </c>
      <c r="G47" s="6">
        <v>245</v>
      </c>
      <c r="H47" s="6">
        <v>677</v>
      </c>
      <c r="I47" s="6">
        <v>4368</v>
      </c>
      <c r="J47" s="6">
        <v>5045</v>
      </c>
      <c r="K47" s="65">
        <f t="shared" si="0"/>
        <v>20.591836734693878</v>
      </c>
      <c r="L47" s="45">
        <v>103</v>
      </c>
      <c r="M47" s="18">
        <v>964</v>
      </c>
      <c r="N47" s="27">
        <f t="shared" si="1"/>
        <v>9.3592233009708732</v>
      </c>
      <c r="O47" s="45">
        <v>626</v>
      </c>
      <c r="P47" s="18">
        <v>4900</v>
      </c>
      <c r="Q47" s="27">
        <f t="shared" si="2"/>
        <v>7.8274760383386583</v>
      </c>
      <c r="R47" s="45">
        <v>92</v>
      </c>
      <c r="S47" s="18">
        <v>2915</v>
      </c>
      <c r="T47" s="27">
        <f t="shared" si="3"/>
        <v>31.684782608695652</v>
      </c>
      <c r="U47" s="45">
        <v>213</v>
      </c>
      <c r="V47" s="18">
        <v>2419</v>
      </c>
      <c r="W47" s="27">
        <f t="shared" si="7"/>
        <v>11.35680751173709</v>
      </c>
      <c r="X47" s="45">
        <v>0</v>
      </c>
      <c r="Y47" s="18">
        <v>0</v>
      </c>
      <c r="Z47" s="27">
        <v>0</v>
      </c>
      <c r="AA47" s="45">
        <v>1279</v>
      </c>
      <c r="AB47" s="18">
        <v>16243</v>
      </c>
      <c r="AC47" s="27">
        <f t="shared" si="4"/>
        <v>12.699765441751369</v>
      </c>
      <c r="AD47" s="59">
        <f t="shared" si="5"/>
        <v>0.56540657198551936</v>
      </c>
      <c r="AE47" s="36">
        <f t="shared" si="6"/>
        <v>0.55643862834435276</v>
      </c>
    </row>
    <row r="48" spans="1:31" ht="13.5" thickBot="1" x14ac:dyDescent="0.25">
      <c r="A48" s="4" t="s">
        <v>86</v>
      </c>
      <c r="B48" s="11" t="s">
        <v>87</v>
      </c>
      <c r="C48" s="6">
        <v>22782</v>
      </c>
      <c r="D48" s="66">
        <v>22787</v>
      </c>
      <c r="E48" s="45">
        <v>89</v>
      </c>
      <c r="F48" s="6">
        <v>64</v>
      </c>
      <c r="G48" s="6">
        <v>153</v>
      </c>
      <c r="H48" s="6">
        <v>2034</v>
      </c>
      <c r="I48" s="6">
        <v>3018</v>
      </c>
      <c r="J48" s="6">
        <v>5052</v>
      </c>
      <c r="K48" s="65">
        <f t="shared" si="0"/>
        <v>33.019607843137258</v>
      </c>
      <c r="L48" s="45">
        <v>174</v>
      </c>
      <c r="M48" s="18">
        <v>951</v>
      </c>
      <c r="N48" s="27">
        <f t="shared" si="1"/>
        <v>5.4655172413793105</v>
      </c>
      <c r="O48" s="45">
        <v>353</v>
      </c>
      <c r="P48" s="18">
        <v>4192</v>
      </c>
      <c r="Q48" s="27">
        <f t="shared" si="2"/>
        <v>11.875354107648725</v>
      </c>
      <c r="R48" s="45">
        <v>79</v>
      </c>
      <c r="S48" s="18">
        <v>3879</v>
      </c>
      <c r="T48" s="27">
        <f t="shared" si="3"/>
        <v>49.101265822784811</v>
      </c>
      <c r="U48" s="45">
        <v>0</v>
      </c>
      <c r="V48" s="18">
        <v>0</v>
      </c>
      <c r="W48" s="27">
        <v>0</v>
      </c>
      <c r="X48" s="45">
        <v>37</v>
      </c>
      <c r="Y48" s="18">
        <v>36620</v>
      </c>
      <c r="Z48" s="27">
        <f t="shared" si="8"/>
        <v>989.72972972972968</v>
      </c>
      <c r="AA48" s="45">
        <v>796</v>
      </c>
      <c r="AB48" s="18">
        <v>50694</v>
      </c>
      <c r="AC48" s="27">
        <f t="shared" si="4"/>
        <v>63.685929648241206</v>
      </c>
      <c r="AD48" s="59">
        <f t="shared" si="5"/>
        <v>2.2251777719252042</v>
      </c>
      <c r="AE48" s="36">
        <f t="shared" si="6"/>
        <v>2.2246895159520781</v>
      </c>
    </row>
    <row r="49" spans="1:31" ht="13.5" thickBot="1" x14ac:dyDescent="0.25">
      <c r="A49" s="4" t="s">
        <v>88</v>
      </c>
      <c r="B49" s="11" t="s">
        <v>22</v>
      </c>
      <c r="C49" s="6">
        <v>26673</v>
      </c>
      <c r="D49" s="66">
        <v>908</v>
      </c>
      <c r="E49" s="45">
        <v>45</v>
      </c>
      <c r="F49" s="6">
        <v>25</v>
      </c>
      <c r="G49" s="6">
        <v>70</v>
      </c>
      <c r="H49" s="6">
        <v>303</v>
      </c>
      <c r="I49" s="6">
        <v>139</v>
      </c>
      <c r="J49" s="6">
        <v>442</v>
      </c>
      <c r="K49" s="65">
        <f t="shared" si="0"/>
        <v>6.3142857142857141</v>
      </c>
      <c r="L49" s="45">
        <v>3</v>
      </c>
      <c r="M49" s="18">
        <v>13</v>
      </c>
      <c r="N49" s="27">
        <f t="shared" si="1"/>
        <v>4.333333333333333</v>
      </c>
      <c r="O49" s="45">
        <v>158</v>
      </c>
      <c r="P49" s="18">
        <v>1564</v>
      </c>
      <c r="Q49" s="27">
        <f t="shared" si="2"/>
        <v>9.8987341772151893</v>
      </c>
      <c r="R49" s="45">
        <v>3</v>
      </c>
      <c r="S49" s="18">
        <v>65</v>
      </c>
      <c r="T49" s="27">
        <f t="shared" si="3"/>
        <v>21.666666666666668</v>
      </c>
      <c r="U49" s="45">
        <v>0</v>
      </c>
      <c r="V49" s="18">
        <v>0</v>
      </c>
      <c r="W49" s="27">
        <v>0</v>
      </c>
      <c r="X49" s="45">
        <v>0</v>
      </c>
      <c r="Y49" s="18">
        <v>0</v>
      </c>
      <c r="Z49" s="27">
        <v>0</v>
      </c>
      <c r="AA49" s="45">
        <v>234</v>
      </c>
      <c r="AB49" s="18">
        <v>2084</v>
      </c>
      <c r="AC49" s="27">
        <f t="shared" si="4"/>
        <v>8.9059829059829063</v>
      </c>
      <c r="AD49" s="59">
        <f t="shared" si="5"/>
        <v>7.8131443782101753E-2</v>
      </c>
      <c r="AE49" s="36">
        <f t="shared" si="6"/>
        <v>2.2951541850220263</v>
      </c>
    </row>
    <row r="50" spans="1:31" ht="13.5" thickBot="1" x14ac:dyDescent="0.25">
      <c r="A50" s="4" t="s">
        <v>89</v>
      </c>
      <c r="B50" s="11" t="s">
        <v>90</v>
      </c>
      <c r="C50" s="6">
        <v>39666</v>
      </c>
      <c r="D50" s="66">
        <v>41186</v>
      </c>
      <c r="E50" s="45">
        <v>88</v>
      </c>
      <c r="F50" s="6">
        <v>83</v>
      </c>
      <c r="G50" s="6">
        <v>171</v>
      </c>
      <c r="H50" s="6">
        <v>1290</v>
      </c>
      <c r="I50" s="6">
        <v>850</v>
      </c>
      <c r="J50" s="6">
        <v>2140</v>
      </c>
      <c r="K50" s="66">
        <f t="shared" si="0"/>
        <v>12.514619883040936</v>
      </c>
      <c r="L50" s="45">
        <v>74</v>
      </c>
      <c r="M50" s="18">
        <v>487</v>
      </c>
      <c r="N50" s="12">
        <f t="shared" si="1"/>
        <v>6.5810810810810807</v>
      </c>
      <c r="O50" s="45">
        <v>133</v>
      </c>
      <c r="P50" s="18">
        <v>1889</v>
      </c>
      <c r="Q50" s="12">
        <f t="shared" si="2"/>
        <v>14.203007518796992</v>
      </c>
      <c r="R50" s="45">
        <v>43</v>
      </c>
      <c r="S50" s="18">
        <v>1364</v>
      </c>
      <c r="T50" s="12">
        <f t="shared" si="3"/>
        <v>31.720930232558139</v>
      </c>
      <c r="U50" s="45">
        <v>12</v>
      </c>
      <c r="V50" s="18">
        <v>216</v>
      </c>
      <c r="W50" s="12">
        <f t="shared" si="7"/>
        <v>18</v>
      </c>
      <c r="X50" s="45">
        <v>0</v>
      </c>
      <c r="Y50" s="18">
        <v>0</v>
      </c>
      <c r="Z50" s="12">
        <v>0</v>
      </c>
      <c r="AA50" s="45">
        <v>433</v>
      </c>
      <c r="AB50" s="18">
        <v>6096</v>
      </c>
      <c r="AC50" s="12">
        <f t="shared" si="4"/>
        <v>14.078521939953811</v>
      </c>
      <c r="AD50" s="64">
        <f t="shared" si="5"/>
        <v>0.15368325518075934</v>
      </c>
      <c r="AE50" s="37">
        <f t="shared" si="6"/>
        <v>0.14801146020492401</v>
      </c>
    </row>
    <row r="51" spans="1:31" ht="13.5" thickBot="1" x14ac:dyDescent="0.25">
      <c r="A51" s="4"/>
      <c r="B51" s="61"/>
      <c r="C51" s="7"/>
      <c r="D51" s="67"/>
      <c r="E51" s="62"/>
      <c r="F51" s="63"/>
      <c r="G51" s="63"/>
      <c r="H51" s="63"/>
      <c r="I51" s="63"/>
      <c r="J51" s="63"/>
      <c r="K51" s="67"/>
      <c r="L51" s="62"/>
      <c r="M51" s="19"/>
      <c r="N51" s="14"/>
      <c r="O51" s="47"/>
      <c r="P51" s="19"/>
      <c r="Q51" s="14"/>
      <c r="R51" s="47"/>
      <c r="S51" s="19"/>
      <c r="T51" s="14"/>
      <c r="U51" s="47"/>
      <c r="V51" s="19"/>
      <c r="W51" s="14"/>
      <c r="X51" s="47"/>
      <c r="Y51" s="19"/>
      <c r="Z51" s="14"/>
      <c r="AA51" s="47"/>
      <c r="AB51" s="19"/>
      <c r="AC51" s="14"/>
      <c r="AD51" s="79"/>
      <c r="AE51" s="48"/>
    </row>
    <row r="52" spans="1:31" ht="13.5" thickBot="1" x14ac:dyDescent="0.25">
      <c r="A52" s="74" t="s">
        <v>165</v>
      </c>
      <c r="B52" s="26"/>
      <c r="C52" s="75">
        <v>1052567</v>
      </c>
      <c r="D52" s="70">
        <v>1052567</v>
      </c>
      <c r="E52" s="76">
        <f t="shared" ref="E52:AB52" si="9">SUM(E3:E50)</f>
        <v>6702</v>
      </c>
      <c r="F52" s="75">
        <f t="shared" si="9"/>
        <v>6893</v>
      </c>
      <c r="G52" s="75">
        <f t="shared" si="9"/>
        <v>13595</v>
      </c>
      <c r="H52" s="75">
        <f t="shared" si="9"/>
        <v>125379</v>
      </c>
      <c r="I52" s="75">
        <f t="shared" si="9"/>
        <v>106138</v>
      </c>
      <c r="J52" s="75">
        <f t="shared" si="9"/>
        <v>231517</v>
      </c>
      <c r="K52" s="70">
        <f>J52/G52</f>
        <v>17.029569694740715</v>
      </c>
      <c r="L52" s="76">
        <f t="shared" si="9"/>
        <v>3232</v>
      </c>
      <c r="M52" s="75">
        <f t="shared" si="9"/>
        <v>35254</v>
      </c>
      <c r="N52" s="70">
        <f>M52/L52</f>
        <v>10.907797029702971</v>
      </c>
      <c r="O52" s="76">
        <f t="shared" si="9"/>
        <v>9692</v>
      </c>
      <c r="P52" s="75">
        <f t="shared" si="9"/>
        <v>126750</v>
      </c>
      <c r="Q52" s="70">
        <f>P52/O52</f>
        <v>13.077796120511762</v>
      </c>
      <c r="R52" s="76">
        <f t="shared" si="9"/>
        <v>1789</v>
      </c>
      <c r="S52" s="75">
        <f t="shared" si="9"/>
        <v>49035</v>
      </c>
      <c r="T52" s="70">
        <f>S52/R52</f>
        <v>27.409167132476245</v>
      </c>
      <c r="U52" s="76">
        <f t="shared" si="9"/>
        <v>829</v>
      </c>
      <c r="V52" s="75">
        <f t="shared" si="9"/>
        <v>9070</v>
      </c>
      <c r="W52" s="70">
        <f>V52/U52</f>
        <v>10.940892641737033</v>
      </c>
      <c r="X52" s="76">
        <f t="shared" si="9"/>
        <v>1077</v>
      </c>
      <c r="Y52" s="69">
        <f t="shared" si="9"/>
        <v>52060</v>
      </c>
      <c r="Z52" s="70">
        <f>Y52/X52</f>
        <v>48.337975858867225</v>
      </c>
      <c r="AA52" s="76">
        <f t="shared" si="9"/>
        <v>30214</v>
      </c>
      <c r="AB52" s="77">
        <f t="shared" si="9"/>
        <v>503686</v>
      </c>
      <c r="AC52" s="78">
        <f>AB52/AA52</f>
        <v>16.670616270603031</v>
      </c>
      <c r="AD52" s="59"/>
      <c r="AE52" s="60"/>
    </row>
    <row r="53" spans="1:31" ht="13.5" thickBot="1" x14ac:dyDescent="0.25">
      <c r="A53" s="73" t="s">
        <v>166</v>
      </c>
      <c r="B53" s="11"/>
      <c r="C53" s="18">
        <v>21928.458333333332</v>
      </c>
      <c r="D53" s="12">
        <f t="shared" ref="D53:AE53" si="10">AVERAGE(D3:D50)</f>
        <v>21928.458333333332</v>
      </c>
      <c r="E53" s="45">
        <f t="shared" si="10"/>
        <v>139.625</v>
      </c>
      <c r="F53" s="6">
        <f t="shared" si="10"/>
        <v>143.60416666666666</v>
      </c>
      <c r="G53" s="6">
        <f t="shared" si="10"/>
        <v>283.22916666666669</v>
      </c>
      <c r="H53" s="6">
        <f t="shared" si="10"/>
        <v>2612.0625</v>
      </c>
      <c r="I53" s="6">
        <f t="shared" si="10"/>
        <v>2211.2083333333335</v>
      </c>
      <c r="J53" s="18">
        <f t="shared" si="10"/>
        <v>4823.270833333333</v>
      </c>
      <c r="K53" s="12">
        <f t="shared" si="10"/>
        <v>16.229446219926956</v>
      </c>
      <c r="L53" s="45">
        <f t="shared" si="10"/>
        <v>67.333333333333329</v>
      </c>
      <c r="M53" s="18">
        <f t="shared" si="10"/>
        <v>734.45833333333337</v>
      </c>
      <c r="N53" s="12">
        <f t="shared" si="10"/>
        <v>9.2947145578769668</v>
      </c>
      <c r="O53" s="45">
        <f t="shared" si="10"/>
        <v>201.91666666666666</v>
      </c>
      <c r="P53" s="18">
        <f t="shared" si="10"/>
        <v>2640.625</v>
      </c>
      <c r="Q53" s="12">
        <f t="shared" si="10"/>
        <v>10.869767899459355</v>
      </c>
      <c r="R53" s="45">
        <f t="shared" si="10"/>
        <v>37.270833333333336</v>
      </c>
      <c r="S53" s="18">
        <f t="shared" si="10"/>
        <v>1021.5625</v>
      </c>
      <c r="T53" s="12">
        <f t="shared" si="10"/>
        <v>34.146936412657119</v>
      </c>
      <c r="U53" s="45">
        <f t="shared" si="10"/>
        <v>17.270833333333332</v>
      </c>
      <c r="V53" s="18">
        <f t="shared" si="10"/>
        <v>188.95833333333334</v>
      </c>
      <c r="W53" s="12">
        <f t="shared" si="10"/>
        <v>4.3702267039043319</v>
      </c>
      <c r="X53" s="45">
        <f t="shared" si="10"/>
        <v>22.914893617021278</v>
      </c>
      <c r="Y53" s="18">
        <f t="shared" si="10"/>
        <v>1084.5833333333333</v>
      </c>
      <c r="Z53" s="12">
        <f t="shared" si="10"/>
        <v>38.392002343958865</v>
      </c>
      <c r="AA53" s="45">
        <f t="shared" si="10"/>
        <v>629.45833333333337</v>
      </c>
      <c r="AB53" s="18">
        <f t="shared" si="10"/>
        <v>10493.458333333334</v>
      </c>
      <c r="AC53" s="12">
        <f t="shared" si="10"/>
        <v>15.432152253639346</v>
      </c>
      <c r="AD53" s="128">
        <f t="shared" si="10"/>
        <v>0.52546159802062797</v>
      </c>
      <c r="AE53" s="12">
        <f t="shared" si="10"/>
        <v>0.6815300476233298</v>
      </c>
    </row>
    <row r="54" spans="1:31" ht="13.5" thickBot="1" x14ac:dyDescent="0.25">
      <c r="A54" s="72" t="s">
        <v>120</v>
      </c>
      <c r="B54" s="61"/>
      <c r="C54" s="19">
        <v>14973.5</v>
      </c>
      <c r="D54" s="14">
        <f t="shared" ref="D54:AE54" si="11">MEDIAN(D3:D50)</f>
        <v>14973.5</v>
      </c>
      <c r="E54" s="47">
        <f t="shared" si="11"/>
        <v>112</v>
      </c>
      <c r="F54" s="7">
        <f t="shared" si="11"/>
        <v>61</v>
      </c>
      <c r="G54" s="7">
        <f t="shared" si="11"/>
        <v>173.5</v>
      </c>
      <c r="H54" s="7">
        <f t="shared" si="11"/>
        <v>1924.5</v>
      </c>
      <c r="I54" s="7">
        <f t="shared" si="11"/>
        <v>868.5</v>
      </c>
      <c r="J54" s="19">
        <f t="shared" si="11"/>
        <v>2828.5</v>
      </c>
      <c r="K54" s="14">
        <f t="shared" si="11"/>
        <v>15.462921727395411</v>
      </c>
      <c r="L54" s="47">
        <f t="shared" si="11"/>
        <v>35</v>
      </c>
      <c r="M54" s="19">
        <f t="shared" si="11"/>
        <v>208</v>
      </c>
      <c r="N54" s="14">
        <f t="shared" si="11"/>
        <v>7.1340909090909097</v>
      </c>
      <c r="O54" s="47">
        <f t="shared" si="11"/>
        <v>143</v>
      </c>
      <c r="P54" s="19">
        <f t="shared" si="11"/>
        <v>1411.5</v>
      </c>
      <c r="Q54" s="14">
        <f t="shared" si="11"/>
        <v>9.8343670886075945</v>
      </c>
      <c r="R54" s="47">
        <f t="shared" si="11"/>
        <v>16</v>
      </c>
      <c r="S54" s="19">
        <f t="shared" si="11"/>
        <v>489.5</v>
      </c>
      <c r="T54" s="14">
        <f t="shared" si="11"/>
        <v>24.542857142857144</v>
      </c>
      <c r="U54" s="47">
        <f t="shared" si="11"/>
        <v>0</v>
      </c>
      <c r="V54" s="19">
        <f t="shared" si="11"/>
        <v>0</v>
      </c>
      <c r="W54" s="14">
        <f t="shared" si="11"/>
        <v>0</v>
      </c>
      <c r="X54" s="47">
        <f t="shared" si="11"/>
        <v>0</v>
      </c>
      <c r="Y54" s="19">
        <f t="shared" si="11"/>
        <v>0</v>
      </c>
      <c r="Z54" s="14">
        <f t="shared" si="11"/>
        <v>0</v>
      </c>
      <c r="AA54" s="47">
        <f t="shared" si="11"/>
        <v>452</v>
      </c>
      <c r="AB54" s="19">
        <f t="shared" si="11"/>
        <v>6000.5</v>
      </c>
      <c r="AC54" s="14">
        <f t="shared" si="11"/>
        <v>14.907917686394816</v>
      </c>
      <c r="AD54" s="71">
        <f t="shared" si="11"/>
        <v>0.35473545492074832</v>
      </c>
      <c r="AE54" s="14">
        <f t="shared" si="11"/>
        <v>0.44900124927923202</v>
      </c>
    </row>
  </sheetData>
  <autoFilter ref="A2:AE2"/>
  <mergeCells count="8">
    <mergeCell ref="AD1:AE1"/>
    <mergeCell ref="L1:N1"/>
    <mergeCell ref="E1:K1"/>
    <mergeCell ref="O1:Q1"/>
    <mergeCell ref="R1:T1"/>
    <mergeCell ref="U1:W1"/>
    <mergeCell ref="X1:Z1"/>
    <mergeCell ref="AA1:AC1"/>
  </mergeCells>
  <pageMargins left="0.7" right="0.7" top="0.75" bottom="0.75" header="0.3" footer="0.3"/>
  <pageSetup orientation="portrait" r:id="rId1"/>
  <ignoredErrors>
    <ignoredError sqref="Q52 Z52 K52 N52 T52 W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54"/>
  <sheetViews>
    <sheetView workbookViewId="0">
      <pane xSplit="2" ySplit="2" topLeftCell="C3" activePane="bottomRight" state="frozen"/>
      <selection pane="topRight" activeCell="C1" sqref="C1"/>
      <selection pane="bottomLeft" activeCell="A3" sqref="A3"/>
      <selection pane="bottomRight" activeCell="D52" sqref="D52"/>
    </sheetView>
  </sheetViews>
  <sheetFormatPr defaultRowHeight="12.75" x14ac:dyDescent="0.2"/>
  <cols>
    <col min="1" max="1" width="38.140625" style="1" customWidth="1"/>
    <col min="2" max="2" width="17.140625" style="1" customWidth="1"/>
    <col min="3" max="3" width="12.140625" style="1" customWidth="1"/>
    <col min="4" max="4" width="9.42578125" style="1" customWidth="1"/>
    <col min="5" max="5" width="10.5703125" style="1" customWidth="1"/>
    <col min="6" max="6" width="11.5703125" style="1" customWidth="1"/>
    <col min="7" max="7" width="10.85546875" style="1" customWidth="1"/>
    <col min="8" max="8" width="11.140625" style="1" customWidth="1"/>
    <col min="9" max="9" width="12.7109375" style="1" customWidth="1"/>
    <col min="10" max="10" width="12.28515625" style="1" customWidth="1"/>
    <col min="11" max="11" width="13.28515625" style="1" customWidth="1"/>
    <col min="12" max="12" width="12.28515625" style="1" customWidth="1"/>
  </cols>
  <sheetData>
    <row r="1" spans="1:12" ht="15.75" customHeight="1" thickBot="1" x14ac:dyDescent="0.25">
      <c r="E1" s="136" t="s">
        <v>128</v>
      </c>
      <c r="F1" s="136"/>
      <c r="G1" s="136"/>
      <c r="H1" s="136"/>
      <c r="I1" s="136"/>
      <c r="J1" s="137" t="s">
        <v>129</v>
      </c>
      <c r="K1" s="137"/>
      <c r="L1" s="137"/>
    </row>
    <row r="2" spans="1:12" ht="63" customHeight="1" thickBot="1" x14ac:dyDescent="0.25">
      <c r="A2" s="15" t="s">
        <v>112</v>
      </c>
      <c r="B2" s="16" t="s">
        <v>111</v>
      </c>
      <c r="C2" s="16" t="s">
        <v>110</v>
      </c>
      <c r="D2" s="16" t="s">
        <v>113</v>
      </c>
      <c r="E2" s="31" t="s">
        <v>125</v>
      </c>
      <c r="F2" s="31" t="s">
        <v>123</v>
      </c>
      <c r="G2" s="31" t="s">
        <v>124</v>
      </c>
      <c r="H2" s="31" t="s">
        <v>126</v>
      </c>
      <c r="I2" s="31" t="s">
        <v>130</v>
      </c>
      <c r="J2" s="32" t="s">
        <v>127</v>
      </c>
      <c r="K2" s="32" t="s">
        <v>132</v>
      </c>
      <c r="L2" s="32" t="s">
        <v>133</v>
      </c>
    </row>
    <row r="3" spans="1:12" ht="13.5" thickBot="1" x14ac:dyDescent="0.25">
      <c r="A3" s="4" t="s">
        <v>3</v>
      </c>
      <c r="B3" s="8" t="s">
        <v>4</v>
      </c>
      <c r="C3" s="9">
        <v>8349</v>
      </c>
      <c r="D3" s="9">
        <v>3108</v>
      </c>
      <c r="E3" s="9">
        <v>3</v>
      </c>
      <c r="F3" s="9">
        <v>1599</v>
      </c>
      <c r="G3" s="9">
        <f>F3/E3</f>
        <v>533</v>
      </c>
      <c r="H3" s="40">
        <f t="shared" ref="H3:H50" si="0">F3/C3</f>
        <v>0.1915199425080848</v>
      </c>
      <c r="I3" s="35">
        <f>F3/D3</f>
        <v>0.51447876447876451</v>
      </c>
      <c r="J3" s="44">
        <v>2575</v>
      </c>
      <c r="K3" s="33">
        <f>J3/C3</f>
        <v>0.30842017008024913</v>
      </c>
      <c r="L3" s="35">
        <f>J3/D3</f>
        <v>0.8285070785070785</v>
      </c>
    </row>
    <row r="4" spans="1:12" ht="13.5" thickBot="1" x14ac:dyDescent="0.25">
      <c r="A4" s="4" t="s">
        <v>5</v>
      </c>
      <c r="B4" s="11" t="s">
        <v>6</v>
      </c>
      <c r="C4" s="6">
        <v>16068</v>
      </c>
      <c r="D4" s="6">
        <v>16310</v>
      </c>
      <c r="E4" s="6">
        <v>30</v>
      </c>
      <c r="F4" s="6">
        <v>17793</v>
      </c>
      <c r="G4" s="6">
        <f t="shared" ref="G4:G50" si="1">F4/E4</f>
        <v>593.1</v>
      </c>
      <c r="H4" s="41">
        <f t="shared" si="0"/>
        <v>1.1073562359970126</v>
      </c>
      <c r="I4" s="37">
        <f t="shared" ref="I4:I50" si="2">F4/D4</f>
        <v>1.0909258123850398</v>
      </c>
      <c r="J4" s="45">
        <v>18804</v>
      </c>
      <c r="K4" s="34">
        <f t="shared" ref="K4:K50" si="3">J4/C4</f>
        <v>1.1702763256161315</v>
      </c>
      <c r="L4" s="37">
        <f t="shared" ref="L4:L50" si="4">J4/D4</f>
        <v>1.1529123237277743</v>
      </c>
    </row>
    <row r="5" spans="1:12" ht="13.5" thickBot="1" x14ac:dyDescent="0.25">
      <c r="A5" s="4" t="s">
        <v>7</v>
      </c>
      <c r="B5" s="11" t="s">
        <v>8</v>
      </c>
      <c r="C5" s="6">
        <v>3473</v>
      </c>
      <c r="D5" s="6">
        <v>3492</v>
      </c>
      <c r="E5" s="6">
        <v>12</v>
      </c>
      <c r="F5" s="6">
        <v>3850</v>
      </c>
      <c r="G5" s="6">
        <f t="shared" si="1"/>
        <v>320.83333333333331</v>
      </c>
      <c r="H5" s="41">
        <f t="shared" si="0"/>
        <v>1.1085516844226893</v>
      </c>
      <c r="I5" s="37">
        <f t="shared" si="2"/>
        <v>1.102520045819015</v>
      </c>
      <c r="J5" s="45">
        <v>4130</v>
      </c>
      <c r="K5" s="34">
        <f t="shared" si="3"/>
        <v>1.1891736251079759</v>
      </c>
      <c r="L5" s="37">
        <f t="shared" si="4"/>
        <v>1.1827033218785796</v>
      </c>
    </row>
    <row r="6" spans="1:12" ht="13.5" thickBot="1" x14ac:dyDescent="0.25">
      <c r="A6" s="4" t="s">
        <v>9</v>
      </c>
      <c r="B6" s="11" t="s">
        <v>10</v>
      </c>
      <c r="C6" s="6">
        <v>19408</v>
      </c>
      <c r="D6" s="6">
        <v>19376</v>
      </c>
      <c r="E6" s="6">
        <v>21</v>
      </c>
      <c r="F6" s="6">
        <v>18034</v>
      </c>
      <c r="G6" s="6">
        <f t="shared" si="1"/>
        <v>858.76190476190482</v>
      </c>
      <c r="H6" s="41">
        <f t="shared" si="0"/>
        <v>0.92920445177246491</v>
      </c>
      <c r="I6" s="37">
        <f t="shared" si="2"/>
        <v>0.93073905862923201</v>
      </c>
      <c r="J6" s="45">
        <v>4870</v>
      </c>
      <c r="K6" s="34">
        <f t="shared" si="3"/>
        <v>0.25092745259686727</v>
      </c>
      <c r="L6" s="37">
        <f t="shared" si="4"/>
        <v>0.25134186622625931</v>
      </c>
    </row>
    <row r="7" spans="1:12" ht="13.5" thickBot="1" x14ac:dyDescent="0.25">
      <c r="A7" s="4" t="s">
        <v>11</v>
      </c>
      <c r="B7" s="11" t="s">
        <v>12</v>
      </c>
      <c r="C7" s="6">
        <v>8199</v>
      </c>
      <c r="D7" s="6">
        <v>7708</v>
      </c>
      <c r="E7" s="6">
        <v>6</v>
      </c>
      <c r="F7" s="6">
        <v>1812</v>
      </c>
      <c r="G7" s="6">
        <f t="shared" si="1"/>
        <v>302</v>
      </c>
      <c r="H7" s="41">
        <f t="shared" si="0"/>
        <v>0.22100256128796195</v>
      </c>
      <c r="I7" s="37">
        <f t="shared" si="2"/>
        <v>0.2350804359107421</v>
      </c>
      <c r="J7" s="45">
        <v>2013</v>
      </c>
      <c r="K7" s="34">
        <f t="shared" si="3"/>
        <v>0.24551774606659349</v>
      </c>
      <c r="L7" s="37">
        <f t="shared" si="4"/>
        <v>0.26115723923196676</v>
      </c>
    </row>
    <row r="8" spans="1:12" ht="13.5" thickBot="1" x14ac:dyDescent="0.25">
      <c r="A8" s="4" t="s">
        <v>13</v>
      </c>
      <c r="B8" s="11" t="s">
        <v>14</v>
      </c>
      <c r="C8" s="6">
        <v>35429</v>
      </c>
      <c r="D8" s="6">
        <v>35014</v>
      </c>
      <c r="E8" s="6">
        <v>34</v>
      </c>
      <c r="F8" s="6">
        <v>16086</v>
      </c>
      <c r="G8" s="6">
        <f t="shared" si="1"/>
        <v>473.11764705882354</v>
      </c>
      <c r="H8" s="41">
        <f t="shared" si="0"/>
        <v>0.45403483022382796</v>
      </c>
      <c r="I8" s="37">
        <f t="shared" si="2"/>
        <v>0.45941623350659738</v>
      </c>
      <c r="J8" s="45">
        <v>5549</v>
      </c>
      <c r="K8" s="34">
        <f t="shared" si="3"/>
        <v>0.1566231053656609</v>
      </c>
      <c r="L8" s="37">
        <f t="shared" si="4"/>
        <v>0.15847946535671445</v>
      </c>
    </row>
    <row r="9" spans="1:12" ht="13.5" thickBot="1" x14ac:dyDescent="0.25">
      <c r="A9" s="4" t="s">
        <v>15</v>
      </c>
      <c r="B9" s="11" t="s">
        <v>16</v>
      </c>
      <c r="C9" s="6">
        <v>79960</v>
      </c>
      <c r="D9" s="6">
        <v>80387</v>
      </c>
      <c r="E9" s="6">
        <v>86</v>
      </c>
      <c r="F9" s="6">
        <v>73556</v>
      </c>
      <c r="G9" s="6">
        <f t="shared" si="1"/>
        <v>855.30232558139539</v>
      </c>
      <c r="H9" s="41">
        <f t="shared" si="0"/>
        <v>0.91990995497748873</v>
      </c>
      <c r="I9" s="37">
        <f t="shared" si="2"/>
        <v>0.91502357346337093</v>
      </c>
      <c r="J9" s="45">
        <v>45879</v>
      </c>
      <c r="K9" s="34">
        <f t="shared" si="3"/>
        <v>0.57377438719359675</v>
      </c>
      <c r="L9" s="37">
        <f t="shared" si="4"/>
        <v>0.57072661002400882</v>
      </c>
    </row>
    <row r="10" spans="1:12" ht="13.5" thickBot="1" x14ac:dyDescent="0.25">
      <c r="A10" s="4" t="s">
        <v>17</v>
      </c>
      <c r="B10" s="11" t="s">
        <v>18</v>
      </c>
      <c r="C10" s="6">
        <v>8087</v>
      </c>
      <c r="D10" s="6">
        <v>7827</v>
      </c>
      <c r="E10" s="6">
        <v>14</v>
      </c>
      <c r="F10" s="6">
        <v>6752</v>
      </c>
      <c r="G10" s="6">
        <f t="shared" si="1"/>
        <v>482.28571428571428</v>
      </c>
      <c r="H10" s="41">
        <f t="shared" si="0"/>
        <v>0.83492024236428841</v>
      </c>
      <c r="I10" s="37">
        <f t="shared" si="2"/>
        <v>0.86265491248243265</v>
      </c>
      <c r="J10" s="45">
        <v>2814</v>
      </c>
      <c r="K10" s="34">
        <f t="shared" si="3"/>
        <v>0.34796587115123034</v>
      </c>
      <c r="L10" s="37">
        <f t="shared" si="4"/>
        <v>0.35952472211575315</v>
      </c>
    </row>
    <row r="11" spans="1:12" ht="13.5" thickBot="1" x14ac:dyDescent="0.25">
      <c r="A11" s="4" t="s">
        <v>19</v>
      </c>
      <c r="B11" s="11" t="s">
        <v>20</v>
      </c>
      <c r="C11" s="6">
        <v>33946</v>
      </c>
      <c r="D11" s="6">
        <v>33506</v>
      </c>
      <c r="E11" s="6">
        <v>27</v>
      </c>
      <c r="F11" s="6">
        <v>22252</v>
      </c>
      <c r="G11" s="6">
        <f t="shared" si="1"/>
        <v>824.14814814814815</v>
      </c>
      <c r="H11" s="41">
        <f t="shared" si="0"/>
        <v>0.65551169504507156</v>
      </c>
      <c r="I11" s="37">
        <f t="shared" si="2"/>
        <v>0.66411985912970806</v>
      </c>
      <c r="J11" s="45">
        <v>19389</v>
      </c>
      <c r="K11" s="34">
        <f t="shared" si="3"/>
        <v>0.57117186119130381</v>
      </c>
      <c r="L11" s="37">
        <f t="shared" si="4"/>
        <v>0.57867247657136034</v>
      </c>
    </row>
    <row r="12" spans="1:12" ht="13.5" thickBot="1" x14ac:dyDescent="0.25">
      <c r="A12" s="4" t="s">
        <v>21</v>
      </c>
      <c r="B12" s="11" t="s">
        <v>22</v>
      </c>
      <c r="C12" s="6">
        <v>26673</v>
      </c>
      <c r="D12" s="6">
        <v>1090</v>
      </c>
      <c r="E12" s="6">
        <v>5</v>
      </c>
      <c r="F12" s="6">
        <v>816</v>
      </c>
      <c r="G12" s="6">
        <f t="shared" si="1"/>
        <v>163.19999999999999</v>
      </c>
      <c r="H12" s="41">
        <f t="shared" si="0"/>
        <v>3.0592734225621414E-2</v>
      </c>
      <c r="I12" s="37">
        <f t="shared" si="2"/>
        <v>0.74862385321100922</v>
      </c>
      <c r="J12" s="45">
        <v>1715</v>
      </c>
      <c r="K12" s="34">
        <f t="shared" si="3"/>
        <v>6.4297229408015591E-2</v>
      </c>
      <c r="L12" s="37">
        <f t="shared" si="4"/>
        <v>1.573394495412844</v>
      </c>
    </row>
    <row r="13" spans="1:12" ht="13.5" thickBot="1" x14ac:dyDescent="0.25">
      <c r="A13" s="4" t="s">
        <v>23</v>
      </c>
      <c r="B13" s="11" t="s">
        <v>24</v>
      </c>
      <c r="C13" s="6">
        <v>13270</v>
      </c>
      <c r="D13" s="6">
        <v>13146</v>
      </c>
      <c r="E13" s="6">
        <v>21</v>
      </c>
      <c r="F13" s="6">
        <v>55058</v>
      </c>
      <c r="G13" s="6">
        <f t="shared" si="1"/>
        <v>2621.8095238095239</v>
      </c>
      <c r="H13" s="41">
        <f t="shared" si="0"/>
        <v>4.1490580256217031</v>
      </c>
      <c r="I13" s="37">
        <f t="shared" si="2"/>
        <v>4.1881941274912524</v>
      </c>
      <c r="J13" s="45">
        <v>5426</v>
      </c>
      <c r="K13" s="34">
        <f t="shared" si="3"/>
        <v>0.40889223813112285</v>
      </c>
      <c r="L13" s="37">
        <f t="shared" si="4"/>
        <v>0.4127491252091891</v>
      </c>
    </row>
    <row r="14" spans="1:12" ht="13.5" thickBot="1" x14ac:dyDescent="0.25">
      <c r="A14" s="4" t="s">
        <v>25</v>
      </c>
      <c r="B14" s="11" t="s">
        <v>26</v>
      </c>
      <c r="C14" s="6">
        <v>45342</v>
      </c>
      <c r="D14" s="6">
        <v>47037</v>
      </c>
      <c r="E14" s="6">
        <v>45</v>
      </c>
      <c r="F14" s="6">
        <v>45058</v>
      </c>
      <c r="G14" s="6">
        <f t="shared" si="1"/>
        <v>1001.2888888888889</v>
      </c>
      <c r="H14" s="41">
        <f t="shared" si="0"/>
        <v>0.99373649155308541</v>
      </c>
      <c r="I14" s="37">
        <f t="shared" si="2"/>
        <v>0.95792673852499099</v>
      </c>
      <c r="J14" s="45">
        <v>10600</v>
      </c>
      <c r="K14" s="34">
        <f t="shared" si="3"/>
        <v>0.23377883639892375</v>
      </c>
      <c r="L14" s="37">
        <f t="shared" si="4"/>
        <v>0.22535450815315602</v>
      </c>
    </row>
    <row r="15" spans="1:12" ht="13.5" thickBot="1" x14ac:dyDescent="0.25">
      <c r="A15" s="4" t="s">
        <v>27</v>
      </c>
      <c r="B15" s="11" t="s">
        <v>28</v>
      </c>
      <c r="C15" s="6">
        <v>21640</v>
      </c>
      <c r="D15" s="6">
        <v>7263</v>
      </c>
      <c r="E15" s="6">
        <v>21</v>
      </c>
      <c r="F15" s="6">
        <v>31268</v>
      </c>
      <c r="G15" s="6">
        <f t="shared" si="1"/>
        <v>1488.952380952381</v>
      </c>
      <c r="H15" s="41">
        <f t="shared" si="0"/>
        <v>1.444916820702403</v>
      </c>
      <c r="I15" s="37">
        <f t="shared" si="2"/>
        <v>4.3051080820597551</v>
      </c>
      <c r="J15" s="45">
        <v>1782</v>
      </c>
      <c r="K15" s="34">
        <f t="shared" si="3"/>
        <v>8.2347504621072085E-2</v>
      </c>
      <c r="L15" s="37">
        <f t="shared" si="4"/>
        <v>0.24535315985130113</v>
      </c>
    </row>
    <row r="16" spans="1:12" ht="13.5" thickBot="1" x14ac:dyDescent="0.25">
      <c r="A16" s="4" t="s">
        <v>29</v>
      </c>
      <c r="B16" s="11" t="s">
        <v>30</v>
      </c>
      <c r="C16" s="6">
        <v>6574</v>
      </c>
      <c r="D16" s="6">
        <v>6425</v>
      </c>
      <c r="E16" s="6">
        <v>6</v>
      </c>
      <c r="F16" s="6">
        <v>1456</v>
      </c>
      <c r="G16" s="6">
        <f t="shared" si="1"/>
        <v>242.66666666666666</v>
      </c>
      <c r="H16" s="41">
        <f t="shared" si="0"/>
        <v>0.22147855187100698</v>
      </c>
      <c r="I16" s="37">
        <f t="shared" si="2"/>
        <v>0.2266147859922179</v>
      </c>
      <c r="J16" s="45">
        <v>2959</v>
      </c>
      <c r="K16" s="34">
        <f t="shared" si="3"/>
        <v>0.4501064800730149</v>
      </c>
      <c r="L16" s="37">
        <f t="shared" si="4"/>
        <v>0.46054474708171206</v>
      </c>
    </row>
    <row r="17" spans="1:12" ht="13.5" thickBot="1" x14ac:dyDescent="0.25">
      <c r="A17" s="4" t="s">
        <v>31</v>
      </c>
      <c r="B17" s="11" t="s">
        <v>32</v>
      </c>
      <c r="C17" s="6">
        <v>10286</v>
      </c>
      <c r="D17" s="6">
        <v>10611</v>
      </c>
      <c r="E17" s="6">
        <v>6</v>
      </c>
      <c r="F17" s="6">
        <v>7227</v>
      </c>
      <c r="G17" s="6">
        <f t="shared" si="1"/>
        <v>1204.5</v>
      </c>
      <c r="H17" s="41">
        <f t="shared" si="0"/>
        <v>0.70260548318102278</v>
      </c>
      <c r="I17" s="37">
        <f t="shared" si="2"/>
        <v>0.68108566581849028</v>
      </c>
      <c r="J17" s="45">
        <v>1798</v>
      </c>
      <c r="K17" s="34">
        <f t="shared" si="3"/>
        <v>0.17480069998055608</v>
      </c>
      <c r="L17" s="37">
        <f t="shared" si="4"/>
        <v>0.16944680049005748</v>
      </c>
    </row>
    <row r="18" spans="1:12" ht="13.5" thickBot="1" x14ac:dyDescent="0.25">
      <c r="A18" s="4" t="s">
        <v>33</v>
      </c>
      <c r="B18" s="11" t="s">
        <v>34</v>
      </c>
      <c r="C18" s="6">
        <v>9773</v>
      </c>
      <c r="D18" s="6">
        <v>4040</v>
      </c>
      <c r="E18" s="6">
        <v>14</v>
      </c>
      <c r="F18" s="6">
        <v>2801</v>
      </c>
      <c r="G18" s="6">
        <f t="shared" si="1"/>
        <v>200.07142857142858</v>
      </c>
      <c r="H18" s="41">
        <f t="shared" si="0"/>
        <v>0.28660595518264609</v>
      </c>
      <c r="I18" s="37">
        <f t="shared" si="2"/>
        <v>0.69331683168316827</v>
      </c>
      <c r="J18" s="45">
        <v>3224</v>
      </c>
      <c r="K18" s="34">
        <f t="shared" si="3"/>
        <v>0.32988846822879364</v>
      </c>
      <c r="L18" s="37">
        <f t="shared" si="4"/>
        <v>0.79801980198019806</v>
      </c>
    </row>
    <row r="19" spans="1:12" ht="13.5" thickBot="1" x14ac:dyDescent="0.25">
      <c r="A19" s="4" t="s">
        <v>35</v>
      </c>
      <c r="B19" s="11" t="s">
        <v>28</v>
      </c>
      <c r="C19" s="6">
        <v>21640</v>
      </c>
      <c r="D19" s="6">
        <v>14167</v>
      </c>
      <c r="E19" s="6">
        <v>43</v>
      </c>
      <c r="F19" s="6">
        <v>17001</v>
      </c>
      <c r="G19" s="6">
        <f t="shared" si="1"/>
        <v>395.37209302325579</v>
      </c>
      <c r="H19" s="41">
        <f t="shared" si="0"/>
        <v>0.78562846580406653</v>
      </c>
      <c r="I19" s="37">
        <f t="shared" si="2"/>
        <v>1.2000423519446601</v>
      </c>
      <c r="J19" s="45">
        <v>11911</v>
      </c>
      <c r="K19" s="34">
        <f t="shared" si="3"/>
        <v>0.55041589648798517</v>
      </c>
      <c r="L19" s="37">
        <f t="shared" si="4"/>
        <v>0.84075668807792758</v>
      </c>
    </row>
    <row r="20" spans="1:12" ht="13.5" thickBot="1" x14ac:dyDescent="0.25">
      <c r="A20" s="4" t="s">
        <v>36</v>
      </c>
      <c r="B20" s="11" t="s">
        <v>34</v>
      </c>
      <c r="C20" s="6">
        <v>9773</v>
      </c>
      <c r="D20" s="6">
        <v>5706</v>
      </c>
      <c r="E20" s="6">
        <v>15</v>
      </c>
      <c r="F20" s="6">
        <v>1743</v>
      </c>
      <c r="G20" s="6">
        <f t="shared" si="1"/>
        <v>116.2</v>
      </c>
      <c r="H20" s="41">
        <f t="shared" si="0"/>
        <v>0.17834851120433848</v>
      </c>
      <c r="I20" s="37">
        <f t="shared" si="2"/>
        <v>0.30546792849631965</v>
      </c>
      <c r="J20" s="45">
        <v>3728</v>
      </c>
      <c r="K20" s="34">
        <f t="shared" si="3"/>
        <v>0.38145912207101196</v>
      </c>
      <c r="L20" s="37">
        <f t="shared" si="4"/>
        <v>0.65334735366281105</v>
      </c>
    </row>
    <row r="21" spans="1:12" ht="13.5" thickBot="1" x14ac:dyDescent="0.25">
      <c r="A21" s="4" t="s">
        <v>37</v>
      </c>
      <c r="B21" s="11" t="s">
        <v>38</v>
      </c>
      <c r="C21" s="6">
        <v>10326</v>
      </c>
      <c r="D21" s="6">
        <v>4391</v>
      </c>
      <c r="E21" s="6">
        <v>16</v>
      </c>
      <c r="F21" s="6">
        <v>2916</v>
      </c>
      <c r="G21" s="6">
        <f t="shared" si="1"/>
        <v>182.25</v>
      </c>
      <c r="H21" s="41">
        <f t="shared" si="0"/>
        <v>0.28239395700174319</v>
      </c>
      <c r="I21" s="37">
        <f t="shared" si="2"/>
        <v>0.66408562969710772</v>
      </c>
      <c r="J21" s="45">
        <v>1951</v>
      </c>
      <c r="K21" s="34">
        <f t="shared" si="3"/>
        <v>0.18894053844663955</v>
      </c>
      <c r="L21" s="37">
        <f t="shared" si="4"/>
        <v>0.44431792302436801</v>
      </c>
    </row>
    <row r="22" spans="1:12" ht="13.5" thickBot="1" x14ac:dyDescent="0.25">
      <c r="A22" s="4" t="s">
        <v>39</v>
      </c>
      <c r="B22" s="11" t="s">
        <v>40</v>
      </c>
      <c r="C22" s="6">
        <v>1093</v>
      </c>
      <c r="D22" s="6">
        <v>1051</v>
      </c>
      <c r="E22" s="6">
        <v>29</v>
      </c>
      <c r="F22" s="6">
        <v>5145</v>
      </c>
      <c r="G22" s="6">
        <f t="shared" si="1"/>
        <v>177.41379310344828</v>
      </c>
      <c r="H22" s="41">
        <f t="shared" si="0"/>
        <v>4.707227813357731</v>
      </c>
      <c r="I22" s="37">
        <f t="shared" si="2"/>
        <v>4.8953377735490013</v>
      </c>
      <c r="J22" s="45">
        <v>7116</v>
      </c>
      <c r="K22" s="34">
        <f t="shared" si="3"/>
        <v>6.5105215004574566</v>
      </c>
      <c r="L22" s="37">
        <f t="shared" si="4"/>
        <v>6.7706945765937201</v>
      </c>
    </row>
    <row r="23" spans="1:12" ht="13.5" thickBot="1" x14ac:dyDescent="0.25">
      <c r="A23" s="4" t="s">
        <v>41</v>
      </c>
      <c r="B23" s="11" t="s">
        <v>42</v>
      </c>
      <c r="C23" s="6">
        <v>5451</v>
      </c>
      <c r="D23" s="6">
        <v>5405</v>
      </c>
      <c r="E23" s="6">
        <v>16</v>
      </c>
      <c r="F23" s="6">
        <v>6974</v>
      </c>
      <c r="G23" s="6">
        <f t="shared" si="1"/>
        <v>435.875</v>
      </c>
      <c r="H23" s="41">
        <f t="shared" si="0"/>
        <v>1.2793982755457713</v>
      </c>
      <c r="I23" s="37">
        <f t="shared" si="2"/>
        <v>1.2902867715078632</v>
      </c>
      <c r="J23" s="45">
        <v>6600</v>
      </c>
      <c r="K23" s="34">
        <f t="shared" si="3"/>
        <v>1.2107870115575123</v>
      </c>
      <c r="L23" s="37">
        <f t="shared" si="4"/>
        <v>1.2210915818686401</v>
      </c>
    </row>
    <row r="24" spans="1:12" ht="13.5" thickBot="1" x14ac:dyDescent="0.25">
      <c r="A24" s="4" t="s">
        <v>43</v>
      </c>
      <c r="B24" s="11" t="s">
        <v>44</v>
      </c>
      <c r="C24" s="6">
        <v>15762</v>
      </c>
      <c r="D24" s="6">
        <v>14055</v>
      </c>
      <c r="E24" s="6">
        <v>37</v>
      </c>
      <c r="F24" s="6">
        <v>12242</v>
      </c>
      <c r="G24" s="6">
        <f t="shared" si="1"/>
        <v>330.86486486486484</v>
      </c>
      <c r="H24" s="41">
        <f t="shared" si="0"/>
        <v>0.77667808653724146</v>
      </c>
      <c r="I24" s="37">
        <f t="shared" si="2"/>
        <v>0.87100675916044112</v>
      </c>
      <c r="J24" s="45">
        <v>11997</v>
      </c>
      <c r="K24" s="34">
        <f t="shared" si="3"/>
        <v>0.76113437381043014</v>
      </c>
      <c r="L24" s="37">
        <f t="shared" si="4"/>
        <v>0.85357524012806829</v>
      </c>
    </row>
    <row r="25" spans="1:12" ht="13.5" thickBot="1" x14ac:dyDescent="0.25">
      <c r="A25" s="4" t="s">
        <v>45</v>
      </c>
      <c r="B25" s="11" t="s">
        <v>4</v>
      </c>
      <c r="C25" s="6">
        <v>8349</v>
      </c>
      <c r="D25" s="6">
        <v>5080</v>
      </c>
      <c r="E25" s="6">
        <v>6</v>
      </c>
      <c r="F25" s="6">
        <v>1921</v>
      </c>
      <c r="G25" s="6">
        <f t="shared" si="1"/>
        <v>320.16666666666669</v>
      </c>
      <c r="H25" s="41">
        <f t="shared" si="0"/>
        <v>0.23008743562103245</v>
      </c>
      <c r="I25" s="37">
        <f t="shared" si="2"/>
        <v>0.37814960629921263</v>
      </c>
      <c r="J25" s="45">
        <v>2661</v>
      </c>
      <c r="K25" s="34">
        <f t="shared" si="3"/>
        <v>0.31872080488681281</v>
      </c>
      <c r="L25" s="37">
        <f t="shared" si="4"/>
        <v>0.52381889763779532</v>
      </c>
    </row>
    <row r="26" spans="1:12" ht="13.5" thickBot="1" x14ac:dyDescent="0.25">
      <c r="A26" s="4" t="s">
        <v>46</v>
      </c>
      <c r="B26" s="11" t="s">
        <v>47</v>
      </c>
      <c r="C26" s="6">
        <v>4633</v>
      </c>
      <c r="D26" s="6">
        <v>4606</v>
      </c>
      <c r="E26" s="6">
        <v>24</v>
      </c>
      <c r="F26" s="6">
        <v>2288</v>
      </c>
      <c r="G26" s="6">
        <f t="shared" si="1"/>
        <v>95.333333333333329</v>
      </c>
      <c r="H26" s="41">
        <f t="shared" si="0"/>
        <v>0.49384847830779194</v>
      </c>
      <c r="I26" s="37">
        <f t="shared" si="2"/>
        <v>0.49674337820234477</v>
      </c>
      <c r="J26" s="45">
        <v>2604</v>
      </c>
      <c r="K26" s="34">
        <f t="shared" si="3"/>
        <v>0.56205482408806384</v>
      </c>
      <c r="L26" s="37">
        <f t="shared" si="4"/>
        <v>0.56534954407294835</v>
      </c>
    </row>
    <row r="27" spans="1:12" ht="13.5" thickBot="1" x14ac:dyDescent="0.25">
      <c r="A27" s="4" t="s">
        <v>48</v>
      </c>
      <c r="B27" s="11" t="s">
        <v>49</v>
      </c>
      <c r="C27" s="6">
        <v>21444</v>
      </c>
      <c r="D27" s="6">
        <v>21105</v>
      </c>
      <c r="E27" s="6">
        <v>38</v>
      </c>
      <c r="F27" s="6">
        <v>16348</v>
      </c>
      <c r="G27" s="6">
        <f t="shared" si="1"/>
        <v>430.21052631578948</v>
      </c>
      <c r="H27" s="41">
        <f t="shared" si="0"/>
        <v>0.76235776907293418</v>
      </c>
      <c r="I27" s="37">
        <f t="shared" si="2"/>
        <v>0.77460317460317463</v>
      </c>
      <c r="J27" s="45">
        <v>7678</v>
      </c>
      <c r="K27" s="34">
        <f t="shared" si="3"/>
        <v>0.35804887147920167</v>
      </c>
      <c r="L27" s="37">
        <f t="shared" si="4"/>
        <v>0.36380004738213695</v>
      </c>
    </row>
    <row r="28" spans="1:12" ht="13.5" thickBot="1" x14ac:dyDescent="0.25">
      <c r="A28" s="4" t="s">
        <v>50</v>
      </c>
      <c r="B28" s="11" t="s">
        <v>51</v>
      </c>
      <c r="C28" s="6">
        <v>6615</v>
      </c>
      <c r="D28" s="6">
        <v>6135</v>
      </c>
      <c r="E28" s="6">
        <v>11</v>
      </c>
      <c r="F28" s="6">
        <v>2821</v>
      </c>
      <c r="G28" s="6">
        <f t="shared" si="1"/>
        <v>256.45454545454544</v>
      </c>
      <c r="H28" s="41">
        <f t="shared" si="0"/>
        <v>0.42645502645502648</v>
      </c>
      <c r="I28" s="37">
        <f t="shared" si="2"/>
        <v>0.45982070089649552</v>
      </c>
      <c r="J28" s="45">
        <v>2556</v>
      </c>
      <c r="K28" s="34">
        <f t="shared" si="3"/>
        <v>0.38639455782312926</v>
      </c>
      <c r="L28" s="37">
        <f t="shared" si="4"/>
        <v>0.41662591687041567</v>
      </c>
    </row>
    <row r="29" spans="1:12" ht="13.5" thickBot="1" x14ac:dyDescent="0.25">
      <c r="A29" s="4" t="s">
        <v>52</v>
      </c>
      <c r="B29" s="11" t="s">
        <v>53</v>
      </c>
      <c r="C29" s="6">
        <v>28780</v>
      </c>
      <c r="D29" s="6">
        <v>28769</v>
      </c>
      <c r="E29" s="6">
        <v>11</v>
      </c>
      <c r="F29" s="6">
        <v>11477</v>
      </c>
      <c r="G29" s="6">
        <f t="shared" si="1"/>
        <v>1043.3636363636363</v>
      </c>
      <c r="H29" s="41">
        <f t="shared" si="0"/>
        <v>0.39878387769284224</v>
      </c>
      <c r="I29" s="37">
        <f t="shared" si="2"/>
        <v>0.39893635510445269</v>
      </c>
      <c r="J29" s="45">
        <v>12390</v>
      </c>
      <c r="K29" s="34">
        <f t="shared" si="3"/>
        <v>0.43050729673384297</v>
      </c>
      <c r="L29" s="37">
        <f t="shared" si="4"/>
        <v>0.43067190378532449</v>
      </c>
    </row>
    <row r="30" spans="1:12" ht="13.5" thickBot="1" x14ac:dyDescent="0.25">
      <c r="A30" s="4" t="s">
        <v>54</v>
      </c>
      <c r="B30" s="11" t="s">
        <v>55</v>
      </c>
      <c r="C30" s="6">
        <v>15934</v>
      </c>
      <c r="D30" s="6">
        <v>15868</v>
      </c>
      <c r="E30" s="6">
        <v>12</v>
      </c>
      <c r="F30" s="6">
        <v>12024</v>
      </c>
      <c r="G30" s="6">
        <f t="shared" si="1"/>
        <v>1002</v>
      </c>
      <c r="H30" s="41">
        <f t="shared" si="0"/>
        <v>0.75461277770804569</v>
      </c>
      <c r="I30" s="37">
        <f t="shared" si="2"/>
        <v>0.75775144945802875</v>
      </c>
      <c r="J30" s="45">
        <v>8570</v>
      </c>
      <c r="K30" s="34">
        <f t="shared" si="3"/>
        <v>0.53784360487008909</v>
      </c>
      <c r="L30" s="37">
        <f t="shared" si="4"/>
        <v>0.54008066549029499</v>
      </c>
    </row>
    <row r="31" spans="1:12" ht="13.5" thickBot="1" x14ac:dyDescent="0.25">
      <c r="A31" s="4" t="s">
        <v>56</v>
      </c>
      <c r="B31" s="11" t="s">
        <v>57</v>
      </c>
      <c r="C31" s="6">
        <v>15282</v>
      </c>
      <c r="D31" s="6">
        <v>16150</v>
      </c>
      <c r="E31" s="6">
        <v>45</v>
      </c>
      <c r="F31" s="6">
        <v>15822</v>
      </c>
      <c r="G31" s="6">
        <f t="shared" si="1"/>
        <v>351.6</v>
      </c>
      <c r="H31" s="41">
        <f t="shared" si="0"/>
        <v>1.0353356890459364</v>
      </c>
      <c r="I31" s="37">
        <f t="shared" si="2"/>
        <v>0.97969040247678019</v>
      </c>
      <c r="J31" s="45">
        <v>6644</v>
      </c>
      <c r="K31" s="34">
        <f t="shared" si="3"/>
        <v>0.43475984818741004</v>
      </c>
      <c r="L31" s="37">
        <f t="shared" si="4"/>
        <v>0.41139318885448917</v>
      </c>
    </row>
    <row r="32" spans="1:12" ht="13.5" thickBot="1" x14ac:dyDescent="0.25">
      <c r="A32" s="4" t="s">
        <v>58</v>
      </c>
      <c r="B32" s="11" t="s">
        <v>59</v>
      </c>
      <c r="C32" s="6">
        <v>23373</v>
      </c>
      <c r="D32" s="6">
        <v>24672</v>
      </c>
      <c r="E32" s="6">
        <v>64</v>
      </c>
      <c r="F32" s="6">
        <v>35729</v>
      </c>
      <c r="G32" s="6">
        <f t="shared" si="1"/>
        <v>558.265625</v>
      </c>
      <c r="H32" s="41">
        <f t="shared" si="0"/>
        <v>1.5286441620673428</v>
      </c>
      <c r="I32" s="37">
        <f t="shared" si="2"/>
        <v>1.4481598573281453</v>
      </c>
      <c r="J32" s="46" t="s">
        <v>131</v>
      </c>
      <c r="K32" s="34"/>
      <c r="L32" s="37"/>
    </row>
    <row r="33" spans="1:12" ht="13.5" thickBot="1" x14ac:dyDescent="0.25">
      <c r="A33" s="4" t="s">
        <v>60</v>
      </c>
      <c r="B33" s="11" t="s">
        <v>22</v>
      </c>
      <c r="C33" s="6">
        <v>26673</v>
      </c>
      <c r="D33" s="6">
        <v>24487</v>
      </c>
      <c r="E33" s="6">
        <v>38</v>
      </c>
      <c r="F33" s="6">
        <v>35227</v>
      </c>
      <c r="G33" s="6">
        <f t="shared" si="1"/>
        <v>927.02631578947364</v>
      </c>
      <c r="H33" s="41">
        <f t="shared" si="0"/>
        <v>1.3206988340269186</v>
      </c>
      <c r="I33" s="37">
        <f t="shared" si="2"/>
        <v>1.4386000735083921</v>
      </c>
      <c r="J33" s="45">
        <v>9587</v>
      </c>
      <c r="K33" s="34">
        <f t="shared" si="3"/>
        <v>0.35942713605518689</v>
      </c>
      <c r="L33" s="37">
        <f t="shared" si="4"/>
        <v>0.39151386449953035</v>
      </c>
    </row>
    <row r="34" spans="1:12" ht="13.5" thickBot="1" x14ac:dyDescent="0.25">
      <c r="A34" s="4" t="s">
        <v>61</v>
      </c>
      <c r="B34" s="11" t="s">
        <v>62</v>
      </c>
      <c r="C34" s="6">
        <v>31612</v>
      </c>
      <c r="D34" s="6">
        <v>32078</v>
      </c>
      <c r="E34" s="6">
        <v>28</v>
      </c>
      <c r="F34" s="6">
        <v>23554</v>
      </c>
      <c r="G34" s="6">
        <f t="shared" si="1"/>
        <v>841.21428571428567</v>
      </c>
      <c r="H34" s="41">
        <f t="shared" si="0"/>
        <v>0.74509679868404399</v>
      </c>
      <c r="I34" s="37">
        <f t="shared" si="2"/>
        <v>0.73427271026871999</v>
      </c>
      <c r="J34" s="45">
        <v>9733</v>
      </c>
      <c r="K34" s="34">
        <f t="shared" si="3"/>
        <v>0.30788940908515755</v>
      </c>
      <c r="L34" s="37">
        <f t="shared" si="4"/>
        <v>0.30341667186233556</v>
      </c>
    </row>
    <row r="35" spans="1:12" ht="13.5" thickBot="1" x14ac:dyDescent="0.25">
      <c r="A35" s="4" t="s">
        <v>63</v>
      </c>
      <c r="B35" s="11" t="s">
        <v>38</v>
      </c>
      <c r="C35" s="6">
        <v>10326</v>
      </c>
      <c r="D35" s="6">
        <v>5938</v>
      </c>
      <c r="E35" s="6">
        <v>16</v>
      </c>
      <c r="F35" s="6">
        <v>4228</v>
      </c>
      <c r="G35" s="6">
        <f t="shared" si="1"/>
        <v>264.25</v>
      </c>
      <c r="H35" s="41">
        <f t="shared" si="0"/>
        <v>0.40945186906837111</v>
      </c>
      <c r="I35" s="37">
        <f t="shared" si="2"/>
        <v>0.71202425058942409</v>
      </c>
      <c r="J35" s="45">
        <v>2962</v>
      </c>
      <c r="K35" s="34">
        <f t="shared" si="3"/>
        <v>0.28684873135773775</v>
      </c>
      <c r="L35" s="37">
        <f t="shared" si="4"/>
        <v>0.49882115190299764</v>
      </c>
    </row>
    <row r="36" spans="1:12" ht="13.5" thickBot="1" x14ac:dyDescent="0.25">
      <c r="A36" s="4" t="s">
        <v>64</v>
      </c>
      <c r="B36" s="11" t="s">
        <v>65</v>
      </c>
      <c r="C36" s="6">
        <v>11952</v>
      </c>
      <c r="D36" s="6">
        <v>11967</v>
      </c>
      <c r="E36" s="6">
        <v>13</v>
      </c>
      <c r="F36" s="6">
        <v>3064</v>
      </c>
      <c r="G36" s="6">
        <f t="shared" si="1"/>
        <v>235.69230769230768</v>
      </c>
      <c r="H36" s="41">
        <f t="shared" si="0"/>
        <v>0.2563587684069612</v>
      </c>
      <c r="I36" s="37">
        <f t="shared" si="2"/>
        <v>0.25603743628311187</v>
      </c>
      <c r="J36" s="45">
        <v>1397</v>
      </c>
      <c r="K36" s="34">
        <f t="shared" si="3"/>
        <v>0.11688420348058902</v>
      </c>
      <c r="L36" s="37">
        <f t="shared" si="4"/>
        <v>0.11673769532882092</v>
      </c>
    </row>
    <row r="37" spans="1:12" ht="13.5" thickBot="1" x14ac:dyDescent="0.25">
      <c r="A37" s="4" t="s">
        <v>66</v>
      </c>
      <c r="B37" s="11" t="s">
        <v>67</v>
      </c>
      <c r="C37" s="6">
        <v>15762</v>
      </c>
      <c r="D37" s="6">
        <v>1900</v>
      </c>
      <c r="E37" s="6">
        <v>12</v>
      </c>
      <c r="F37" s="6">
        <v>3920</v>
      </c>
      <c r="G37" s="6">
        <f t="shared" si="1"/>
        <v>326.66666666666669</v>
      </c>
      <c r="H37" s="41">
        <f t="shared" si="0"/>
        <v>0.2486994036289811</v>
      </c>
      <c r="I37" s="37">
        <f t="shared" si="2"/>
        <v>2.0631578947368423</v>
      </c>
      <c r="J37" s="46" t="s">
        <v>131</v>
      </c>
      <c r="K37" s="34"/>
      <c r="L37" s="37"/>
    </row>
    <row r="38" spans="1:12" ht="13.5" thickBot="1" x14ac:dyDescent="0.25">
      <c r="A38" s="4" t="s">
        <v>68</v>
      </c>
      <c r="B38" s="11" t="s">
        <v>69</v>
      </c>
      <c r="C38" s="6">
        <v>69617</v>
      </c>
      <c r="D38" s="6">
        <v>71148</v>
      </c>
      <c r="E38" s="6">
        <v>38</v>
      </c>
      <c r="F38" s="6">
        <v>56008</v>
      </c>
      <c r="G38" s="25">
        <f t="shared" si="1"/>
        <v>1473.8947368421052</v>
      </c>
      <c r="H38" s="42">
        <f t="shared" si="0"/>
        <v>0.80451613829955326</v>
      </c>
      <c r="I38" s="36">
        <f t="shared" si="2"/>
        <v>0.78720413785348853</v>
      </c>
      <c r="J38" s="45">
        <v>26363</v>
      </c>
      <c r="K38" s="34">
        <f t="shared" si="3"/>
        <v>0.37868624042978011</v>
      </c>
      <c r="L38" s="37">
        <f t="shared" si="4"/>
        <v>0.37053747118682184</v>
      </c>
    </row>
    <row r="39" spans="1:12" ht="13.5" thickBot="1" x14ac:dyDescent="0.25">
      <c r="A39" s="4" t="s">
        <v>70</v>
      </c>
      <c r="B39" s="11" t="s">
        <v>71</v>
      </c>
      <c r="C39" s="6">
        <v>80619</v>
      </c>
      <c r="D39" s="6">
        <v>2544</v>
      </c>
      <c r="E39" s="6">
        <v>6</v>
      </c>
      <c r="F39" s="6">
        <v>1303</v>
      </c>
      <c r="G39" s="6">
        <f t="shared" si="1"/>
        <v>217.16666666666666</v>
      </c>
      <c r="H39" s="41">
        <f t="shared" si="0"/>
        <v>1.6162443096540517E-2</v>
      </c>
      <c r="I39" s="37">
        <f t="shared" si="2"/>
        <v>0.51218553459119498</v>
      </c>
      <c r="J39" s="45">
        <v>1416</v>
      </c>
      <c r="K39" s="34">
        <f t="shared" si="3"/>
        <v>1.7564097793324154E-2</v>
      </c>
      <c r="L39" s="37">
        <f t="shared" si="4"/>
        <v>0.55660377358490565</v>
      </c>
    </row>
    <row r="40" spans="1:12" ht="13.5" thickBot="1" x14ac:dyDescent="0.25">
      <c r="A40" s="4" t="s">
        <v>72</v>
      </c>
      <c r="B40" s="11" t="s">
        <v>73</v>
      </c>
      <c r="C40" s="6">
        <v>17315</v>
      </c>
      <c r="D40" s="6">
        <v>17389</v>
      </c>
      <c r="E40" s="6">
        <v>33</v>
      </c>
      <c r="F40" s="6">
        <v>11921</v>
      </c>
      <c r="G40" s="6">
        <f t="shared" si="1"/>
        <v>361.24242424242425</v>
      </c>
      <c r="H40" s="41">
        <f t="shared" si="0"/>
        <v>0.68847819809413802</v>
      </c>
      <c r="I40" s="37">
        <f t="shared" si="2"/>
        <v>0.68554833515440794</v>
      </c>
      <c r="J40" s="45">
        <v>3638</v>
      </c>
      <c r="K40" s="34">
        <f t="shared" si="3"/>
        <v>0.21010684377707189</v>
      </c>
      <c r="L40" s="37">
        <f t="shared" si="4"/>
        <v>0.20921272068549082</v>
      </c>
    </row>
    <row r="41" spans="1:12" ht="13.5" thickBot="1" x14ac:dyDescent="0.25">
      <c r="A41" s="4" t="s">
        <v>74</v>
      </c>
      <c r="B41" s="11" t="s">
        <v>75</v>
      </c>
      <c r="C41" s="6">
        <v>178519</v>
      </c>
      <c r="D41" s="6">
        <v>129613</v>
      </c>
      <c r="E41" s="6">
        <v>223</v>
      </c>
      <c r="F41" s="6">
        <v>157192</v>
      </c>
      <c r="G41" s="6">
        <f t="shared" si="1"/>
        <v>704.89686098654704</v>
      </c>
      <c r="H41" s="41">
        <f t="shared" si="0"/>
        <v>0.88053372470157243</v>
      </c>
      <c r="I41" s="37">
        <f t="shared" si="2"/>
        <v>1.2127795822949858</v>
      </c>
      <c r="J41" s="45">
        <v>33236</v>
      </c>
      <c r="K41" s="34">
        <f t="shared" si="3"/>
        <v>0.18617626135033247</v>
      </c>
      <c r="L41" s="37">
        <f t="shared" si="4"/>
        <v>0.25642489565089921</v>
      </c>
    </row>
    <row r="42" spans="1:12" ht="13.5" thickBot="1" x14ac:dyDescent="0.25">
      <c r="A42" s="4" t="s">
        <v>76</v>
      </c>
      <c r="B42" s="11" t="s">
        <v>75</v>
      </c>
      <c r="C42" s="6">
        <v>178519</v>
      </c>
      <c r="D42" s="6">
        <v>48429</v>
      </c>
      <c r="E42" s="6">
        <v>46</v>
      </c>
      <c r="F42" s="6">
        <v>37343</v>
      </c>
      <c r="G42" s="6">
        <f t="shared" si="1"/>
        <v>811.804347826087</v>
      </c>
      <c r="H42" s="41">
        <f t="shared" si="0"/>
        <v>0.20918221589858782</v>
      </c>
      <c r="I42" s="37">
        <f t="shared" si="2"/>
        <v>0.77108757149641749</v>
      </c>
      <c r="J42" s="46" t="s">
        <v>131</v>
      </c>
      <c r="K42" s="34"/>
      <c r="L42" s="37"/>
    </row>
    <row r="43" spans="1:12" ht="13.5" thickBot="1" x14ac:dyDescent="0.25">
      <c r="A43" s="4" t="s">
        <v>77</v>
      </c>
      <c r="B43" s="11" t="s">
        <v>78</v>
      </c>
      <c r="C43" s="6">
        <v>22872</v>
      </c>
      <c r="D43" s="6">
        <v>22954</v>
      </c>
      <c r="E43" s="6">
        <v>41</v>
      </c>
      <c r="F43" s="6">
        <v>21614</v>
      </c>
      <c r="G43" s="6">
        <f t="shared" si="1"/>
        <v>527.17073170731703</v>
      </c>
      <c r="H43" s="41">
        <f t="shared" si="0"/>
        <v>0.94499825113676106</v>
      </c>
      <c r="I43" s="37">
        <f t="shared" si="2"/>
        <v>0.9416223751851529</v>
      </c>
      <c r="J43" s="45">
        <v>7657</v>
      </c>
      <c r="K43" s="34">
        <f t="shared" si="3"/>
        <v>0.33477614550542145</v>
      </c>
      <c r="L43" s="37">
        <f t="shared" si="4"/>
        <v>0.33358020388603293</v>
      </c>
    </row>
    <row r="44" spans="1:12" ht="13.5" thickBot="1" x14ac:dyDescent="0.25">
      <c r="A44" s="4" t="s">
        <v>79</v>
      </c>
      <c r="B44" s="11" t="s">
        <v>80</v>
      </c>
      <c r="C44" s="6">
        <v>31643</v>
      </c>
      <c r="D44" s="6">
        <v>30639</v>
      </c>
      <c r="E44" s="6">
        <v>19</v>
      </c>
      <c r="F44" s="6">
        <v>19611</v>
      </c>
      <c r="G44" s="6">
        <f t="shared" si="1"/>
        <v>1032.1578947368421</v>
      </c>
      <c r="H44" s="41">
        <f t="shared" si="0"/>
        <v>0.61975792434345667</v>
      </c>
      <c r="I44" s="37">
        <f t="shared" si="2"/>
        <v>0.6400665818075002</v>
      </c>
      <c r="J44" s="45">
        <v>10361</v>
      </c>
      <c r="K44" s="34">
        <f t="shared" si="3"/>
        <v>0.32743418765603766</v>
      </c>
      <c r="L44" s="37">
        <f t="shared" si="4"/>
        <v>0.33816377819119425</v>
      </c>
    </row>
    <row r="45" spans="1:12" ht="13.5" thickBot="1" x14ac:dyDescent="0.25">
      <c r="A45" s="4" t="s">
        <v>81</v>
      </c>
      <c r="B45" s="11" t="s">
        <v>82</v>
      </c>
      <c r="C45" s="6">
        <v>15833</v>
      </c>
      <c r="D45" s="6">
        <v>15780</v>
      </c>
      <c r="E45" s="6">
        <v>39</v>
      </c>
      <c r="F45" s="6">
        <v>15784</v>
      </c>
      <c r="G45" s="6">
        <f t="shared" si="1"/>
        <v>404.71794871794873</v>
      </c>
      <c r="H45" s="41">
        <f t="shared" si="0"/>
        <v>0.99690519800416855</v>
      </c>
      <c r="I45" s="37">
        <f t="shared" si="2"/>
        <v>1.0002534854245881</v>
      </c>
      <c r="J45" s="45">
        <v>6625</v>
      </c>
      <c r="K45" s="34">
        <f t="shared" si="3"/>
        <v>0.41842986168129853</v>
      </c>
      <c r="L45" s="37">
        <f t="shared" si="4"/>
        <v>0.41983523447401777</v>
      </c>
    </row>
    <row r="46" spans="1:12" ht="13.5" thickBot="1" x14ac:dyDescent="0.25">
      <c r="A46" s="4" t="s">
        <v>83</v>
      </c>
      <c r="B46" s="11" t="s">
        <v>71</v>
      </c>
      <c r="C46" s="6">
        <v>80619</v>
      </c>
      <c r="D46" s="6">
        <v>80128</v>
      </c>
      <c r="E46" s="6">
        <v>69</v>
      </c>
      <c r="F46" s="6">
        <v>55972</v>
      </c>
      <c r="G46" s="6">
        <f t="shared" si="1"/>
        <v>811.1884057971015</v>
      </c>
      <c r="H46" s="41">
        <f t="shared" si="0"/>
        <v>0.69427802379091774</v>
      </c>
      <c r="I46" s="37">
        <f t="shared" si="2"/>
        <v>0.69853234824281152</v>
      </c>
      <c r="J46" s="45">
        <v>37507</v>
      </c>
      <c r="K46" s="34">
        <f t="shared" si="3"/>
        <v>0.46523772311737926</v>
      </c>
      <c r="L46" s="37">
        <f t="shared" si="4"/>
        <v>0.46808855830670926</v>
      </c>
    </row>
    <row r="47" spans="1:12" ht="13.5" thickBot="1" x14ac:dyDescent="0.25">
      <c r="A47" s="4" t="s">
        <v>84</v>
      </c>
      <c r="B47" s="11" t="s">
        <v>85</v>
      </c>
      <c r="C47" s="6">
        <v>28728</v>
      </c>
      <c r="D47" s="6">
        <v>29191</v>
      </c>
      <c r="E47" s="6">
        <v>47</v>
      </c>
      <c r="F47" s="6">
        <v>19712</v>
      </c>
      <c r="G47" s="6">
        <f t="shared" si="1"/>
        <v>419.40425531914894</v>
      </c>
      <c r="H47" s="41">
        <f t="shared" si="0"/>
        <v>0.68615984405458086</v>
      </c>
      <c r="I47" s="37">
        <f t="shared" si="2"/>
        <v>0.6752766263574389</v>
      </c>
      <c r="J47" s="46" t="s">
        <v>131</v>
      </c>
      <c r="K47" s="34"/>
      <c r="L47" s="37"/>
    </row>
    <row r="48" spans="1:12" ht="13.5" thickBot="1" x14ac:dyDescent="0.25">
      <c r="A48" s="4" t="s">
        <v>86</v>
      </c>
      <c r="B48" s="11" t="s">
        <v>87</v>
      </c>
      <c r="C48" s="6">
        <v>22782</v>
      </c>
      <c r="D48" s="6">
        <v>22787</v>
      </c>
      <c r="E48" s="6">
        <v>32</v>
      </c>
      <c r="F48" s="6">
        <v>24155</v>
      </c>
      <c r="G48" s="6">
        <f t="shared" si="1"/>
        <v>754.84375</v>
      </c>
      <c r="H48" s="41">
        <f t="shared" si="0"/>
        <v>1.0602668773593187</v>
      </c>
      <c r="I48" s="37">
        <f t="shared" si="2"/>
        <v>1.0600342300434458</v>
      </c>
      <c r="J48" s="45">
        <v>44304</v>
      </c>
      <c r="K48" s="34">
        <f t="shared" si="3"/>
        <v>1.9446931788253885</v>
      </c>
      <c r="L48" s="37">
        <f t="shared" si="4"/>
        <v>1.9442664677228245</v>
      </c>
    </row>
    <row r="49" spans="1:12" ht="13.5" thickBot="1" x14ac:dyDescent="0.25">
      <c r="A49" s="4" t="s">
        <v>88</v>
      </c>
      <c r="B49" s="11" t="s">
        <v>22</v>
      </c>
      <c r="C49" s="6">
        <v>26673</v>
      </c>
      <c r="D49" s="6">
        <v>908</v>
      </c>
      <c r="E49" s="6">
        <v>8</v>
      </c>
      <c r="F49" s="6">
        <v>404</v>
      </c>
      <c r="G49" s="6">
        <f t="shared" si="1"/>
        <v>50.5</v>
      </c>
      <c r="H49" s="41">
        <f t="shared" si="0"/>
        <v>1.5146402729351778E-2</v>
      </c>
      <c r="I49" s="37">
        <f t="shared" si="2"/>
        <v>0.44493392070484583</v>
      </c>
      <c r="J49" s="45">
        <v>2239</v>
      </c>
      <c r="K49" s="34">
        <f t="shared" si="3"/>
        <v>8.3942563641135226E-2</v>
      </c>
      <c r="L49" s="37">
        <f t="shared" si="4"/>
        <v>2.4658590308370045</v>
      </c>
    </row>
    <row r="50" spans="1:12" ht="13.5" thickBot="1" x14ac:dyDescent="0.25">
      <c r="A50" s="4" t="s">
        <v>89</v>
      </c>
      <c r="B50" s="13" t="s">
        <v>90</v>
      </c>
      <c r="C50" s="7">
        <v>39666</v>
      </c>
      <c r="D50" s="7">
        <v>41186</v>
      </c>
      <c r="E50" s="7">
        <v>54</v>
      </c>
      <c r="F50" s="7">
        <v>31404</v>
      </c>
      <c r="G50" s="7">
        <f t="shared" si="1"/>
        <v>581.55555555555554</v>
      </c>
      <c r="H50" s="43">
        <f t="shared" si="0"/>
        <v>0.79171078505521097</v>
      </c>
      <c r="I50" s="48">
        <f t="shared" si="2"/>
        <v>0.76249210896906716</v>
      </c>
      <c r="J50" s="47">
        <v>9972</v>
      </c>
      <c r="K50" s="38">
        <f t="shared" si="3"/>
        <v>0.25139918317954923</v>
      </c>
      <c r="L50" s="39">
        <f t="shared" si="4"/>
        <v>0.24212110911474774</v>
      </c>
    </row>
    <row r="51" spans="1:12" x14ac:dyDescent="0.2">
      <c r="A51" s="80"/>
      <c r="B51" s="81"/>
      <c r="C51" s="81"/>
      <c r="D51" s="81"/>
      <c r="E51" s="81"/>
      <c r="F51" s="81"/>
      <c r="G51" s="82"/>
      <c r="H51" s="81"/>
      <c r="I51" s="81"/>
      <c r="J51" s="81"/>
      <c r="K51" s="81"/>
      <c r="L51" s="83"/>
    </row>
    <row r="52" spans="1:12" x14ac:dyDescent="0.2">
      <c r="A52" s="84" t="s">
        <v>165</v>
      </c>
      <c r="B52" s="85"/>
      <c r="C52" s="86">
        <v>1052567</v>
      </c>
      <c r="D52" s="86">
        <v>1052567</v>
      </c>
      <c r="E52" s="86">
        <f>SUM(E3:E50)</f>
        <v>1480</v>
      </c>
      <c r="F52" s="86">
        <f>SUM(F3:F50)</f>
        <v>972285</v>
      </c>
      <c r="G52" s="87"/>
      <c r="H52" s="85"/>
      <c r="I52" s="85"/>
      <c r="J52" s="86">
        <f>SUM(J3:J50)</f>
        <v>426930</v>
      </c>
      <c r="K52" s="85"/>
      <c r="L52" s="88"/>
    </row>
    <row r="53" spans="1:12" x14ac:dyDescent="0.2">
      <c r="A53" s="84" t="s">
        <v>119</v>
      </c>
      <c r="B53" s="85"/>
      <c r="C53" s="86">
        <v>21928.458333333332</v>
      </c>
      <c r="D53" s="86">
        <f>AVERAGE(D3:D50)</f>
        <v>21928.458333333332</v>
      </c>
      <c r="E53" s="86">
        <f>AVERAGE(E3:E50)</f>
        <v>30.833333333333332</v>
      </c>
      <c r="F53" s="86">
        <f>AVERAGE(F3:F50)</f>
        <v>20255.9375</v>
      </c>
      <c r="G53" s="86">
        <f t="shared" ref="G53:I53" si="5">AVERAGE(G3:G50)</f>
        <v>595.95419167592149</v>
      </c>
      <c r="H53" s="86">
        <f t="shared" si="5"/>
        <v>0.81831682680703421</v>
      </c>
      <c r="I53" s="86">
        <f t="shared" si="5"/>
        <v>1.0185837525587844</v>
      </c>
      <c r="J53" s="86"/>
      <c r="K53" s="86"/>
      <c r="L53" s="89"/>
    </row>
    <row r="54" spans="1:12" ht="13.5" thickBot="1" x14ac:dyDescent="0.25">
      <c r="A54" s="90" t="s">
        <v>120</v>
      </c>
      <c r="B54" s="91"/>
      <c r="C54" s="92">
        <v>14973.5</v>
      </c>
      <c r="D54" s="92">
        <f t="shared" ref="D54" si="6">MEDIAN(D3:D50)</f>
        <v>14973.5</v>
      </c>
      <c r="E54" s="92">
        <f>MEDIAN(E3:E50)</f>
        <v>22.5</v>
      </c>
      <c r="F54" s="92">
        <f t="shared" ref="F54:I54" si="7">MEDIAN(F3:F50)</f>
        <v>14013</v>
      </c>
      <c r="G54" s="92">
        <f t="shared" si="7"/>
        <v>454.49632352941177</v>
      </c>
      <c r="H54" s="92">
        <f t="shared" si="7"/>
        <v>0.72385114093253344</v>
      </c>
      <c r="I54" s="92">
        <f t="shared" si="7"/>
        <v>0.76012177921354795</v>
      </c>
      <c r="J54" s="91"/>
      <c r="K54" s="91"/>
      <c r="L54" s="93"/>
    </row>
  </sheetData>
  <autoFilter ref="A2:L2"/>
  <mergeCells count="2">
    <mergeCell ref="E1:I1"/>
    <mergeCell ref="J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Visits &amp; Reference</vt:lpstr>
      <vt:lpstr>Circulation</vt:lpstr>
      <vt:lpstr>ILL</vt:lpstr>
      <vt:lpstr>Programs</vt:lpstr>
      <vt:lpstr>Technology</vt:lpstr>
    </vt:vector>
  </TitlesOfParts>
  <Company>Counting Opinions (SQUIRE)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Visits, Borrowers and Reference </dc:title>
  <dc:creator>Counting Opinions (SQUIRE) Ltd.</dc:creator>
  <cp:lastModifiedBy>Bloom, Jason (DOA)</cp:lastModifiedBy>
  <cp:lastPrinted>2017-11-08T16:10:38Z</cp:lastPrinted>
  <dcterms:created xsi:type="dcterms:W3CDTF">2017-11-07T19:12:14Z</dcterms:created>
  <dcterms:modified xsi:type="dcterms:W3CDTF">2018-02-01T19:56:04Z</dcterms:modified>
</cp:coreProperties>
</file>