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AnnRpt_CompStats\CompStats\PL\2016\Publish\"/>
    </mc:Choice>
  </mc:AlternateContent>
  <bookViews>
    <workbookView xWindow="0" yWindow="0" windowWidth="19110" windowHeight="10725"/>
  </bookViews>
  <sheets>
    <sheet name="Intro" sheetId="1" r:id="rId1"/>
    <sheet name="Revenue" sheetId="2" r:id="rId2"/>
    <sheet name="Expenditures" sheetId="3" r:id="rId3"/>
    <sheet name="Collection Expenditures" sheetId="4" r:id="rId4"/>
  </sheets>
  <definedNames>
    <definedName name="_xlnm._FilterDatabase" localSheetId="3" hidden="1">'Collection Expenditures'!$A$1:$N$49</definedName>
    <definedName name="_xlnm._FilterDatabase" localSheetId="2" hidden="1">Expenditures!$A$2:$T$50</definedName>
    <definedName name="_xlnm._FilterDatabase" localSheetId="1" hidden="1">Revenue!$A$2:$P$50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4" l="1"/>
  <c r="H2" i="4"/>
  <c r="H53" i="4" s="1"/>
  <c r="K2" i="4"/>
  <c r="M2" i="4"/>
  <c r="N2" i="4"/>
  <c r="F3" i="4"/>
  <c r="F53" i="4" s="1"/>
  <c r="H3" i="4"/>
  <c r="K3" i="4"/>
  <c r="K53" i="4" s="1"/>
  <c r="M3" i="4"/>
  <c r="N3" i="4"/>
  <c r="N52" i="4" s="1"/>
  <c r="F4" i="4"/>
  <c r="H4" i="4"/>
  <c r="K4" i="4"/>
  <c r="M4" i="4"/>
  <c r="M53" i="4" s="1"/>
  <c r="N4" i="4"/>
  <c r="F5" i="4"/>
  <c r="H5" i="4"/>
  <c r="K5" i="4"/>
  <c r="M5" i="4"/>
  <c r="N5" i="4"/>
  <c r="F6" i="4"/>
  <c r="H6" i="4"/>
  <c r="K6" i="4"/>
  <c r="M6" i="4"/>
  <c r="N6" i="4"/>
  <c r="F7" i="4"/>
  <c r="H7" i="4"/>
  <c r="K7" i="4"/>
  <c r="M7" i="4"/>
  <c r="N7" i="4"/>
  <c r="F8" i="4"/>
  <c r="H8" i="4"/>
  <c r="K8" i="4"/>
  <c r="M8" i="4"/>
  <c r="N8" i="4"/>
  <c r="F9" i="4"/>
  <c r="H9" i="4"/>
  <c r="K9" i="4"/>
  <c r="M9" i="4"/>
  <c r="N9" i="4"/>
  <c r="F10" i="4"/>
  <c r="H10" i="4"/>
  <c r="K10" i="4"/>
  <c r="M10" i="4"/>
  <c r="N10" i="4"/>
  <c r="F11" i="4"/>
  <c r="H11" i="4"/>
  <c r="K11" i="4"/>
  <c r="M11" i="4"/>
  <c r="N11" i="4"/>
  <c r="F12" i="4"/>
  <c r="H12" i="4"/>
  <c r="K12" i="4"/>
  <c r="M12" i="4"/>
  <c r="N12" i="4"/>
  <c r="F13" i="4"/>
  <c r="H13" i="4"/>
  <c r="K13" i="4"/>
  <c r="M13" i="4"/>
  <c r="N13" i="4"/>
  <c r="F14" i="4"/>
  <c r="H14" i="4"/>
  <c r="K14" i="4"/>
  <c r="M14" i="4"/>
  <c r="N14" i="4"/>
  <c r="F15" i="4"/>
  <c r="H15" i="4"/>
  <c r="K15" i="4"/>
  <c r="M15" i="4"/>
  <c r="N15" i="4"/>
  <c r="F16" i="4"/>
  <c r="H16" i="4"/>
  <c r="K16" i="4"/>
  <c r="M16" i="4"/>
  <c r="N16" i="4"/>
  <c r="F17" i="4"/>
  <c r="H17" i="4"/>
  <c r="K17" i="4"/>
  <c r="M17" i="4"/>
  <c r="N17" i="4"/>
  <c r="F18" i="4"/>
  <c r="H18" i="4"/>
  <c r="K18" i="4"/>
  <c r="M18" i="4"/>
  <c r="N18" i="4"/>
  <c r="F19" i="4"/>
  <c r="H19" i="4"/>
  <c r="K19" i="4"/>
  <c r="M19" i="4"/>
  <c r="N19" i="4"/>
  <c r="F20" i="4"/>
  <c r="H20" i="4"/>
  <c r="K20" i="4"/>
  <c r="M20" i="4"/>
  <c r="N20" i="4"/>
  <c r="F21" i="4"/>
  <c r="H21" i="4"/>
  <c r="K21" i="4"/>
  <c r="M21" i="4"/>
  <c r="N21" i="4"/>
  <c r="F22" i="4"/>
  <c r="H22" i="4"/>
  <c r="K22" i="4"/>
  <c r="M22" i="4"/>
  <c r="N22" i="4"/>
  <c r="F23" i="4"/>
  <c r="H23" i="4"/>
  <c r="K23" i="4"/>
  <c r="M23" i="4"/>
  <c r="N23" i="4"/>
  <c r="F24" i="4"/>
  <c r="H24" i="4"/>
  <c r="K24" i="4"/>
  <c r="M24" i="4"/>
  <c r="N24" i="4"/>
  <c r="F25" i="4"/>
  <c r="H25" i="4"/>
  <c r="K25" i="4"/>
  <c r="M25" i="4"/>
  <c r="N25" i="4"/>
  <c r="F26" i="4"/>
  <c r="H26" i="4"/>
  <c r="H52" i="4" s="1"/>
  <c r="K26" i="4"/>
  <c r="M26" i="4"/>
  <c r="N26" i="4"/>
  <c r="F27" i="4"/>
  <c r="H27" i="4"/>
  <c r="K27" i="4"/>
  <c r="M27" i="4"/>
  <c r="N27" i="4"/>
  <c r="F28" i="4"/>
  <c r="H28" i="4"/>
  <c r="K28" i="4"/>
  <c r="M28" i="4"/>
  <c r="M52" i="4" s="1"/>
  <c r="N28" i="4"/>
  <c r="F29" i="4"/>
  <c r="H29" i="4"/>
  <c r="K29" i="4"/>
  <c r="M29" i="4"/>
  <c r="N29" i="4"/>
  <c r="F30" i="4"/>
  <c r="H30" i="4"/>
  <c r="K30" i="4"/>
  <c r="M30" i="4"/>
  <c r="N30" i="4"/>
  <c r="F31" i="4"/>
  <c r="H31" i="4"/>
  <c r="K31" i="4"/>
  <c r="M31" i="4"/>
  <c r="N31" i="4"/>
  <c r="F32" i="4"/>
  <c r="H32" i="4"/>
  <c r="K32" i="4"/>
  <c r="M32" i="4"/>
  <c r="N32" i="4"/>
  <c r="F33" i="4"/>
  <c r="H33" i="4"/>
  <c r="K33" i="4"/>
  <c r="M33" i="4"/>
  <c r="N33" i="4"/>
  <c r="F34" i="4"/>
  <c r="H34" i="4"/>
  <c r="K34" i="4"/>
  <c r="M34" i="4"/>
  <c r="N34" i="4"/>
  <c r="F35" i="4"/>
  <c r="H35" i="4"/>
  <c r="K35" i="4"/>
  <c r="M35" i="4"/>
  <c r="N35" i="4"/>
  <c r="F36" i="4"/>
  <c r="H36" i="4"/>
  <c r="K36" i="4"/>
  <c r="M36" i="4"/>
  <c r="N36" i="4"/>
  <c r="F37" i="4"/>
  <c r="H37" i="4"/>
  <c r="K37" i="4"/>
  <c r="M37" i="4"/>
  <c r="N37" i="4"/>
  <c r="F38" i="4"/>
  <c r="H38" i="4"/>
  <c r="K38" i="4"/>
  <c r="M38" i="4"/>
  <c r="N38" i="4"/>
  <c r="F39" i="4"/>
  <c r="H39" i="4"/>
  <c r="K39" i="4"/>
  <c r="M39" i="4"/>
  <c r="N39" i="4"/>
  <c r="F40" i="4"/>
  <c r="H40" i="4"/>
  <c r="K40" i="4"/>
  <c r="M40" i="4"/>
  <c r="N40" i="4"/>
  <c r="F41" i="4"/>
  <c r="H41" i="4"/>
  <c r="K41" i="4"/>
  <c r="M41" i="4"/>
  <c r="N41" i="4"/>
  <c r="F42" i="4"/>
  <c r="H42" i="4"/>
  <c r="K42" i="4"/>
  <c r="M42" i="4"/>
  <c r="N42" i="4"/>
  <c r="F43" i="4"/>
  <c r="H43" i="4"/>
  <c r="K43" i="4"/>
  <c r="M43" i="4"/>
  <c r="N43" i="4"/>
  <c r="F44" i="4"/>
  <c r="H44" i="4"/>
  <c r="K44" i="4"/>
  <c r="M44" i="4"/>
  <c r="N44" i="4"/>
  <c r="F45" i="4"/>
  <c r="H45" i="4"/>
  <c r="K45" i="4"/>
  <c r="M45" i="4"/>
  <c r="N45" i="4"/>
  <c r="F46" i="4"/>
  <c r="H46" i="4"/>
  <c r="K46" i="4"/>
  <c r="M46" i="4"/>
  <c r="N46" i="4"/>
  <c r="F47" i="4"/>
  <c r="H47" i="4"/>
  <c r="K47" i="4"/>
  <c r="M47" i="4"/>
  <c r="N47" i="4"/>
  <c r="F48" i="4"/>
  <c r="H48" i="4"/>
  <c r="K48" i="4"/>
  <c r="M48" i="4"/>
  <c r="N48" i="4"/>
  <c r="F49" i="4"/>
  <c r="H49" i="4"/>
  <c r="K49" i="4"/>
  <c r="M49" i="4"/>
  <c r="N49" i="4"/>
  <c r="E51" i="4"/>
  <c r="G51" i="4"/>
  <c r="I51" i="4"/>
  <c r="L51" i="4"/>
  <c r="E52" i="4"/>
  <c r="F52" i="4"/>
  <c r="G52" i="4"/>
  <c r="I52" i="4"/>
  <c r="K52" i="4"/>
  <c r="L52" i="4"/>
  <c r="E53" i="4"/>
  <c r="G53" i="4"/>
  <c r="I53" i="4"/>
  <c r="L53" i="4"/>
  <c r="N53" i="4"/>
  <c r="H3" i="3" l="1"/>
  <c r="N3" i="3"/>
  <c r="Q3" i="3"/>
  <c r="Q54" i="3" s="1"/>
  <c r="S3" i="3"/>
  <c r="T3" i="3"/>
  <c r="H4" i="3"/>
  <c r="N4" i="3"/>
  <c r="N53" i="3" s="1"/>
  <c r="Q4" i="3"/>
  <c r="S4" i="3"/>
  <c r="T4" i="3"/>
  <c r="H5" i="3"/>
  <c r="H53" i="3" s="1"/>
  <c r="N5" i="3"/>
  <c r="Q5" i="3"/>
  <c r="S5" i="3"/>
  <c r="T5" i="3"/>
  <c r="T54" i="3" s="1"/>
  <c r="H6" i="3"/>
  <c r="N6" i="3"/>
  <c r="Q6" i="3"/>
  <c r="S6" i="3"/>
  <c r="S53" i="3" s="1"/>
  <c r="T6" i="3"/>
  <c r="H7" i="3"/>
  <c r="N7" i="3"/>
  <c r="Q7" i="3"/>
  <c r="S7" i="3"/>
  <c r="T7" i="3"/>
  <c r="H8" i="3"/>
  <c r="N8" i="3"/>
  <c r="Q8" i="3"/>
  <c r="S8" i="3"/>
  <c r="T8" i="3"/>
  <c r="H9" i="3"/>
  <c r="N9" i="3"/>
  <c r="Q9" i="3"/>
  <c r="S9" i="3"/>
  <c r="T9" i="3"/>
  <c r="H10" i="3"/>
  <c r="N10" i="3"/>
  <c r="Q10" i="3"/>
  <c r="S10" i="3"/>
  <c r="T10" i="3"/>
  <c r="H11" i="3"/>
  <c r="N11" i="3"/>
  <c r="Q11" i="3"/>
  <c r="S11" i="3"/>
  <c r="T11" i="3"/>
  <c r="H12" i="3"/>
  <c r="N12" i="3"/>
  <c r="Q12" i="3"/>
  <c r="S12" i="3"/>
  <c r="T12" i="3"/>
  <c r="H13" i="3"/>
  <c r="N13" i="3"/>
  <c r="Q13" i="3"/>
  <c r="S13" i="3"/>
  <c r="T13" i="3"/>
  <c r="H14" i="3"/>
  <c r="N14" i="3"/>
  <c r="Q14" i="3"/>
  <c r="S14" i="3"/>
  <c r="T14" i="3"/>
  <c r="H15" i="3"/>
  <c r="N15" i="3"/>
  <c r="Q15" i="3"/>
  <c r="S15" i="3"/>
  <c r="T15" i="3"/>
  <c r="H16" i="3"/>
  <c r="N16" i="3"/>
  <c r="Q16" i="3"/>
  <c r="S16" i="3"/>
  <c r="T16" i="3"/>
  <c r="H17" i="3"/>
  <c r="N17" i="3"/>
  <c r="Q17" i="3"/>
  <c r="S17" i="3"/>
  <c r="T17" i="3"/>
  <c r="H18" i="3"/>
  <c r="N18" i="3"/>
  <c r="Q18" i="3"/>
  <c r="S18" i="3"/>
  <c r="T18" i="3"/>
  <c r="H19" i="3"/>
  <c r="N19" i="3"/>
  <c r="Q19" i="3"/>
  <c r="S19" i="3"/>
  <c r="T19" i="3"/>
  <c r="H20" i="3"/>
  <c r="N20" i="3"/>
  <c r="Q20" i="3"/>
  <c r="S20" i="3"/>
  <c r="T20" i="3"/>
  <c r="H21" i="3"/>
  <c r="N21" i="3"/>
  <c r="Q21" i="3"/>
  <c r="S21" i="3"/>
  <c r="T21" i="3"/>
  <c r="H22" i="3"/>
  <c r="N22" i="3"/>
  <c r="Q22" i="3"/>
  <c r="S22" i="3"/>
  <c r="T22" i="3"/>
  <c r="H23" i="3"/>
  <c r="N23" i="3"/>
  <c r="Q23" i="3"/>
  <c r="S23" i="3"/>
  <c r="T23" i="3"/>
  <c r="H24" i="3"/>
  <c r="N24" i="3"/>
  <c r="Q24" i="3"/>
  <c r="S24" i="3"/>
  <c r="T24" i="3"/>
  <c r="H25" i="3"/>
  <c r="N25" i="3"/>
  <c r="Q25" i="3"/>
  <c r="S25" i="3"/>
  <c r="T25" i="3"/>
  <c r="H26" i="3"/>
  <c r="N26" i="3"/>
  <c r="Q26" i="3"/>
  <c r="S26" i="3"/>
  <c r="T26" i="3"/>
  <c r="H27" i="3"/>
  <c r="N27" i="3"/>
  <c r="Q27" i="3"/>
  <c r="S27" i="3"/>
  <c r="T27" i="3"/>
  <c r="H28" i="3"/>
  <c r="N28" i="3"/>
  <c r="Q28" i="3"/>
  <c r="S28" i="3"/>
  <c r="T28" i="3"/>
  <c r="H29" i="3"/>
  <c r="N29" i="3"/>
  <c r="Q29" i="3"/>
  <c r="S29" i="3"/>
  <c r="T29" i="3"/>
  <c r="H30" i="3"/>
  <c r="N30" i="3"/>
  <c r="Q30" i="3"/>
  <c r="S30" i="3"/>
  <c r="T30" i="3"/>
  <c r="H31" i="3"/>
  <c r="N31" i="3"/>
  <c r="Q31" i="3"/>
  <c r="S31" i="3"/>
  <c r="T31" i="3"/>
  <c r="H32" i="3"/>
  <c r="N32" i="3"/>
  <c r="Q32" i="3"/>
  <c r="S32" i="3"/>
  <c r="T32" i="3"/>
  <c r="H33" i="3"/>
  <c r="N33" i="3"/>
  <c r="Q33" i="3"/>
  <c r="S33" i="3"/>
  <c r="T33" i="3"/>
  <c r="H34" i="3"/>
  <c r="N34" i="3"/>
  <c r="Q34" i="3"/>
  <c r="S34" i="3"/>
  <c r="T34" i="3"/>
  <c r="H35" i="3"/>
  <c r="N35" i="3"/>
  <c r="Q35" i="3"/>
  <c r="S35" i="3"/>
  <c r="T35" i="3"/>
  <c r="H36" i="3"/>
  <c r="N36" i="3"/>
  <c r="Q36" i="3"/>
  <c r="S36" i="3"/>
  <c r="T36" i="3"/>
  <c r="H37" i="3"/>
  <c r="N37" i="3"/>
  <c r="Q37" i="3"/>
  <c r="S37" i="3"/>
  <c r="T37" i="3"/>
  <c r="H38" i="3"/>
  <c r="N38" i="3"/>
  <c r="Q38" i="3"/>
  <c r="S38" i="3"/>
  <c r="T38" i="3"/>
  <c r="H39" i="3"/>
  <c r="N39" i="3"/>
  <c r="Q39" i="3"/>
  <c r="S39" i="3"/>
  <c r="T39" i="3"/>
  <c r="H40" i="3"/>
  <c r="N40" i="3"/>
  <c r="Q40" i="3"/>
  <c r="S40" i="3"/>
  <c r="T40" i="3"/>
  <c r="H41" i="3"/>
  <c r="N41" i="3"/>
  <c r="Q41" i="3"/>
  <c r="S41" i="3"/>
  <c r="T41" i="3"/>
  <c r="H42" i="3"/>
  <c r="N42" i="3"/>
  <c r="Q42" i="3"/>
  <c r="S42" i="3"/>
  <c r="T42" i="3"/>
  <c r="H43" i="3"/>
  <c r="N43" i="3"/>
  <c r="Q43" i="3"/>
  <c r="S43" i="3"/>
  <c r="T43" i="3"/>
  <c r="H44" i="3"/>
  <c r="N44" i="3"/>
  <c r="Q44" i="3"/>
  <c r="S44" i="3"/>
  <c r="T44" i="3"/>
  <c r="H45" i="3"/>
  <c r="N45" i="3"/>
  <c r="Q45" i="3"/>
  <c r="S45" i="3"/>
  <c r="T45" i="3"/>
  <c r="H46" i="3"/>
  <c r="N46" i="3"/>
  <c r="Q46" i="3"/>
  <c r="S46" i="3"/>
  <c r="T46" i="3"/>
  <c r="H47" i="3"/>
  <c r="N47" i="3"/>
  <c r="Q47" i="3"/>
  <c r="S47" i="3"/>
  <c r="T47" i="3"/>
  <c r="H48" i="3"/>
  <c r="N48" i="3"/>
  <c r="Q48" i="3"/>
  <c r="S48" i="3"/>
  <c r="T48" i="3"/>
  <c r="H49" i="3"/>
  <c r="N49" i="3"/>
  <c r="Q49" i="3"/>
  <c r="S49" i="3"/>
  <c r="T49" i="3"/>
  <c r="H50" i="3"/>
  <c r="N50" i="3"/>
  <c r="Q50" i="3"/>
  <c r="S50" i="3"/>
  <c r="T50" i="3"/>
  <c r="E52" i="3"/>
  <c r="F52" i="3"/>
  <c r="G52" i="3"/>
  <c r="I52" i="3"/>
  <c r="J52" i="3"/>
  <c r="K52" i="3"/>
  <c r="M52" i="3"/>
  <c r="O52" i="3"/>
  <c r="R52" i="3"/>
  <c r="E53" i="3"/>
  <c r="F53" i="3"/>
  <c r="G53" i="3"/>
  <c r="I53" i="3"/>
  <c r="J53" i="3"/>
  <c r="K53" i="3"/>
  <c r="M53" i="3"/>
  <c r="O53" i="3"/>
  <c r="R53" i="3"/>
  <c r="T53" i="3"/>
  <c r="E54" i="3"/>
  <c r="F54" i="3"/>
  <c r="G54" i="3"/>
  <c r="H54" i="3"/>
  <c r="I54" i="3"/>
  <c r="J54" i="3"/>
  <c r="K54" i="3"/>
  <c r="M54" i="3"/>
  <c r="O54" i="3"/>
  <c r="R54" i="3"/>
  <c r="S54" i="3" l="1"/>
  <c r="N54" i="3"/>
  <c r="Q53" i="3"/>
  <c r="P11" i="2"/>
  <c r="F3" i="2" l="1"/>
  <c r="F54" i="2" s="1"/>
  <c r="H3" i="2"/>
  <c r="J3" i="2"/>
  <c r="M3" i="2"/>
  <c r="O3" i="2"/>
  <c r="O53" i="2" s="1"/>
  <c r="P3" i="2"/>
  <c r="F4" i="2"/>
  <c r="H4" i="2"/>
  <c r="J4" i="2"/>
  <c r="J53" i="2" s="1"/>
  <c r="M4" i="2"/>
  <c r="O4" i="2"/>
  <c r="P4" i="2"/>
  <c r="F5" i="2"/>
  <c r="H5" i="2"/>
  <c r="J5" i="2"/>
  <c r="M5" i="2"/>
  <c r="O5" i="2"/>
  <c r="P5" i="2"/>
  <c r="F6" i="2"/>
  <c r="H6" i="2"/>
  <c r="J6" i="2"/>
  <c r="M6" i="2"/>
  <c r="O6" i="2"/>
  <c r="P6" i="2"/>
  <c r="F7" i="2"/>
  <c r="H7" i="2"/>
  <c r="J7" i="2"/>
  <c r="M7" i="2"/>
  <c r="O7" i="2"/>
  <c r="P7" i="2"/>
  <c r="F8" i="2"/>
  <c r="H8" i="2"/>
  <c r="J8" i="2"/>
  <c r="M8" i="2"/>
  <c r="O8" i="2"/>
  <c r="P8" i="2"/>
  <c r="F9" i="2"/>
  <c r="H9" i="2"/>
  <c r="J9" i="2"/>
  <c r="M9" i="2"/>
  <c r="O9" i="2"/>
  <c r="P9" i="2"/>
  <c r="F10" i="2"/>
  <c r="H10" i="2"/>
  <c r="J10" i="2"/>
  <c r="M10" i="2"/>
  <c r="O10" i="2"/>
  <c r="P10" i="2"/>
  <c r="F11" i="2"/>
  <c r="H11" i="2"/>
  <c r="J11" i="2"/>
  <c r="M11" i="2"/>
  <c r="O11" i="2"/>
  <c r="F12" i="2"/>
  <c r="H12" i="2"/>
  <c r="J12" i="2"/>
  <c r="M12" i="2"/>
  <c r="O12" i="2"/>
  <c r="P12" i="2"/>
  <c r="F13" i="2"/>
  <c r="H13" i="2"/>
  <c r="J13" i="2"/>
  <c r="M13" i="2"/>
  <c r="O13" i="2"/>
  <c r="P13" i="2"/>
  <c r="F14" i="2"/>
  <c r="H14" i="2"/>
  <c r="J14" i="2"/>
  <c r="M14" i="2"/>
  <c r="O14" i="2"/>
  <c r="P14" i="2"/>
  <c r="F15" i="2"/>
  <c r="H15" i="2"/>
  <c r="J15" i="2"/>
  <c r="M15" i="2"/>
  <c r="O15" i="2"/>
  <c r="P15" i="2"/>
  <c r="F16" i="2"/>
  <c r="H16" i="2"/>
  <c r="J16" i="2"/>
  <c r="M16" i="2"/>
  <c r="O16" i="2"/>
  <c r="P16" i="2"/>
  <c r="F17" i="2"/>
  <c r="H17" i="2"/>
  <c r="J17" i="2"/>
  <c r="M17" i="2"/>
  <c r="O17" i="2"/>
  <c r="P17" i="2"/>
  <c r="F18" i="2"/>
  <c r="H18" i="2"/>
  <c r="J18" i="2"/>
  <c r="M18" i="2"/>
  <c r="O18" i="2"/>
  <c r="P18" i="2"/>
  <c r="F19" i="2"/>
  <c r="H19" i="2"/>
  <c r="J19" i="2"/>
  <c r="M19" i="2"/>
  <c r="O19" i="2"/>
  <c r="P19" i="2"/>
  <c r="F20" i="2"/>
  <c r="H20" i="2"/>
  <c r="J20" i="2"/>
  <c r="M20" i="2"/>
  <c r="O20" i="2"/>
  <c r="P20" i="2"/>
  <c r="F21" i="2"/>
  <c r="H21" i="2"/>
  <c r="J21" i="2"/>
  <c r="M21" i="2"/>
  <c r="O21" i="2"/>
  <c r="P21" i="2"/>
  <c r="F22" i="2"/>
  <c r="H22" i="2"/>
  <c r="J22" i="2"/>
  <c r="M22" i="2"/>
  <c r="O22" i="2"/>
  <c r="P22" i="2"/>
  <c r="F23" i="2"/>
  <c r="H23" i="2"/>
  <c r="J23" i="2"/>
  <c r="M23" i="2"/>
  <c r="O23" i="2"/>
  <c r="P23" i="2"/>
  <c r="F24" i="2"/>
  <c r="H24" i="2"/>
  <c r="J24" i="2"/>
  <c r="M24" i="2"/>
  <c r="O24" i="2"/>
  <c r="P24" i="2"/>
  <c r="F25" i="2"/>
  <c r="H25" i="2"/>
  <c r="J25" i="2"/>
  <c r="M25" i="2"/>
  <c r="O25" i="2"/>
  <c r="P25" i="2"/>
  <c r="F26" i="2"/>
  <c r="H26" i="2"/>
  <c r="J26" i="2"/>
  <c r="M26" i="2"/>
  <c r="O26" i="2"/>
  <c r="P26" i="2"/>
  <c r="F27" i="2"/>
  <c r="H27" i="2"/>
  <c r="J27" i="2"/>
  <c r="M27" i="2"/>
  <c r="O27" i="2"/>
  <c r="P27" i="2"/>
  <c r="F28" i="2"/>
  <c r="H28" i="2"/>
  <c r="J28" i="2"/>
  <c r="M28" i="2"/>
  <c r="O28" i="2"/>
  <c r="P28" i="2"/>
  <c r="F29" i="2"/>
  <c r="H29" i="2"/>
  <c r="J29" i="2"/>
  <c r="M29" i="2"/>
  <c r="O29" i="2"/>
  <c r="P29" i="2"/>
  <c r="F30" i="2"/>
  <c r="H30" i="2"/>
  <c r="J30" i="2"/>
  <c r="M30" i="2"/>
  <c r="O30" i="2"/>
  <c r="P30" i="2"/>
  <c r="F31" i="2"/>
  <c r="H31" i="2"/>
  <c r="J31" i="2"/>
  <c r="M31" i="2"/>
  <c r="O31" i="2"/>
  <c r="P31" i="2"/>
  <c r="F32" i="2"/>
  <c r="H32" i="2"/>
  <c r="J32" i="2"/>
  <c r="M32" i="2"/>
  <c r="O32" i="2"/>
  <c r="P32" i="2"/>
  <c r="F33" i="2"/>
  <c r="H33" i="2"/>
  <c r="J33" i="2"/>
  <c r="M33" i="2"/>
  <c r="O33" i="2"/>
  <c r="P33" i="2"/>
  <c r="F34" i="2"/>
  <c r="H34" i="2"/>
  <c r="J34" i="2"/>
  <c r="M34" i="2"/>
  <c r="O34" i="2"/>
  <c r="P34" i="2"/>
  <c r="F35" i="2"/>
  <c r="H35" i="2"/>
  <c r="J35" i="2"/>
  <c r="M35" i="2"/>
  <c r="O35" i="2"/>
  <c r="P35" i="2"/>
  <c r="F36" i="2"/>
  <c r="H36" i="2"/>
  <c r="J36" i="2"/>
  <c r="M36" i="2"/>
  <c r="O36" i="2"/>
  <c r="P36" i="2"/>
  <c r="F37" i="2"/>
  <c r="H37" i="2"/>
  <c r="J37" i="2"/>
  <c r="M37" i="2"/>
  <c r="O37" i="2"/>
  <c r="P37" i="2"/>
  <c r="F38" i="2"/>
  <c r="H38" i="2"/>
  <c r="J38" i="2"/>
  <c r="M38" i="2"/>
  <c r="O38" i="2"/>
  <c r="P38" i="2"/>
  <c r="F39" i="2"/>
  <c r="H39" i="2"/>
  <c r="J39" i="2"/>
  <c r="M39" i="2"/>
  <c r="O39" i="2"/>
  <c r="P39" i="2"/>
  <c r="F40" i="2"/>
  <c r="H40" i="2"/>
  <c r="J40" i="2"/>
  <c r="M40" i="2"/>
  <c r="O40" i="2"/>
  <c r="P40" i="2"/>
  <c r="F41" i="2"/>
  <c r="H41" i="2"/>
  <c r="J41" i="2"/>
  <c r="M41" i="2"/>
  <c r="O41" i="2"/>
  <c r="P41" i="2"/>
  <c r="F42" i="2"/>
  <c r="H42" i="2"/>
  <c r="J42" i="2"/>
  <c r="M42" i="2"/>
  <c r="O42" i="2"/>
  <c r="P42" i="2"/>
  <c r="F43" i="2"/>
  <c r="H43" i="2"/>
  <c r="J43" i="2"/>
  <c r="M43" i="2"/>
  <c r="O43" i="2"/>
  <c r="P43" i="2"/>
  <c r="F44" i="2"/>
  <c r="H44" i="2"/>
  <c r="J44" i="2"/>
  <c r="M44" i="2"/>
  <c r="O44" i="2"/>
  <c r="P44" i="2"/>
  <c r="F45" i="2"/>
  <c r="H45" i="2"/>
  <c r="J45" i="2"/>
  <c r="M45" i="2"/>
  <c r="O45" i="2"/>
  <c r="P45" i="2"/>
  <c r="F46" i="2"/>
  <c r="H46" i="2"/>
  <c r="J46" i="2"/>
  <c r="M46" i="2"/>
  <c r="O46" i="2"/>
  <c r="P46" i="2"/>
  <c r="F47" i="2"/>
  <c r="H47" i="2"/>
  <c r="J47" i="2"/>
  <c r="M47" i="2"/>
  <c r="O47" i="2"/>
  <c r="P47" i="2"/>
  <c r="F48" i="2"/>
  <c r="H48" i="2"/>
  <c r="J48" i="2"/>
  <c r="M48" i="2"/>
  <c r="O48" i="2"/>
  <c r="P48" i="2"/>
  <c r="F49" i="2"/>
  <c r="H49" i="2"/>
  <c r="J49" i="2"/>
  <c r="M49" i="2"/>
  <c r="O49" i="2"/>
  <c r="P49" i="2"/>
  <c r="F50" i="2"/>
  <c r="H50" i="2"/>
  <c r="J50" i="2"/>
  <c r="M50" i="2"/>
  <c r="O50" i="2"/>
  <c r="P50" i="2"/>
  <c r="E52" i="2"/>
  <c r="G52" i="2"/>
  <c r="I52" i="2"/>
  <c r="K52" i="2"/>
  <c r="N52" i="2"/>
  <c r="E53" i="2"/>
  <c r="G53" i="2"/>
  <c r="H53" i="2"/>
  <c r="I53" i="2"/>
  <c r="K53" i="2"/>
  <c r="M53" i="2"/>
  <c r="N53" i="2"/>
  <c r="P53" i="2"/>
  <c r="E54" i="2"/>
  <c r="G54" i="2"/>
  <c r="H54" i="2"/>
  <c r="I54" i="2"/>
  <c r="J54" i="2"/>
  <c r="K54" i="2"/>
  <c r="M54" i="2"/>
  <c r="N54" i="2"/>
  <c r="O54" i="2"/>
  <c r="P54" i="2"/>
  <c r="F53" i="2" l="1"/>
</calcChain>
</file>

<file path=xl/sharedStrings.xml><?xml version="1.0" encoding="utf-8"?>
<sst xmlns="http://schemas.openxmlformats.org/spreadsheetml/2006/main" count="555" uniqueCount="272">
  <si>
    <t>Median</t>
  </si>
  <si>
    <t xml:space="preserve">Average </t>
  </si>
  <si>
    <t>Total</t>
  </si>
  <si>
    <t>fines &amp; fees, grants, donations</t>
  </si>
  <si>
    <t>WOONSOCKET</t>
  </si>
  <si>
    <t>WOONSOCKET HARRIS PUBLIC LIBRARY</t>
  </si>
  <si>
    <t>grants, memberships, donations, fines, endowment</t>
  </si>
  <si>
    <t>NORTH KINGSTOWN</t>
  </si>
  <si>
    <t>WILLETT FREE LIBRARY</t>
  </si>
  <si>
    <t>Donations, Fundraisers, Endowment Interest, Fines</t>
  </si>
  <si>
    <t>WESTERLY</t>
  </si>
  <si>
    <t>WESTERLY PUBLIC LIBRARY</t>
  </si>
  <si>
    <t>endowment, trust, fines, donations,</t>
  </si>
  <si>
    <t>WEST WARWICK</t>
  </si>
  <si>
    <t>WEST WARWICK PUBLIC LIBRARY</t>
  </si>
  <si>
    <t>Copier fees, Friends, donations, Champlin and RI Foundation grants.</t>
  </si>
  <si>
    <t>WARWICK</t>
  </si>
  <si>
    <t>WARWICK PUBLIC LIBRARY</t>
  </si>
  <si>
    <t>fines, fees, donations, Friends, Grants</t>
  </si>
  <si>
    <t>TIVERTON</t>
  </si>
  <si>
    <t>TIVERTON PUBLIC LIBRARY</t>
  </si>
  <si>
    <t>fines, endowment income</t>
  </si>
  <si>
    <t>SOUTH KINGSTOWN</t>
  </si>
  <si>
    <t>SOUTH KINGSTOWN PUBLIC LIBRARY</t>
  </si>
  <si>
    <t>Friends of the library contribution, fees, trust contribution</t>
  </si>
  <si>
    <t>BRISTOL</t>
  </si>
  <si>
    <t>ROGERS FREE LIBRARY</t>
  </si>
  <si>
    <t>See Attached</t>
  </si>
  <si>
    <t>PROVIDENCE</t>
  </si>
  <si>
    <t>PROVIDENCE PUBLIC LIBRARY</t>
  </si>
  <si>
    <t>donations, grants, fines and fees</t>
  </si>
  <si>
    <t>PROVIDENCE COMMUNITY LIBRARY</t>
  </si>
  <si>
    <t>Fundraising, fines, computer paper, program room rental, endowment</t>
  </si>
  <si>
    <t>PORTSMOUTH</t>
  </si>
  <si>
    <t>PORTSMOUTH FREE PUBLIC LIBRARY</t>
  </si>
  <si>
    <t>Endowment income, donations, fundraisers, fines and fees</t>
  </si>
  <si>
    <t>PONTIAC FREE LIBRARY</t>
  </si>
  <si>
    <t>Fines, Endowment, Grants</t>
  </si>
  <si>
    <t>PAWTUCKET</t>
  </si>
  <si>
    <t>PAWTUCKET PUBLIC LIBRARY</t>
  </si>
  <si>
    <t>Fines, book &amp; bake sales, donations, raffles</t>
  </si>
  <si>
    <t>BURRILLVILLE</t>
  </si>
  <si>
    <t>PASCOAG FREE PUBLIC LIBRARY</t>
  </si>
  <si>
    <t>Fines, copies, book sales, contributions, grants</t>
  </si>
  <si>
    <t>NORTH SMITHFIELD</t>
  </si>
  <si>
    <t>NORTH SMITHFIELD PUBLIC LIBRARY</t>
  </si>
  <si>
    <t>fundraising, fines, donations, dues, interest</t>
  </si>
  <si>
    <t>SCITUATE</t>
  </si>
  <si>
    <t>NORTH SCITUATE PUBLIC LIBRARY</t>
  </si>
  <si>
    <t>Friends of Lib Gift,Needlers Gift,Donation Jar,Printing charges,Fines&amp;fees,On hand receipts at beginning of 2016 fiscal year</t>
  </si>
  <si>
    <t>NORTH PROVIDENCE</t>
  </si>
  <si>
    <t>NORTH PROVIDENCE UNION FREE</t>
  </si>
  <si>
    <t>fines, endowment, donations</t>
  </si>
  <si>
    <t>NORTH KINGSTOWN FREE LIBRARY</t>
  </si>
  <si>
    <t>Fundraising, gifts, grants, fines, commissions, interest</t>
  </si>
  <si>
    <t>NEWPORT</t>
  </si>
  <si>
    <t>NEWPORT PUBLIC LIBRARY</t>
  </si>
  <si>
    <t>donations, public printing fees, user fees, book rental fees</t>
  </si>
  <si>
    <t>MIDDLETOWN</t>
  </si>
  <si>
    <t>MIDDLETOWN PUBLIC LIBRARY</t>
  </si>
  <si>
    <t>Donations, fines and interest income</t>
  </si>
  <si>
    <t>NARRAGANSETT</t>
  </si>
  <si>
    <t>MAURY LOONTJENS MEMORIAL LIBRARY (NARRAGANSETT)</t>
  </si>
  <si>
    <t>fees and fines, endowment dividends</t>
  </si>
  <si>
    <t>JOHNSTON</t>
  </si>
  <si>
    <t>MARIAN J. MOHR MEMORIAL LIBRARY</t>
  </si>
  <si>
    <t>Fees, fines, donations, bank interest</t>
  </si>
  <si>
    <t>WEST GREENWICH</t>
  </si>
  <si>
    <t>LOUTTIT MEMORIAL LIBRARY</t>
  </si>
  <si>
    <t>Fees champlin grant</t>
  </si>
  <si>
    <t>LINCOLN</t>
  </si>
  <si>
    <t>LINCOLN PUBLIC LIBRARY</t>
  </si>
  <si>
    <t>Fundraising, donations and grants</t>
  </si>
  <si>
    <t>FOSTER</t>
  </si>
  <si>
    <t>LIBRARIES OF FOSTER</t>
  </si>
  <si>
    <t>Income from fines, fundraising, endowment interest</t>
  </si>
  <si>
    <t>HOPKINTON</t>
  </si>
  <si>
    <t>LANGWORTHY PUBLIC LIBRARY</t>
  </si>
  <si>
    <t>Fines, fees and donations</t>
  </si>
  <si>
    <t>JESSE M. SMITH MEMORIAL LIBRARY</t>
  </si>
  <si>
    <t>Friends Gift,book sale and gifts Champlin Grant Trustee spending</t>
  </si>
  <si>
    <t>JAMESTOWN</t>
  </si>
  <si>
    <t>JAMESTOWN PHILOMENIAN LIBRARY</t>
  </si>
  <si>
    <t>donations, fees, Memorial fund</t>
  </si>
  <si>
    <t>NEW SHOREHAM</t>
  </si>
  <si>
    <t>ISLAND FREE LIBRARY</t>
  </si>
  <si>
    <t>fundraising, fines, copies, association dues, donations, art festival sandwich booth, miscellaneous grants</t>
  </si>
  <si>
    <t>HOPE LIBRARY</t>
  </si>
  <si>
    <t>Fines, copies, rundraisers, endowment</t>
  </si>
  <si>
    <t>GLOCESTER</t>
  </si>
  <si>
    <t>HARMONY LIBRARY</t>
  </si>
  <si>
    <t xml:space="preserve">fines, contributions, printing, lost and damaged books, etc. </t>
  </si>
  <si>
    <t>SMITHFIELD</t>
  </si>
  <si>
    <t>GREENVILLE PUBLIC LIBRARY</t>
  </si>
  <si>
    <t>fundraisers, fines, copies, donations, Harmony Library</t>
  </si>
  <si>
    <t>GLOCESTER MANTON FREE PUBLIC LIBRARY</t>
  </si>
  <si>
    <t>fundraising, fines, investments, grants, friends\' group</t>
  </si>
  <si>
    <t>WARREN</t>
  </si>
  <si>
    <t>GEORGE HAIL FREE LIBRARY</t>
  </si>
  <si>
    <t>Passport applications, fees and fines</t>
  </si>
  <si>
    <t>EXETER</t>
  </si>
  <si>
    <t>EXETER PUBLIC LIBRARY</t>
  </si>
  <si>
    <t>Fines,donations,interest</t>
  </si>
  <si>
    <t>EAST SMITHFIELD PUBLIC LIBRARY</t>
  </si>
  <si>
    <t/>
  </si>
  <si>
    <t>EAST PROVIDENCE</t>
  </si>
  <si>
    <t>EAST PROVIDENCE PUBLIC LIBRARY</t>
  </si>
  <si>
    <t>library endowment and annual appeal</t>
  </si>
  <si>
    <t>EAST GREENWICH</t>
  </si>
  <si>
    <t>EAST GREENWICH FREE LIBRARY</t>
  </si>
  <si>
    <t>donations, annual campaign, book sales, grants</t>
  </si>
  <si>
    <t>DAVISVILLE FREE LIBRARY</t>
  </si>
  <si>
    <t>Friends, Library Fund, self-generating</t>
  </si>
  <si>
    <t>CUMBERLAND</t>
  </si>
  <si>
    <t>CUMBERLAND PUBLIC LIBRARY</t>
  </si>
  <si>
    <t xml:space="preserve">Annual appeal, fines, book sales, cash donations, room use </t>
  </si>
  <si>
    <t>CHARLESTOWN</t>
  </si>
  <si>
    <t>CROSS' MILLS PUBLIC LIBRARY</t>
  </si>
  <si>
    <t>fines, printing, copying</t>
  </si>
  <si>
    <t>CRANSTON</t>
  </si>
  <si>
    <t>CRANSTON PUBLIC LIBRARY</t>
  </si>
  <si>
    <t>COVENTRY</t>
  </si>
  <si>
    <t>COVENTRY PUBLIC LIBRARY</t>
  </si>
  <si>
    <t>endownment income, fines, fees, annual appeal, donations</t>
  </si>
  <si>
    <t>RICHMOND</t>
  </si>
  <si>
    <t>CLARK MEMORIAL LIBRARY</t>
  </si>
  <si>
    <t>Contributions, Fees, fines, Fundraising</t>
  </si>
  <si>
    <t>CENTRAL FALLS</t>
  </si>
  <si>
    <t>CENTRAL FALLS FREE PUBLIC LIBRARY</t>
  </si>
  <si>
    <t>Private Trust, responsable for building maintenance, electric, heat, grounds</t>
  </si>
  <si>
    <t>LITTLE COMPTON</t>
  </si>
  <si>
    <t>BROWNELL LIBRARY, HOME OF LITTLE COMPTON</t>
  </si>
  <si>
    <t>na</t>
  </si>
  <si>
    <t>BARRINGTON</t>
  </si>
  <si>
    <t>BARRINGTON PUBLIC LIBRARY</t>
  </si>
  <si>
    <t>fines, copies, fundraising, etc.</t>
  </si>
  <si>
    <t>ASHAWAY FREE LIBRARY</t>
  </si>
  <si>
    <t>Total Operating Revenue Per Capita By OSL Population</t>
  </si>
  <si>
    <t>Total Operating Revenue Per Capita By Legal Population</t>
  </si>
  <si>
    <t>Total Operating Revenue</t>
  </si>
  <si>
    <t>% of Total Operating Revenue</t>
  </si>
  <si>
    <t>Describe Other Operating Revenue</t>
  </si>
  <si>
    <t>Other Operating Revenue</t>
  </si>
  <si>
    <t>Federal Government Revenue</t>
  </si>
  <si>
    <t>State Government Revenue</t>
  </si>
  <si>
    <t>Local Government Revenue</t>
  </si>
  <si>
    <t>OSL Population</t>
  </si>
  <si>
    <t>Population of Legal Service Area</t>
  </si>
  <si>
    <t>City</t>
  </si>
  <si>
    <t>Library</t>
  </si>
  <si>
    <t>Other Revenue</t>
  </si>
  <si>
    <t>Average</t>
  </si>
  <si>
    <t xml:space="preserve">Total </t>
  </si>
  <si>
    <t>physical plant, OSL fees, office supplies</t>
  </si>
  <si>
    <t>DVDs, Books on CD, microfilm</t>
  </si>
  <si>
    <t>DVDs and audiobooks</t>
  </si>
  <si>
    <t>Facilities, Supplies, Park Expenses</t>
  </si>
  <si>
    <t>DVDs, CDs, Audiobooks, etc</t>
  </si>
  <si>
    <t>utilities, OSL, programs, contracts, maintenance</t>
  </si>
  <si>
    <t>AV and microforms</t>
  </si>
  <si>
    <t>Building operations and maintenance, utilities, service contracts, bookkeeping and personnel services, and professional travel and training.</t>
  </si>
  <si>
    <t>Dvds, CDs, and microfilm converted to digital content</t>
  </si>
  <si>
    <t>utilities, supplies, OSL fees, programs, service contracts</t>
  </si>
  <si>
    <t xml:space="preserve">audio visual </t>
  </si>
  <si>
    <t>everything else not staff or materials</t>
  </si>
  <si>
    <t>CD Music, CD Books, DVDS</t>
  </si>
  <si>
    <t>Operating, Bldg R&amp;M, Utilities</t>
  </si>
  <si>
    <t>Subscriptions and audio-visual</t>
  </si>
  <si>
    <t>library and other supplies 81206 osl dues 213466 program expenses 119383, dues staff dev 8596, acct, payroll service, audit, legal 23724, occupancy 383067, security 111213, telephone interest 21785, delivery, vehicle 15410, other 8796</t>
  </si>
  <si>
    <t>hotspots, kindles</t>
  </si>
  <si>
    <t>Building and grounds, library supplies, special projects, and non-budget items</t>
  </si>
  <si>
    <t>DVDs, audiobooks, music CDs.</t>
  </si>
  <si>
    <t>OSL fees, physical plant, office supplies, other fees</t>
  </si>
  <si>
    <t>Audiobooks and DVDs.</t>
  </si>
  <si>
    <t>building maintenance, supplies, performers, education, travel</t>
  </si>
  <si>
    <t xml:space="preserve">Audio Visual </t>
  </si>
  <si>
    <t>Utilities, office supplies, insurance, OSL fee</t>
  </si>
  <si>
    <t>Magazines</t>
  </si>
  <si>
    <t>plant, dues and fees, computers, furnishings, programming</t>
  </si>
  <si>
    <t>museum passes, av material, databases, toys,puzzles</t>
  </si>
  <si>
    <t>programs, OSL fees, computer support, etc.</t>
  </si>
  <si>
    <t>a/v materials</t>
  </si>
  <si>
    <t>Physical plant,Library&amp;office materials,Programming etc.</t>
  </si>
  <si>
    <t>Audio materials-CD\'s,Plaways,Books on tape,Mjuseum passes</t>
  </si>
  <si>
    <t>Physical plant, office expenses, OSL fees</t>
  </si>
  <si>
    <t>microforms, all AV collections, local history collection, museum passes</t>
  </si>
  <si>
    <t>Building upgrades, office supplies, consultant, insurance, operating supplies and materials.</t>
  </si>
  <si>
    <t>A/V materials, microforms, museum passes, etc</t>
  </si>
  <si>
    <t>supplies, custodial services, hvac maintenance and repair, utilities, labor negotiations, software license fees, website hosting, internet connectivity, general maintenance, travel, alarm and fire safety services, pest control, shipping and postage, small equipment purchases, insurance property and liability, copy machine expense</t>
  </si>
  <si>
    <t>discount passes</t>
  </si>
  <si>
    <t>osl, general insurance, supplies, utilities</t>
  </si>
  <si>
    <t>museum passes,nook ebooks</t>
  </si>
  <si>
    <t>utilities, building maintenance, office supplies, book maintenance, staff development, postage</t>
  </si>
  <si>
    <t>audio and video media</t>
  </si>
  <si>
    <t>Payroll service, Tax Prep, OSL fees, Programming, General Supplies, Physical Plant, Hardware, Continuing Education, Travel Reimbursement</t>
  </si>
  <si>
    <t>DVDs, CDs, Kits</t>
  </si>
  <si>
    <t>Computer, osl fees supplies membership programs utilities</t>
  </si>
  <si>
    <t>audio dvd, video games</t>
  </si>
  <si>
    <t>Utilities and building expenses; office supplies;accountant fees; professional development</t>
  </si>
  <si>
    <t>Audio/Visual materials</t>
  </si>
  <si>
    <t>insurance, utilities, repairs &amp; maintenance, programs</t>
  </si>
  <si>
    <t>Audio /DVD purchases</t>
  </si>
  <si>
    <t>Programs, suppplies, travel, physical plant, insurance, OSL fees, computer hardware/software, copiers</t>
  </si>
  <si>
    <t>Audiobooks, DVDs</t>
  </si>
  <si>
    <t>heat, electric, W&amp;S, telephone, trash, maintenance</t>
  </si>
  <si>
    <t xml:space="preserve">Media </t>
  </si>
  <si>
    <t>postage, freight, ILL delivery, electricity, fuel oil, water, sewer, IT, OSL fees, supplies, building-grounds-equipment maintenance, copier lease</t>
  </si>
  <si>
    <t xml:space="preserve">MP3 books, Dvds, Blu-rays, </t>
  </si>
  <si>
    <t>supplies, maintenance, postage, insurance, utilities</t>
  </si>
  <si>
    <t>dvds, audiobooks, Gale Virtual Reference Library, E-Sequels</t>
  </si>
  <si>
    <t>Building maintenance, utilities, OSL fees, insurance, service contracts, payroll</t>
  </si>
  <si>
    <t>audio/visual</t>
  </si>
  <si>
    <t>programs, copiers, educational expenses, memberships, etc.</t>
  </si>
  <si>
    <t>cds &amp; dvds</t>
  </si>
  <si>
    <t>Supplies, programs, service contracts, building maintenance, janitorial, security, payroll, accountant</t>
  </si>
  <si>
    <t>utilities, supplies, maintainence, contracted services,programming,OSL fees</t>
  </si>
  <si>
    <t>museum passes</t>
  </si>
  <si>
    <t>Programs, building maintenance, supplies, testing fees, service contracts</t>
  </si>
  <si>
    <t>Music CDs, Audiobooks, Movies</t>
  </si>
  <si>
    <t>Utilities,Supplies,Equipment</t>
  </si>
  <si>
    <t>A-V Materials</t>
  </si>
  <si>
    <t>Bldg maintenance, alarm, water, heat, electricity, exterminator, cleaning</t>
  </si>
  <si>
    <t>building maintenance,equipment repair,OSL fees,utilities</t>
  </si>
  <si>
    <t>audio-books,dvds</t>
  </si>
  <si>
    <t>Utilities, supplies, postage, physical plant</t>
  </si>
  <si>
    <t>Dvds, Magazines</t>
  </si>
  <si>
    <t>utilities, service contracts, training, travel, literacy, equipment, postage, fees</t>
  </si>
  <si>
    <t>audio, dvd, blu-ray, passes, video games</t>
  </si>
  <si>
    <t>Heat, electricity, telephone, insurance, building &amp; grounds, Ocean State Libraries fees, processing, office, mileage, etc.</t>
  </si>
  <si>
    <t>Craft supplies for adults and kids; popcord for movies; coffee for Coffee &amp; Coloring</t>
  </si>
  <si>
    <t>utilities, property maint, legal, etc</t>
  </si>
  <si>
    <t>av</t>
  </si>
  <si>
    <t>OSL, programming, security, travel, printing, supplies, technology, utilities</t>
  </si>
  <si>
    <t>DVDs. Music, Audio Books, Games, Puppets, Toys</t>
  </si>
  <si>
    <t>library operations,administrative expenses, insurance, maintenance, accounting, repairs, utilities</t>
  </si>
  <si>
    <t>Bookkeeping, Payroll, Employee benefits, Insurance, Utilities,Security,Telecommunications, Repair &amp; Maintenance</t>
  </si>
  <si>
    <t>Insurance, telephone, museum passes, office supplies, building maintenance, laptops, membership fees, travel, movie license</t>
  </si>
  <si>
    <t>DVDs, Audio books</t>
  </si>
  <si>
    <t>building expenses, travel, supplies,postage, programs</t>
  </si>
  <si>
    <t>AV, periodicals</t>
  </si>
  <si>
    <t>services, facilities, admin</t>
  </si>
  <si>
    <t>audiovisual</t>
  </si>
  <si>
    <t>Total Operating Expenditures Per Capita by OSL Population</t>
  </si>
  <si>
    <t>Total Operating Expenditures Per Capita By Legal Population</t>
  </si>
  <si>
    <t>Total Operating Expenditures</t>
  </si>
  <si>
    <t>% of Total Operating Expenditures</t>
  </si>
  <si>
    <t>Other Operating Expenditures Description</t>
  </si>
  <si>
    <t>Other Operating Expenditures</t>
  </si>
  <si>
    <t>Total Collection Expenditures</t>
  </si>
  <si>
    <t xml:space="preserve"> Other Materials Description</t>
  </si>
  <si>
    <t>Other Materials Expenditures</t>
  </si>
  <si>
    <t>Electronic Materials Expenditures</t>
  </si>
  <si>
    <t>Print Materials Expenditures</t>
  </si>
  <si>
    <t>% Total Operating Expenditures</t>
  </si>
  <si>
    <t>Total Staff Expenditures</t>
  </si>
  <si>
    <t>Employee Benefits Expenditures</t>
  </si>
  <si>
    <t>Salaries and Wage Expenditures</t>
  </si>
  <si>
    <t>Collection Expenditures</t>
  </si>
  <si>
    <t>Staffing Expenditures</t>
  </si>
  <si>
    <t>Media</t>
  </si>
  <si>
    <t>Collection Expenditures Per Capita by OSL Population</t>
  </si>
  <si>
    <t>Collection Expenditures Per Capita by Legal Population</t>
  </si>
  <si>
    <t>% of Total Collection Expenditures</t>
  </si>
  <si>
    <t>Describe Other Materials Expenditures</t>
  </si>
  <si>
    <t>Worksheet Contents</t>
  </si>
  <si>
    <t>Tab Title</t>
  </si>
  <si>
    <t>Worksheet Description</t>
  </si>
  <si>
    <t>Revenue</t>
  </si>
  <si>
    <t>Expenditures</t>
  </si>
  <si>
    <t>Operating revenue broken down by source</t>
  </si>
  <si>
    <t>Operating expenditures broken down by source</t>
  </si>
  <si>
    <t>Collection expenditures broken down by source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</si>
</sst>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00"/>
  </numFmts>
  <fonts count="8" x14ac:knownFonts="1">
    <font>
      <sz val="11"/>
      <color theme="1"/>
      <name val="Calibri"/>
      <family val="2"/>
      <scheme val="minor"/>
    </font>
    <font>
      <sz val="10"/>
      <name val="Arial"/>
      <family val="2"/>
    </font>
    <font>
      <sz val="10"/>
      <name val="Calibri"/>
      <family val="2"/>
      <scheme val="minor"/>
    </font>
    <font>
      <b/>
      <sz val="10"/>
      <name val="Calibri"/>
      <family val="2"/>
      <scheme val="minor"/>
    </font>
    <font>
      <sz val="10"/>
      <name val="Arial"/>
      <family val="2"/>
    </font>
    <font>
      <b/>
      <sz val="10"/>
      <name val="Arial"/>
      <family val="2"/>
    </font>
    <font>
      <u/>
      <sz val="11"/>
      <color theme="10"/>
      <name val="Calibri"/>
      <family val="2"/>
      <scheme val="minor"/>
    </font>
    <font>
      <b/>
      <u/>
      <sz val="11"/>
      <color theme="10"/>
      <name val="Calibri"/>
      <family val="2"/>
      <scheme val="minor"/>
    </font>
  </fonts>
  <fills count="11">
    <fill>
      <patternFill patternType="none"/>
    </fill>
    <fill>
      <patternFill patternType="gray125"/>
    </fill>
    <fill>
      <patternFill patternType="solid">
        <fgColor theme="2"/>
        <bgColor indexed="64"/>
      </patternFill>
    </fill>
    <fill>
      <patternFill patternType="solid">
        <fgColor rgb="FFEEEEEE"/>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39997558519241921"/>
        <bgColor indexed="64"/>
      </patternFill>
    </fill>
  </fills>
  <borders count="25">
    <border>
      <left/>
      <right/>
      <top/>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bottom style="thin">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bottom style="medium">
        <color auto="1"/>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medium">
        <color auto="1"/>
      </left>
      <right style="medium">
        <color auto="1"/>
      </right>
      <top style="medium">
        <color auto="1"/>
      </top>
      <bottom/>
      <diagonal/>
    </border>
    <border>
      <left/>
      <right/>
      <top style="medium">
        <color auto="1"/>
      </top>
      <bottom style="medium">
        <color auto="1"/>
      </bottom>
      <diagonal/>
    </border>
  </borders>
  <cellStyleXfs count="10">
    <xf numFmtId="0" fontId="0" fillId="0" borderId="0"/>
    <xf numFmtId="0" fontId="1" fillId="0" borderId="0"/>
    <xf numFmtId="9" fontId="1" fillId="0" borderId="0" applyFont="0" applyFill="0" applyBorder="0" applyAlignment="0" applyProtection="0"/>
    <xf numFmtId="0" fontId="1" fillId="0" borderId="0" applyNumberFormat="0" applyFont="0" applyFill="0" applyBorder="0" applyProtection="0">
      <alignment horizontal="left" vertical="center"/>
    </xf>
    <xf numFmtId="3" fontId="1" fillId="0" borderId="0" applyFont="0" applyFill="0" applyBorder="0" applyAlignment="0" applyProtection="0"/>
    <xf numFmtId="0" fontId="4" fillId="0" borderId="0"/>
    <xf numFmtId="9" fontId="4" fillId="0" borderId="0" applyFont="0" applyFill="0" applyBorder="0" applyAlignment="0" applyProtection="0"/>
    <xf numFmtId="0" fontId="4" fillId="0" borderId="0" applyNumberFormat="0" applyFont="0" applyFill="0" applyBorder="0" applyProtection="0">
      <alignment horizontal="left" vertical="center"/>
    </xf>
    <xf numFmtId="3" fontId="4" fillId="0" borderId="0" applyFont="0" applyFill="0" applyBorder="0" applyAlignment="0" applyProtection="0"/>
    <xf numFmtId="0" fontId="6" fillId="0" borderId="0" applyNumberFormat="0" applyFill="0" applyBorder="0" applyAlignment="0" applyProtection="0"/>
  </cellStyleXfs>
  <cellXfs count="123">
    <xf numFmtId="0" fontId="0" fillId="0" borderId="0" xfId="0"/>
    <xf numFmtId="0" fontId="2" fillId="0" borderId="0" xfId="1" applyFont="1"/>
    <xf numFmtId="164" fontId="2" fillId="0" borderId="1" xfId="1" applyNumberFormat="1" applyFont="1" applyBorder="1"/>
    <xf numFmtId="164" fontId="2" fillId="0" borderId="2" xfId="1" applyNumberFormat="1" applyFont="1" applyBorder="1"/>
    <xf numFmtId="164" fontId="2" fillId="0" borderId="3" xfId="1" applyNumberFormat="1" applyFont="1" applyBorder="1"/>
    <xf numFmtId="9" fontId="2" fillId="0" borderId="1" xfId="2" applyFont="1" applyBorder="1"/>
    <xf numFmtId="164" fontId="2" fillId="0" borderId="4" xfId="1" applyNumberFormat="1" applyFont="1" applyBorder="1"/>
    <xf numFmtId="0" fontId="2" fillId="0" borderId="1" xfId="1" applyFont="1" applyBorder="1"/>
    <xf numFmtId="0" fontId="2" fillId="0" borderId="4" xfId="1" applyFont="1" applyBorder="1"/>
    <xf numFmtId="0" fontId="2" fillId="0" borderId="2" xfId="1" applyFont="1" applyBorder="1"/>
    <xf numFmtId="0" fontId="3" fillId="2" borderId="5" xfId="1" applyFont="1" applyFill="1" applyBorder="1"/>
    <xf numFmtId="164" fontId="2" fillId="0" borderId="6" xfId="1" applyNumberFormat="1" applyFont="1" applyBorder="1"/>
    <xf numFmtId="164" fontId="2" fillId="0" borderId="7" xfId="1" applyNumberFormat="1" applyFont="1" applyBorder="1"/>
    <xf numFmtId="164" fontId="2" fillId="0" borderId="8" xfId="1" applyNumberFormat="1" applyFont="1" applyBorder="1"/>
    <xf numFmtId="9" fontId="2" fillId="0" borderId="6" xfId="2" applyFont="1" applyBorder="1"/>
    <xf numFmtId="164" fontId="2" fillId="0" borderId="9" xfId="1" applyNumberFormat="1" applyFont="1" applyBorder="1"/>
    <xf numFmtId="0" fontId="2" fillId="0" borderId="6" xfId="1" applyFont="1" applyBorder="1"/>
    <xf numFmtId="0" fontId="2" fillId="0" borderId="9" xfId="1" applyFont="1" applyBorder="1"/>
    <xf numFmtId="0" fontId="2" fillId="0" borderId="7" xfId="1" applyFont="1" applyBorder="1"/>
    <xf numFmtId="0" fontId="2" fillId="0" borderId="8" xfId="1" applyFont="1" applyBorder="1"/>
    <xf numFmtId="0" fontId="2" fillId="2" borderId="5" xfId="1" applyFont="1" applyFill="1" applyBorder="1"/>
    <xf numFmtId="165" fontId="2" fillId="0" borderId="6" xfId="1" applyNumberFormat="1" applyFont="1" applyBorder="1"/>
    <xf numFmtId="165" fontId="2" fillId="0" borderId="7" xfId="1" applyNumberFormat="1" applyFont="1" applyBorder="1"/>
    <xf numFmtId="9" fontId="2" fillId="0" borderId="6" xfId="2" applyFont="1" applyBorder="1" applyAlignment="1">
      <alignment vertical="center"/>
    </xf>
    <xf numFmtId="0" fontId="2" fillId="0" borderId="9" xfId="3" applyFont="1" applyBorder="1" applyAlignment="1">
      <alignment horizontal="left" vertical="center"/>
    </xf>
    <xf numFmtId="3" fontId="2" fillId="0" borderId="6" xfId="4" applyNumberFormat="1" applyFont="1" applyBorder="1"/>
    <xf numFmtId="3" fontId="2" fillId="0" borderId="9" xfId="4" applyNumberFormat="1" applyFont="1" applyBorder="1"/>
    <xf numFmtId="0" fontId="2" fillId="0" borderId="7" xfId="3" applyFont="1" applyBorder="1" applyAlignment="1">
      <alignment horizontal="left" vertical="center"/>
    </xf>
    <xf numFmtId="0" fontId="3" fillId="3" borderId="5" xfId="1" applyFont="1" applyFill="1" applyBorder="1" applyAlignment="1">
      <alignment horizontal="left"/>
    </xf>
    <xf numFmtId="165" fontId="2" fillId="0" borderId="10" xfId="1" applyNumberFormat="1" applyFont="1" applyBorder="1"/>
    <xf numFmtId="165" fontId="2" fillId="0" borderId="11" xfId="1" applyNumberFormat="1" applyFont="1" applyBorder="1"/>
    <xf numFmtId="165" fontId="2" fillId="0" borderId="0" xfId="1" applyNumberFormat="1" applyFont="1"/>
    <xf numFmtId="164" fontId="2" fillId="0" borderId="12" xfId="1" applyNumberFormat="1" applyFont="1" applyBorder="1"/>
    <xf numFmtId="9" fontId="2" fillId="0" borderId="10" xfId="2" applyFont="1" applyBorder="1" applyAlignment="1">
      <alignment vertical="center"/>
    </xf>
    <xf numFmtId="0" fontId="2" fillId="0" borderId="13" xfId="3" applyFont="1" applyBorder="1" applyAlignment="1">
      <alignment horizontal="left" vertical="center"/>
    </xf>
    <xf numFmtId="164" fontId="2" fillId="0" borderId="11" xfId="1" applyNumberFormat="1" applyFont="1" applyBorder="1"/>
    <xf numFmtId="9" fontId="2" fillId="0" borderId="10" xfId="2" applyFont="1" applyBorder="1"/>
    <xf numFmtId="3" fontId="2" fillId="0" borderId="10" xfId="4" applyNumberFormat="1" applyFont="1" applyBorder="1"/>
    <xf numFmtId="3" fontId="2" fillId="0" borderId="13" xfId="4" applyNumberFormat="1" applyFont="1" applyBorder="1"/>
    <xf numFmtId="0" fontId="2" fillId="0" borderId="11" xfId="3" applyFont="1" applyBorder="1" applyAlignment="1">
      <alignment horizontal="left" vertical="center"/>
    </xf>
    <xf numFmtId="0" fontId="2" fillId="0" borderId="0" xfId="1" applyFont="1" applyAlignment="1">
      <alignment horizontal="center" wrapText="1"/>
    </xf>
    <xf numFmtId="0" fontId="3" fillId="4" borderId="5" xfId="1" applyFont="1" applyFill="1" applyBorder="1" applyAlignment="1">
      <alignment horizontal="center" wrapText="1"/>
    </xf>
    <xf numFmtId="0" fontId="3" fillId="5" borderId="5" xfId="1" applyFont="1" applyFill="1" applyBorder="1" applyAlignment="1">
      <alignment horizontal="center" wrapText="1"/>
    </xf>
    <xf numFmtId="0" fontId="3" fillId="6" borderId="5" xfId="1" applyFont="1" applyFill="1" applyBorder="1" applyAlignment="1">
      <alignment horizontal="center" wrapText="1"/>
    </xf>
    <xf numFmtId="0" fontId="3" fillId="7" borderId="5" xfId="1" applyFont="1" applyFill="1" applyBorder="1" applyAlignment="1">
      <alignment horizontal="center" wrapText="1"/>
    </xf>
    <xf numFmtId="0" fontId="3" fillId="8" borderId="5" xfId="1" applyFont="1" applyFill="1" applyBorder="1" applyAlignment="1">
      <alignment horizontal="center" wrapText="1"/>
    </xf>
    <xf numFmtId="0" fontId="3" fillId="9" borderId="5" xfId="1" applyFont="1" applyFill="1" applyBorder="1" applyAlignment="1">
      <alignment horizontal="center" wrapText="1"/>
    </xf>
    <xf numFmtId="0" fontId="3" fillId="3" borderId="5" xfId="1" applyFont="1" applyFill="1" applyBorder="1" applyAlignment="1">
      <alignment horizontal="center" wrapText="1"/>
    </xf>
    <xf numFmtId="0" fontId="2" fillId="0" borderId="0" xfId="1" applyFont="1" applyFill="1"/>
    <xf numFmtId="0" fontId="2" fillId="0" borderId="0" xfId="5" applyFont="1"/>
    <xf numFmtId="164" fontId="2" fillId="0" borderId="1" xfId="5" applyNumberFormat="1" applyFont="1" applyBorder="1"/>
    <xf numFmtId="164" fontId="2" fillId="0" borderId="2" xfId="5" applyNumberFormat="1" applyFont="1" applyBorder="1"/>
    <xf numFmtId="164" fontId="2" fillId="0" borderId="3" xfId="5" applyNumberFormat="1" applyFont="1" applyBorder="1"/>
    <xf numFmtId="9" fontId="2" fillId="0" borderId="1" xfId="6" applyFont="1" applyBorder="1"/>
    <xf numFmtId="164" fontId="2" fillId="0" borderId="4" xfId="5" applyNumberFormat="1" applyFont="1" applyBorder="1"/>
    <xf numFmtId="0" fontId="2" fillId="0" borderId="1" xfId="5" applyFont="1" applyBorder="1"/>
    <xf numFmtId="0" fontId="2" fillId="0" borderId="4" xfId="5" applyFont="1" applyBorder="1"/>
    <xf numFmtId="0" fontId="2" fillId="0" borderId="2" xfId="5" applyFont="1" applyBorder="1"/>
    <xf numFmtId="0" fontId="3" fillId="2" borderId="5" xfId="5" applyFont="1" applyFill="1" applyBorder="1" applyAlignment="1">
      <alignment horizontal="left"/>
    </xf>
    <xf numFmtId="164" fontId="2" fillId="0" borderId="6" xfId="5" applyNumberFormat="1" applyFont="1" applyBorder="1"/>
    <xf numFmtId="164" fontId="2" fillId="0" borderId="7" xfId="5" applyNumberFormat="1" applyFont="1" applyBorder="1"/>
    <xf numFmtId="164" fontId="2" fillId="0" borderId="8" xfId="5" applyNumberFormat="1" applyFont="1" applyBorder="1"/>
    <xf numFmtId="9" fontId="2" fillId="0" borderId="6" xfId="6" applyFont="1" applyBorder="1"/>
    <xf numFmtId="164" fontId="2" fillId="0" borderId="9" xfId="5" applyNumberFormat="1" applyFont="1" applyBorder="1"/>
    <xf numFmtId="0" fontId="2" fillId="0" borderId="6" xfId="5" applyFont="1" applyBorder="1"/>
    <xf numFmtId="0" fontId="2" fillId="0" borderId="9" xfId="5" applyFont="1" applyBorder="1"/>
    <xf numFmtId="0" fontId="2" fillId="0" borderId="7" xfId="5" applyFont="1" applyBorder="1"/>
    <xf numFmtId="0" fontId="2" fillId="0" borderId="8" xfId="5" applyFont="1" applyBorder="1"/>
    <xf numFmtId="0" fontId="2" fillId="2" borderId="5" xfId="5" applyFont="1" applyFill="1" applyBorder="1"/>
    <xf numFmtId="165" fontId="2" fillId="0" borderId="6" xfId="5" applyNumberFormat="1" applyFont="1" applyBorder="1"/>
    <xf numFmtId="165" fontId="2" fillId="0" borderId="7" xfId="5" applyNumberFormat="1" applyFont="1" applyBorder="1"/>
    <xf numFmtId="9" fontId="2" fillId="0" borderId="6" xfId="6" applyFont="1" applyBorder="1" applyAlignment="1">
      <alignment vertical="center"/>
    </xf>
    <xf numFmtId="0" fontId="2" fillId="0" borderId="9" xfId="7" applyFont="1" applyBorder="1" applyAlignment="1">
      <alignment horizontal="left" vertical="center"/>
    </xf>
    <xf numFmtId="3" fontId="2" fillId="0" borderId="6" xfId="8" applyNumberFormat="1" applyFont="1" applyBorder="1"/>
    <xf numFmtId="3" fontId="2" fillId="0" borderId="9" xfId="8" applyNumberFormat="1" applyFont="1" applyBorder="1"/>
    <xf numFmtId="0" fontId="2" fillId="0" borderId="7" xfId="7" applyFont="1" applyBorder="1" applyAlignment="1">
      <alignment horizontal="left" vertical="center"/>
    </xf>
    <xf numFmtId="0" fontId="3" fillId="3" borderId="5" xfId="5" applyFont="1" applyFill="1" applyBorder="1" applyAlignment="1">
      <alignment horizontal="left"/>
    </xf>
    <xf numFmtId="165" fontId="2" fillId="0" borderId="10" xfId="5" applyNumberFormat="1" applyFont="1" applyBorder="1"/>
    <xf numFmtId="165" fontId="2" fillId="0" borderId="11" xfId="5" applyNumberFormat="1" applyFont="1" applyBorder="1"/>
    <xf numFmtId="164" fontId="2" fillId="0" borderId="12" xfId="5" applyNumberFormat="1" applyFont="1" applyBorder="1"/>
    <xf numFmtId="9" fontId="2" fillId="0" borderId="10" xfId="6" applyFont="1" applyBorder="1" applyAlignment="1">
      <alignment vertical="center"/>
    </xf>
    <xf numFmtId="0" fontId="2" fillId="0" borderId="13" xfId="7" applyFont="1" applyBorder="1" applyAlignment="1">
      <alignment horizontal="left" vertical="center"/>
    </xf>
    <xf numFmtId="164" fontId="2" fillId="0" borderId="11" xfId="5" applyNumberFormat="1" applyFont="1" applyBorder="1"/>
    <xf numFmtId="9" fontId="2" fillId="0" borderId="10" xfId="6" applyFont="1" applyBorder="1"/>
    <xf numFmtId="164" fontId="2" fillId="0" borderId="13" xfId="5" applyNumberFormat="1" applyFont="1" applyBorder="1"/>
    <xf numFmtId="9" fontId="2" fillId="0" borderId="14" xfId="6" applyFont="1" applyBorder="1"/>
    <xf numFmtId="164" fontId="2" fillId="0" borderId="15" xfId="5" applyNumberFormat="1" applyFont="1" applyBorder="1"/>
    <xf numFmtId="164" fontId="2" fillId="0" borderId="16" xfId="5" applyNumberFormat="1" applyFont="1" applyBorder="1"/>
    <xf numFmtId="3" fontId="2" fillId="0" borderId="10" xfId="8" applyNumberFormat="1" applyFont="1" applyBorder="1"/>
    <xf numFmtId="3" fontId="2" fillId="0" borderId="13" xfId="8" applyNumberFormat="1" applyFont="1" applyBorder="1"/>
    <xf numFmtId="0" fontId="2" fillId="0" borderId="11" xfId="7" applyFont="1" applyBorder="1" applyAlignment="1">
      <alignment horizontal="left" vertical="center"/>
    </xf>
    <xf numFmtId="0" fontId="2" fillId="0" borderId="0" xfId="5" applyFont="1" applyAlignment="1">
      <alignment horizontal="center" wrapText="1"/>
    </xf>
    <xf numFmtId="0" fontId="3" fillId="4" borderId="5" xfId="5" applyFont="1" applyFill="1" applyBorder="1" applyAlignment="1">
      <alignment horizontal="center" wrapText="1"/>
    </xf>
    <xf numFmtId="0" fontId="3" fillId="10" borderId="5" xfId="5" applyFont="1" applyFill="1" applyBorder="1" applyAlignment="1">
      <alignment horizontal="center" wrapText="1"/>
    </xf>
    <xf numFmtId="0" fontId="3" fillId="6" borderId="5" xfId="5" applyFont="1" applyFill="1" applyBorder="1" applyAlignment="1">
      <alignment horizontal="center" wrapText="1"/>
    </xf>
    <xf numFmtId="0" fontId="3" fillId="8" borderId="5" xfId="5" applyFont="1" applyFill="1" applyBorder="1" applyAlignment="1">
      <alignment horizontal="center" wrapText="1"/>
    </xf>
    <xf numFmtId="0" fontId="3" fillId="8" borderId="17" xfId="5" applyFont="1" applyFill="1" applyBorder="1" applyAlignment="1">
      <alignment horizontal="center" wrapText="1"/>
    </xf>
    <xf numFmtId="0" fontId="3" fillId="9" borderId="5" xfId="5" applyFont="1" applyFill="1" applyBorder="1" applyAlignment="1">
      <alignment horizontal="center" wrapText="1"/>
    </xf>
    <xf numFmtId="0" fontId="3" fillId="3" borderId="18" xfId="5" applyFont="1" applyFill="1" applyBorder="1" applyAlignment="1">
      <alignment horizontal="center" wrapText="1"/>
    </xf>
    <xf numFmtId="0" fontId="3" fillId="3" borderId="5" xfId="5" applyFont="1" applyFill="1" applyBorder="1" applyAlignment="1">
      <alignment horizontal="center" wrapText="1"/>
    </xf>
    <xf numFmtId="0" fontId="2" fillId="0" borderId="0" xfId="5" applyFont="1" applyFill="1"/>
    <xf numFmtId="0" fontId="3" fillId="2" borderId="5" xfId="5" applyFont="1" applyFill="1" applyBorder="1"/>
    <xf numFmtId="1" fontId="2" fillId="0" borderId="6" xfId="5" applyNumberFormat="1" applyFont="1" applyBorder="1"/>
    <xf numFmtId="165" fontId="2" fillId="0" borderId="9" xfId="5" applyNumberFormat="1" applyFont="1" applyBorder="1"/>
    <xf numFmtId="0" fontId="3" fillId="3" borderId="23" xfId="5" applyFont="1" applyFill="1" applyBorder="1" applyAlignment="1">
      <alignment horizontal="left"/>
    </xf>
    <xf numFmtId="165" fontId="2" fillId="0" borderId="13" xfId="5" applyNumberFormat="1" applyFont="1" applyBorder="1"/>
    <xf numFmtId="0" fontId="3" fillId="5" borderId="5" xfId="5" applyFont="1" applyFill="1" applyBorder="1" applyAlignment="1">
      <alignment horizontal="center" wrapText="1"/>
    </xf>
    <xf numFmtId="0" fontId="3" fillId="7" borderId="5" xfId="5" applyFont="1" applyFill="1" applyBorder="1" applyAlignment="1">
      <alignment horizontal="center" wrapText="1"/>
    </xf>
    <xf numFmtId="0" fontId="3" fillId="8" borderId="23" xfId="5" applyFont="1" applyFill="1" applyBorder="1" applyAlignment="1">
      <alignment horizontal="center" wrapText="1"/>
    </xf>
    <xf numFmtId="3" fontId="2" fillId="0" borderId="9" xfId="0" applyNumberFormat="1" applyFont="1" applyBorder="1"/>
    <xf numFmtId="0" fontId="5" fillId="0" borderId="0" xfId="0" applyFont="1"/>
    <xf numFmtId="0" fontId="7" fillId="0" borderId="0" xfId="9" applyFont="1"/>
    <xf numFmtId="0" fontId="3" fillId="9" borderId="5" xfId="1" applyFont="1" applyFill="1" applyBorder="1" applyAlignment="1">
      <alignment horizontal="center"/>
    </xf>
    <xf numFmtId="0" fontId="3" fillId="8" borderId="5" xfId="1" applyFont="1" applyFill="1" applyBorder="1" applyAlignment="1">
      <alignment horizontal="center"/>
    </xf>
    <xf numFmtId="0" fontId="3" fillId="6" borderId="5" xfId="1" applyFont="1" applyFill="1" applyBorder="1" applyAlignment="1">
      <alignment horizontal="center"/>
    </xf>
    <xf numFmtId="0" fontId="3" fillId="7" borderId="5" xfId="1" applyFont="1" applyFill="1" applyBorder="1" applyAlignment="1">
      <alignment horizontal="center"/>
    </xf>
    <xf numFmtId="0" fontId="3" fillId="9" borderId="22" xfId="5" applyFont="1" applyFill="1" applyBorder="1" applyAlignment="1">
      <alignment horizontal="center"/>
    </xf>
    <xf numFmtId="0" fontId="3" fillId="9" borderId="21" xfId="5" applyFont="1" applyFill="1" applyBorder="1" applyAlignment="1">
      <alignment horizontal="center"/>
    </xf>
    <xf numFmtId="0" fontId="3" fillId="9" borderId="20" xfId="5" applyFont="1" applyFill="1" applyBorder="1" applyAlignment="1">
      <alignment horizontal="center"/>
    </xf>
    <xf numFmtId="0" fontId="3" fillId="8" borderId="19" xfId="5" applyFont="1" applyFill="1" applyBorder="1" applyAlignment="1">
      <alignment horizontal="center"/>
    </xf>
    <xf numFmtId="0" fontId="3" fillId="6" borderId="18" xfId="5" applyFont="1" applyFill="1" applyBorder="1" applyAlignment="1">
      <alignment horizontal="center"/>
    </xf>
    <xf numFmtId="0" fontId="3" fillId="6" borderId="24" xfId="5" applyFont="1" applyFill="1" applyBorder="1" applyAlignment="1">
      <alignment horizontal="center"/>
    </xf>
    <xf numFmtId="0" fontId="3" fillId="6" borderId="17" xfId="5" applyFont="1" applyFill="1" applyBorder="1" applyAlignment="1">
      <alignment horizontal="center"/>
    </xf>
  </cellXfs>
  <cellStyles count="10">
    <cellStyle name="Hyperlink" xfId="9" builtinId="8"/>
    <cellStyle name="Normal" xfId="0" builtinId="0"/>
    <cellStyle name="Normal 2" xfId="1"/>
    <cellStyle name="Normal 3" xfId="5"/>
    <cellStyle name="Percent 2" xfId="2"/>
    <cellStyle name="Percent 3" xfId="6"/>
    <cellStyle name="sInteger" xfId="4"/>
    <cellStyle name="sInteger 2" xfId="8"/>
    <cellStyle name="sText" xfId="3"/>
    <cellStyle name="sText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342900</xdr:colOff>
      <xdr:row>1</xdr:row>
      <xdr:rowOff>123824</xdr:rowOff>
    </xdr:from>
    <xdr:to>
      <xdr:col>10</xdr:col>
      <xdr:colOff>123825</xdr:colOff>
      <xdr:row>28</xdr:row>
      <xdr:rowOff>114300</xdr:rowOff>
    </xdr:to>
    <xdr:sp macro="" textlink="">
      <xdr:nvSpPr>
        <xdr:cNvPr id="2" name="TextBox 1"/>
        <xdr:cNvSpPr txBox="1"/>
      </xdr:nvSpPr>
      <xdr:spPr>
        <a:xfrm>
          <a:off x="342900" y="314324"/>
          <a:ext cx="7086600" cy="513397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Important Information about FY2016 Annual Survey Data</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Release Date: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This spreadsheet contains data collected through the 2016 Annual Report Survey for Rhode Island Public Libraries and is made available by the Office of Library and Information Services for further analysis. The data reflects FY2016 (July 1, 2015 - June 30, 2016; the deadline for the report submission was September 15, 2016).</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This data has not been reviewed and is as the libraries reported. Please exercise care when using the data. Using numbers out of context or without definitions can be confusing and inaccurate.  If you have questions about using the data, suggestions for improvements, or have developed analyses that would be helpful to the community, please contact Lauren Plews 401-574-9305 or lauren.plews@olis.ri.gov</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For all data and statistics available through OLIS please visit our website at http://www.olis.ri.gov/pubs/compstats/index.php</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National library statistics are available via the Institute of Museum and Library Services (IMLS) at http://tinyurl.com/hlqmwe3. Data is available through 2014.</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A note on the per capita calculations found in this report: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Several Rhode Island municipalities have multiple library systems. To better reflect the populations served by each library system, in addition to calculating the per capita number based on the legal service population,  some of these reports also calculate per capita numbers using the populations used by Ocean State Libraries (www.oslri.org), to determine each library system's membership fees.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To see the total revenue and expenditures by municipality please see the report FY2016 Revenue and Expenditures by Municipality on the OLIS website at http://www.olis.ri.gov/pubs/compstats/index.php</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Use the tabs below or click on the listed links to pull up the worksheet. In each tab you can sort each column by clicking on the button in the bottom right hand corner of the column heading.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30:C34"/>
  <sheetViews>
    <sheetView tabSelected="1" workbookViewId="0">
      <selection activeCell="I31" sqref="I31"/>
    </sheetView>
  </sheetViews>
  <sheetFormatPr defaultRowHeight="15" x14ac:dyDescent="0.25"/>
  <cols>
    <col min="2" max="2" width="27.28515625" customWidth="1"/>
  </cols>
  <sheetData>
    <row r="30" spans="2:3" x14ac:dyDescent="0.25">
      <c r="B30" s="110" t="s">
        <v>264</v>
      </c>
      <c r="C30" s="110"/>
    </row>
    <row r="31" spans="2:3" x14ac:dyDescent="0.25">
      <c r="B31" s="110" t="s">
        <v>265</v>
      </c>
      <c r="C31" s="110" t="s">
        <v>266</v>
      </c>
    </row>
    <row r="32" spans="2:3" x14ac:dyDescent="0.25">
      <c r="B32" s="111" t="s">
        <v>267</v>
      </c>
      <c r="C32" t="s">
        <v>269</v>
      </c>
    </row>
    <row r="33" spans="2:3" x14ac:dyDescent="0.25">
      <c r="B33" s="111" t="s">
        <v>268</v>
      </c>
      <c r="C33" t="s">
        <v>270</v>
      </c>
    </row>
    <row r="34" spans="2:3" x14ac:dyDescent="0.25">
      <c r="B34" s="111" t="s">
        <v>257</v>
      </c>
      <c r="C34" t="s">
        <v>271</v>
      </c>
    </row>
  </sheetData>
  <hyperlinks>
    <hyperlink ref="B32" location="Revenue!A1" display="Revenue"/>
    <hyperlink ref="B33" location="Expenditures!A1" display="Expenditures"/>
    <hyperlink ref="B34" location="'Collection Expenditures'!A1" display="Collection Expenditures"/>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P54"/>
  <sheetViews>
    <sheetView workbookViewId="0">
      <pane xSplit="4" ySplit="2" topLeftCell="E3" activePane="bottomRight" state="frozen"/>
      <selection pane="topRight" activeCell="E1" sqref="E1"/>
      <selection pane="bottomLeft" activeCell="A3" sqref="A3"/>
      <selection pane="bottomRight" activeCell="A7" sqref="A7:XFD7"/>
    </sheetView>
  </sheetViews>
  <sheetFormatPr defaultRowHeight="12.75" x14ac:dyDescent="0.2"/>
  <cols>
    <col min="1" max="1" width="38.140625" style="1" customWidth="1"/>
    <col min="2" max="2" width="15.28515625" style="1" customWidth="1"/>
    <col min="3" max="4" width="11.42578125" style="1" bestFit="1" customWidth="1"/>
    <col min="5" max="5" width="16.5703125" style="1" customWidth="1"/>
    <col min="6" max="6" width="15.28515625" style="1" customWidth="1"/>
    <col min="7" max="7" width="14.5703125" style="1" customWidth="1"/>
    <col min="8" max="8" width="12.42578125" style="1" customWidth="1"/>
    <col min="9" max="9" width="14.7109375" style="1" customWidth="1"/>
    <col min="10" max="10" width="12.7109375" style="1" customWidth="1"/>
    <col min="11" max="11" width="11.42578125" style="1" bestFit="1" customWidth="1"/>
    <col min="12" max="12" width="17.5703125" style="1" customWidth="1"/>
    <col min="13" max="13" width="12" style="1" customWidth="1"/>
    <col min="14" max="14" width="11.42578125" style="1" bestFit="1" customWidth="1"/>
    <col min="15" max="15" width="16.28515625" style="1" customWidth="1"/>
    <col min="16" max="16" width="17.28515625" style="1" customWidth="1"/>
    <col min="17" max="16384" width="9.140625" style="1"/>
  </cols>
  <sheetData>
    <row r="1" spans="1:16" ht="13.5" thickBot="1" x14ac:dyDescent="0.25">
      <c r="E1" s="112" t="s">
        <v>145</v>
      </c>
      <c r="F1" s="112"/>
      <c r="G1" s="113" t="s">
        <v>144</v>
      </c>
      <c r="H1" s="113"/>
      <c r="I1" s="115" t="s">
        <v>143</v>
      </c>
      <c r="J1" s="115"/>
      <c r="K1" s="114" t="s">
        <v>150</v>
      </c>
      <c r="L1" s="114"/>
      <c r="M1" s="114"/>
      <c r="O1" s="48"/>
      <c r="P1" s="48"/>
    </row>
    <row r="2" spans="1:16" s="40" customFormat="1" ht="51.75" thickBot="1" x14ac:dyDescent="0.25">
      <c r="A2" s="47" t="s">
        <v>149</v>
      </c>
      <c r="B2" s="47" t="s">
        <v>148</v>
      </c>
      <c r="C2" s="47" t="s">
        <v>147</v>
      </c>
      <c r="D2" s="47" t="s">
        <v>146</v>
      </c>
      <c r="E2" s="46" t="s">
        <v>145</v>
      </c>
      <c r="F2" s="46" t="s">
        <v>140</v>
      </c>
      <c r="G2" s="45" t="s">
        <v>144</v>
      </c>
      <c r="H2" s="45" t="s">
        <v>140</v>
      </c>
      <c r="I2" s="44" t="s">
        <v>143</v>
      </c>
      <c r="J2" s="44" t="s">
        <v>140</v>
      </c>
      <c r="K2" s="43" t="s">
        <v>142</v>
      </c>
      <c r="L2" s="43" t="s">
        <v>141</v>
      </c>
      <c r="M2" s="43" t="s">
        <v>140</v>
      </c>
      <c r="N2" s="42" t="s">
        <v>139</v>
      </c>
      <c r="O2" s="41" t="s">
        <v>138</v>
      </c>
      <c r="P2" s="41" t="s">
        <v>137</v>
      </c>
    </row>
    <row r="3" spans="1:16" ht="13.5" thickBot="1" x14ac:dyDescent="0.25">
      <c r="A3" s="28" t="s">
        <v>136</v>
      </c>
      <c r="B3" s="39" t="s">
        <v>76</v>
      </c>
      <c r="C3" s="38">
        <v>8188</v>
      </c>
      <c r="D3" s="37">
        <v>3108</v>
      </c>
      <c r="E3" s="35">
        <v>65000</v>
      </c>
      <c r="F3" s="36">
        <f t="shared" ref="F3:F50" si="0">E3/N3</f>
        <v>0.59549985341542067</v>
      </c>
      <c r="G3" s="35">
        <v>14178</v>
      </c>
      <c r="H3" s="36">
        <f t="shared" ref="H3:H50" si="1">G3/N3</f>
        <v>0.12989226033421283</v>
      </c>
      <c r="I3" s="35">
        <v>0</v>
      </c>
      <c r="J3" s="36">
        <f t="shared" ref="J3:J50" si="2">I3/N3</f>
        <v>0</v>
      </c>
      <c r="K3" s="35">
        <v>29974</v>
      </c>
      <c r="L3" s="34" t="s">
        <v>135</v>
      </c>
      <c r="M3" s="33">
        <f t="shared" ref="M3:M50" si="3">K3/N3</f>
        <v>0.27460788625036647</v>
      </c>
      <c r="N3" s="32">
        <v>109152</v>
      </c>
      <c r="O3" s="31">
        <f t="shared" ref="O3:O50" si="4">N3/C3</f>
        <v>13.330727894479727</v>
      </c>
      <c r="P3" s="31">
        <f t="shared" ref="P3:P50" si="5">N3/D3</f>
        <v>35.119691119691119</v>
      </c>
    </row>
    <row r="4" spans="1:16" ht="13.5" thickBot="1" x14ac:dyDescent="0.25">
      <c r="A4" s="28" t="s">
        <v>134</v>
      </c>
      <c r="B4" s="27" t="s">
        <v>133</v>
      </c>
      <c r="C4" s="26">
        <v>16310</v>
      </c>
      <c r="D4" s="25">
        <v>16310</v>
      </c>
      <c r="E4" s="12">
        <v>1650933</v>
      </c>
      <c r="F4" s="14">
        <f t="shared" si="0"/>
        <v>0.83096123114091935</v>
      </c>
      <c r="G4" s="12">
        <v>335842</v>
      </c>
      <c r="H4" s="14">
        <f t="shared" si="1"/>
        <v>0.16903876885908067</v>
      </c>
      <c r="I4" s="12">
        <v>0</v>
      </c>
      <c r="J4" s="14">
        <f t="shared" si="2"/>
        <v>0</v>
      </c>
      <c r="K4" s="12">
        <v>0</v>
      </c>
      <c r="L4" s="24" t="s">
        <v>132</v>
      </c>
      <c r="M4" s="23">
        <f t="shared" si="3"/>
        <v>0</v>
      </c>
      <c r="N4" s="13">
        <v>1986775</v>
      </c>
      <c r="O4" s="30">
        <f t="shared" si="4"/>
        <v>121.81330472103004</v>
      </c>
      <c r="P4" s="29">
        <f t="shared" si="5"/>
        <v>121.81330472103004</v>
      </c>
    </row>
    <row r="5" spans="1:16" ht="13.5" thickBot="1" x14ac:dyDescent="0.25">
      <c r="A5" s="28" t="s">
        <v>131</v>
      </c>
      <c r="B5" s="27" t="s">
        <v>130</v>
      </c>
      <c r="C5" s="26">
        <v>3492</v>
      </c>
      <c r="D5" s="25">
        <v>3492</v>
      </c>
      <c r="E5" s="12">
        <v>153900</v>
      </c>
      <c r="F5" s="14">
        <f t="shared" si="0"/>
        <v>0.73546629710162237</v>
      </c>
      <c r="G5" s="12">
        <v>30355</v>
      </c>
      <c r="H5" s="14">
        <f t="shared" si="1"/>
        <v>0.14506224462975795</v>
      </c>
      <c r="I5" s="12">
        <v>0</v>
      </c>
      <c r="J5" s="14">
        <f t="shared" si="2"/>
        <v>0</v>
      </c>
      <c r="K5" s="12">
        <v>25000</v>
      </c>
      <c r="L5" s="24" t="s">
        <v>129</v>
      </c>
      <c r="M5" s="23">
        <f t="shared" si="3"/>
        <v>0.11947145826861963</v>
      </c>
      <c r="N5" s="13">
        <v>209255</v>
      </c>
      <c r="O5" s="22">
        <f t="shared" si="4"/>
        <v>59.924112256586483</v>
      </c>
      <c r="P5" s="21">
        <f t="shared" si="5"/>
        <v>59.924112256586483</v>
      </c>
    </row>
    <row r="6" spans="1:16" ht="13.5" thickBot="1" x14ac:dyDescent="0.25">
      <c r="A6" s="28" t="s">
        <v>128</v>
      </c>
      <c r="B6" s="27" t="s">
        <v>127</v>
      </c>
      <c r="C6" s="26">
        <v>19376</v>
      </c>
      <c r="D6" s="25">
        <v>19376</v>
      </c>
      <c r="E6" s="12">
        <v>118825</v>
      </c>
      <c r="F6" s="14">
        <f t="shared" si="0"/>
        <v>0.25389794509864255</v>
      </c>
      <c r="G6" s="12">
        <v>331188</v>
      </c>
      <c r="H6" s="14">
        <f t="shared" si="1"/>
        <v>0.70766213037095915</v>
      </c>
      <c r="I6" s="12">
        <v>0</v>
      </c>
      <c r="J6" s="14">
        <f t="shared" si="2"/>
        <v>0</v>
      </c>
      <c r="K6" s="12">
        <v>17990</v>
      </c>
      <c r="L6" s="24" t="s">
        <v>126</v>
      </c>
      <c r="M6" s="23">
        <f t="shared" si="3"/>
        <v>3.8439924530398309E-2</v>
      </c>
      <c r="N6" s="13">
        <v>468003</v>
      </c>
      <c r="O6" s="22">
        <f t="shared" si="4"/>
        <v>24.153746903385631</v>
      </c>
      <c r="P6" s="21">
        <f t="shared" si="5"/>
        <v>24.153746903385631</v>
      </c>
    </row>
    <row r="7" spans="1:16" ht="13.5" thickBot="1" x14ac:dyDescent="0.25">
      <c r="A7" s="28" t="s">
        <v>125</v>
      </c>
      <c r="B7" s="27" t="s">
        <v>124</v>
      </c>
      <c r="C7" s="26">
        <v>7708</v>
      </c>
      <c r="D7" s="25">
        <v>7708</v>
      </c>
      <c r="E7" s="12">
        <v>94827</v>
      </c>
      <c r="F7" s="14">
        <f t="shared" si="0"/>
        <v>0.55660753906295857</v>
      </c>
      <c r="G7" s="12">
        <v>26246</v>
      </c>
      <c r="H7" s="14">
        <f t="shared" si="1"/>
        <v>0.15405656058133665</v>
      </c>
      <c r="I7" s="12">
        <v>0</v>
      </c>
      <c r="J7" s="14">
        <f t="shared" si="2"/>
        <v>0</v>
      </c>
      <c r="K7" s="12">
        <v>49293</v>
      </c>
      <c r="L7" s="24" t="s">
        <v>123</v>
      </c>
      <c r="M7" s="23">
        <f t="shared" si="3"/>
        <v>0.28933590035570478</v>
      </c>
      <c r="N7" s="13">
        <v>170366</v>
      </c>
      <c r="O7" s="22">
        <f t="shared" si="4"/>
        <v>22.102490918526208</v>
      </c>
      <c r="P7" s="21">
        <f t="shared" si="5"/>
        <v>22.102490918526208</v>
      </c>
    </row>
    <row r="8" spans="1:16" ht="13.5" thickBot="1" x14ac:dyDescent="0.25">
      <c r="A8" s="28" t="s">
        <v>122</v>
      </c>
      <c r="B8" s="27" t="s">
        <v>121</v>
      </c>
      <c r="C8" s="26">
        <v>35014</v>
      </c>
      <c r="D8" s="25">
        <v>35014</v>
      </c>
      <c r="E8" s="12">
        <v>1045125</v>
      </c>
      <c r="F8" s="14">
        <f t="shared" si="0"/>
        <v>0.82796934107068587</v>
      </c>
      <c r="G8" s="12">
        <v>217150</v>
      </c>
      <c r="H8" s="14">
        <f t="shared" si="1"/>
        <v>0.17203065892931413</v>
      </c>
      <c r="I8" s="12">
        <v>0</v>
      </c>
      <c r="J8" s="14">
        <f t="shared" si="2"/>
        <v>0</v>
      </c>
      <c r="K8" s="12">
        <v>0</v>
      </c>
      <c r="L8" s="24" t="s">
        <v>104</v>
      </c>
      <c r="M8" s="23">
        <f t="shared" si="3"/>
        <v>0</v>
      </c>
      <c r="N8" s="13">
        <v>1262275</v>
      </c>
      <c r="O8" s="22">
        <f t="shared" si="4"/>
        <v>36.05057976809276</v>
      </c>
      <c r="P8" s="21">
        <f t="shared" si="5"/>
        <v>36.05057976809276</v>
      </c>
    </row>
    <row r="9" spans="1:16" ht="13.5" thickBot="1" x14ac:dyDescent="0.25">
      <c r="A9" s="28" t="s">
        <v>120</v>
      </c>
      <c r="B9" s="27" t="s">
        <v>119</v>
      </c>
      <c r="C9" s="26">
        <v>80387</v>
      </c>
      <c r="D9" s="25">
        <v>80387</v>
      </c>
      <c r="E9" s="12">
        <v>2498139</v>
      </c>
      <c r="F9" s="14">
        <f t="shared" si="0"/>
        <v>0.79540708216785727</v>
      </c>
      <c r="G9" s="12">
        <v>553271</v>
      </c>
      <c r="H9" s="14">
        <f t="shared" si="1"/>
        <v>0.17616140325181767</v>
      </c>
      <c r="I9" s="12">
        <v>0</v>
      </c>
      <c r="J9" s="14">
        <f t="shared" si="2"/>
        <v>0</v>
      </c>
      <c r="K9" s="12">
        <v>89295</v>
      </c>
      <c r="L9" s="24" t="s">
        <v>118</v>
      </c>
      <c r="M9" s="23">
        <f t="shared" si="3"/>
        <v>2.8431514580325119E-2</v>
      </c>
      <c r="N9" s="13">
        <v>3140705</v>
      </c>
      <c r="O9" s="22">
        <f t="shared" si="4"/>
        <v>39.069812283080594</v>
      </c>
      <c r="P9" s="21">
        <f t="shared" si="5"/>
        <v>39.069812283080594</v>
      </c>
    </row>
    <row r="10" spans="1:16" ht="13.5" thickBot="1" x14ac:dyDescent="0.25">
      <c r="A10" s="28" t="s">
        <v>117</v>
      </c>
      <c r="B10" s="27" t="s">
        <v>116</v>
      </c>
      <c r="C10" s="26">
        <v>7827</v>
      </c>
      <c r="D10" s="25">
        <v>7827</v>
      </c>
      <c r="E10" s="12">
        <v>218525</v>
      </c>
      <c r="F10" s="14">
        <f t="shared" si="0"/>
        <v>0.6863481035717427</v>
      </c>
      <c r="G10" s="12">
        <v>47654</v>
      </c>
      <c r="H10" s="14">
        <f t="shared" si="1"/>
        <v>0.14967272635903364</v>
      </c>
      <c r="I10" s="12">
        <v>0</v>
      </c>
      <c r="J10" s="14">
        <f t="shared" si="2"/>
        <v>0</v>
      </c>
      <c r="K10" s="12">
        <v>52209</v>
      </c>
      <c r="L10" s="24" t="s">
        <v>115</v>
      </c>
      <c r="M10" s="23">
        <f t="shared" si="3"/>
        <v>0.16397917006922372</v>
      </c>
      <c r="N10" s="13">
        <v>318388</v>
      </c>
      <c r="O10" s="22">
        <f t="shared" si="4"/>
        <v>40.678165325156506</v>
      </c>
      <c r="P10" s="21">
        <f t="shared" si="5"/>
        <v>40.678165325156506</v>
      </c>
    </row>
    <row r="11" spans="1:16" ht="13.5" thickBot="1" x14ac:dyDescent="0.25">
      <c r="A11" s="28" t="s">
        <v>114</v>
      </c>
      <c r="B11" s="27" t="s">
        <v>113</v>
      </c>
      <c r="C11" s="26">
        <v>33506</v>
      </c>
      <c r="D11" s="25">
        <v>33506</v>
      </c>
      <c r="E11" s="12">
        <v>1238231</v>
      </c>
      <c r="F11" s="14">
        <f t="shared" si="0"/>
        <v>0.78349611994998714</v>
      </c>
      <c r="G11" s="12">
        <v>268665</v>
      </c>
      <c r="H11" s="14">
        <f t="shared" si="1"/>
        <v>0.16999896228277542</v>
      </c>
      <c r="I11" s="12">
        <v>0</v>
      </c>
      <c r="J11" s="14">
        <f t="shared" si="2"/>
        <v>0</v>
      </c>
      <c r="K11" s="12">
        <v>73496</v>
      </c>
      <c r="L11" s="24" t="s">
        <v>112</v>
      </c>
      <c r="M11" s="23">
        <f t="shared" si="3"/>
        <v>4.6504917767237496E-2</v>
      </c>
      <c r="N11" s="13">
        <v>1580392</v>
      </c>
      <c r="O11" s="22">
        <f t="shared" si="4"/>
        <v>47.167432698621141</v>
      </c>
      <c r="P11" s="21">
        <f t="shared" si="5"/>
        <v>47.167432698621141</v>
      </c>
    </row>
    <row r="12" spans="1:16" ht="13.5" thickBot="1" x14ac:dyDescent="0.25">
      <c r="A12" s="28" t="s">
        <v>111</v>
      </c>
      <c r="B12" s="27" t="s">
        <v>7</v>
      </c>
      <c r="C12" s="26">
        <v>26486</v>
      </c>
      <c r="D12" s="25">
        <v>1090</v>
      </c>
      <c r="E12" s="12">
        <v>9000</v>
      </c>
      <c r="F12" s="14">
        <f t="shared" si="0"/>
        <v>0.13904982618771727</v>
      </c>
      <c r="G12" s="12">
        <v>21626</v>
      </c>
      <c r="H12" s="14">
        <f t="shared" si="1"/>
        <v>0.33412128234839705</v>
      </c>
      <c r="I12" s="12">
        <v>0</v>
      </c>
      <c r="J12" s="14">
        <f t="shared" si="2"/>
        <v>0</v>
      </c>
      <c r="K12" s="12">
        <v>34099</v>
      </c>
      <c r="L12" s="24" t="s">
        <v>110</v>
      </c>
      <c r="M12" s="23">
        <f t="shared" si="3"/>
        <v>0.52682889146388567</v>
      </c>
      <c r="N12" s="13">
        <v>64725</v>
      </c>
      <c r="O12" s="22">
        <f t="shared" si="4"/>
        <v>2.443743864683229</v>
      </c>
      <c r="P12" s="21">
        <f t="shared" si="5"/>
        <v>59.38073394495413</v>
      </c>
    </row>
    <row r="13" spans="1:16" ht="13.5" thickBot="1" x14ac:dyDescent="0.25">
      <c r="A13" s="28" t="s">
        <v>109</v>
      </c>
      <c r="B13" s="27" t="s">
        <v>108</v>
      </c>
      <c r="C13" s="26">
        <v>13146</v>
      </c>
      <c r="D13" s="25">
        <v>13146</v>
      </c>
      <c r="E13" s="12">
        <v>507546</v>
      </c>
      <c r="F13" s="14">
        <f t="shared" si="0"/>
        <v>0.7230751915797512</v>
      </c>
      <c r="G13" s="12">
        <v>121208</v>
      </c>
      <c r="H13" s="14">
        <f t="shared" si="1"/>
        <v>0.17267892530134901</v>
      </c>
      <c r="I13" s="12">
        <v>0</v>
      </c>
      <c r="J13" s="14">
        <f t="shared" si="2"/>
        <v>0</v>
      </c>
      <c r="K13" s="12">
        <v>73173</v>
      </c>
      <c r="L13" s="24" t="s">
        <v>107</v>
      </c>
      <c r="M13" s="23">
        <f t="shared" si="3"/>
        <v>0.10424588311889983</v>
      </c>
      <c r="N13" s="13">
        <v>701927</v>
      </c>
      <c r="O13" s="22">
        <f t="shared" si="4"/>
        <v>53.394720827628177</v>
      </c>
      <c r="P13" s="21">
        <f t="shared" si="5"/>
        <v>53.394720827628177</v>
      </c>
    </row>
    <row r="14" spans="1:16" ht="13.5" thickBot="1" x14ac:dyDescent="0.25">
      <c r="A14" s="28" t="s">
        <v>106</v>
      </c>
      <c r="B14" s="27" t="s">
        <v>105</v>
      </c>
      <c r="C14" s="26">
        <v>47037</v>
      </c>
      <c r="D14" s="25">
        <v>47037</v>
      </c>
      <c r="E14" s="12">
        <v>1823997</v>
      </c>
      <c r="F14" s="14">
        <f t="shared" si="0"/>
        <v>0.83733501167863911</v>
      </c>
      <c r="G14" s="12">
        <v>354339</v>
      </c>
      <c r="H14" s="14">
        <f t="shared" si="1"/>
        <v>0.16266498832136089</v>
      </c>
      <c r="I14" s="12">
        <v>0</v>
      </c>
      <c r="J14" s="14">
        <f t="shared" si="2"/>
        <v>0</v>
      </c>
      <c r="K14" s="12">
        <v>0</v>
      </c>
      <c r="L14" s="24" t="s">
        <v>104</v>
      </c>
      <c r="M14" s="23">
        <f t="shared" si="3"/>
        <v>0</v>
      </c>
      <c r="N14" s="13">
        <v>2178336</v>
      </c>
      <c r="O14" s="22">
        <f t="shared" si="4"/>
        <v>46.311116780406913</v>
      </c>
      <c r="P14" s="21">
        <f t="shared" si="5"/>
        <v>46.311116780406913</v>
      </c>
    </row>
    <row r="15" spans="1:16" ht="13.5" thickBot="1" x14ac:dyDescent="0.25">
      <c r="A15" s="28" t="s">
        <v>103</v>
      </c>
      <c r="B15" s="27" t="s">
        <v>92</v>
      </c>
      <c r="C15" s="26">
        <v>21430</v>
      </c>
      <c r="D15" s="25">
        <v>7263</v>
      </c>
      <c r="E15" s="12">
        <v>504377</v>
      </c>
      <c r="F15" s="14">
        <f t="shared" si="0"/>
        <v>0.80877992774527085</v>
      </c>
      <c r="G15" s="12">
        <v>115001</v>
      </c>
      <c r="H15" s="14">
        <f t="shared" si="1"/>
        <v>0.18440670464877243</v>
      </c>
      <c r="I15" s="12">
        <v>0</v>
      </c>
      <c r="J15" s="14">
        <f t="shared" si="2"/>
        <v>0</v>
      </c>
      <c r="K15" s="12">
        <v>4249</v>
      </c>
      <c r="L15" s="24" t="s">
        <v>102</v>
      </c>
      <c r="M15" s="23">
        <f t="shared" si="3"/>
        <v>6.8133676059567655E-3</v>
      </c>
      <c r="N15" s="13">
        <v>623627</v>
      </c>
      <c r="O15" s="22">
        <f t="shared" si="4"/>
        <v>29.100653289780681</v>
      </c>
      <c r="P15" s="21">
        <f t="shared" si="5"/>
        <v>85.863555004818949</v>
      </c>
    </row>
    <row r="16" spans="1:16" ht="13.5" thickBot="1" x14ac:dyDescent="0.25">
      <c r="A16" s="28" t="s">
        <v>101</v>
      </c>
      <c r="B16" s="27" t="s">
        <v>100</v>
      </c>
      <c r="C16" s="26">
        <v>6425</v>
      </c>
      <c r="D16" s="25">
        <v>6425</v>
      </c>
      <c r="E16" s="12">
        <v>226832</v>
      </c>
      <c r="F16" s="14">
        <f t="shared" si="0"/>
        <v>0.82091221314649476</v>
      </c>
      <c r="G16" s="12">
        <v>45910</v>
      </c>
      <c r="H16" s="14">
        <f t="shared" si="1"/>
        <v>0.1661497482963408</v>
      </c>
      <c r="I16" s="12">
        <v>0</v>
      </c>
      <c r="J16" s="14">
        <f t="shared" si="2"/>
        <v>0</v>
      </c>
      <c r="K16" s="12">
        <v>3575</v>
      </c>
      <c r="L16" s="24" t="s">
        <v>99</v>
      </c>
      <c r="M16" s="23">
        <f t="shared" si="3"/>
        <v>1.2938038557164416E-2</v>
      </c>
      <c r="N16" s="13">
        <v>276317</v>
      </c>
      <c r="O16" s="22">
        <f t="shared" si="4"/>
        <v>43.006536964980548</v>
      </c>
      <c r="P16" s="21">
        <f t="shared" si="5"/>
        <v>43.006536964980548</v>
      </c>
    </row>
    <row r="17" spans="1:16" ht="13.5" thickBot="1" x14ac:dyDescent="0.25">
      <c r="A17" s="28" t="s">
        <v>98</v>
      </c>
      <c r="B17" s="27" t="s">
        <v>97</v>
      </c>
      <c r="C17" s="26">
        <v>10611</v>
      </c>
      <c r="D17" s="25">
        <v>10611</v>
      </c>
      <c r="E17" s="12">
        <v>245138</v>
      </c>
      <c r="F17" s="14">
        <f t="shared" si="0"/>
        <v>0.69623675764719251</v>
      </c>
      <c r="G17" s="12">
        <v>54102</v>
      </c>
      <c r="H17" s="14">
        <f t="shared" si="1"/>
        <v>0.15365957567667357</v>
      </c>
      <c r="I17" s="12">
        <v>0</v>
      </c>
      <c r="J17" s="14">
        <f t="shared" si="2"/>
        <v>0</v>
      </c>
      <c r="K17" s="12">
        <v>52850</v>
      </c>
      <c r="L17" s="24" t="s">
        <v>96</v>
      </c>
      <c r="M17" s="23">
        <f t="shared" si="3"/>
        <v>0.15010366667613395</v>
      </c>
      <c r="N17" s="13">
        <v>352090</v>
      </c>
      <c r="O17" s="22">
        <f t="shared" si="4"/>
        <v>33.181603995853358</v>
      </c>
      <c r="P17" s="21">
        <f t="shared" si="5"/>
        <v>33.181603995853358</v>
      </c>
    </row>
    <row r="18" spans="1:16" ht="13.5" thickBot="1" x14ac:dyDescent="0.25">
      <c r="A18" s="28" t="s">
        <v>95</v>
      </c>
      <c r="B18" s="27" t="s">
        <v>89</v>
      </c>
      <c r="C18" s="26">
        <v>9746</v>
      </c>
      <c r="D18" s="25">
        <v>4040</v>
      </c>
      <c r="E18" s="12">
        <v>146810</v>
      </c>
      <c r="F18" s="14">
        <f t="shared" si="0"/>
        <v>0.75812032016524655</v>
      </c>
      <c r="G18" s="12">
        <v>31823</v>
      </c>
      <c r="H18" s="14">
        <f t="shared" si="1"/>
        <v>0.16433255873999483</v>
      </c>
      <c r="I18" s="12">
        <v>0</v>
      </c>
      <c r="J18" s="14">
        <f t="shared" si="2"/>
        <v>0</v>
      </c>
      <c r="K18" s="12">
        <v>15017</v>
      </c>
      <c r="L18" s="24" t="s">
        <v>94</v>
      </c>
      <c r="M18" s="23">
        <f t="shared" si="3"/>
        <v>7.7547121094758587E-2</v>
      </c>
      <c r="N18" s="13">
        <v>193650</v>
      </c>
      <c r="O18" s="22">
        <f t="shared" si="4"/>
        <v>19.869690129283807</v>
      </c>
      <c r="P18" s="21">
        <f t="shared" si="5"/>
        <v>47.933168316831683</v>
      </c>
    </row>
    <row r="19" spans="1:16" ht="13.5" thickBot="1" x14ac:dyDescent="0.25">
      <c r="A19" s="28" t="s">
        <v>93</v>
      </c>
      <c r="B19" s="27" t="s">
        <v>92</v>
      </c>
      <c r="C19" s="26">
        <v>21430</v>
      </c>
      <c r="D19" s="25">
        <v>14167</v>
      </c>
      <c r="E19" s="12">
        <v>778702</v>
      </c>
      <c r="F19" s="14">
        <f t="shared" si="0"/>
        <v>0.76603936922668292</v>
      </c>
      <c r="G19" s="12">
        <v>154528</v>
      </c>
      <c r="H19" s="14">
        <f t="shared" si="1"/>
        <v>0.15201518892703608</v>
      </c>
      <c r="I19" s="12">
        <v>0</v>
      </c>
      <c r="J19" s="14">
        <f t="shared" si="2"/>
        <v>0</v>
      </c>
      <c r="K19" s="12">
        <v>83300</v>
      </c>
      <c r="L19" s="24" t="s">
        <v>91</v>
      </c>
      <c r="M19" s="23">
        <f t="shared" si="3"/>
        <v>8.194544184628097E-2</v>
      </c>
      <c r="N19" s="13">
        <v>1016530</v>
      </c>
      <c r="O19" s="22">
        <f t="shared" si="4"/>
        <v>47.434904339710684</v>
      </c>
      <c r="P19" s="21">
        <f t="shared" si="5"/>
        <v>71.753370508929208</v>
      </c>
    </row>
    <row r="20" spans="1:16" ht="13.5" thickBot="1" x14ac:dyDescent="0.25">
      <c r="A20" s="28" t="s">
        <v>90</v>
      </c>
      <c r="B20" s="27" t="s">
        <v>89</v>
      </c>
      <c r="C20" s="26">
        <v>9746</v>
      </c>
      <c r="D20" s="25">
        <v>5706</v>
      </c>
      <c r="E20" s="12">
        <v>190236</v>
      </c>
      <c r="F20" s="14">
        <f t="shared" si="0"/>
        <v>0.78960344670147675</v>
      </c>
      <c r="G20" s="12">
        <v>38802</v>
      </c>
      <c r="H20" s="14">
        <f t="shared" si="1"/>
        <v>0.16105360152079892</v>
      </c>
      <c r="I20" s="12">
        <v>0</v>
      </c>
      <c r="J20" s="14">
        <f t="shared" si="2"/>
        <v>0</v>
      </c>
      <c r="K20" s="12">
        <v>11888</v>
      </c>
      <c r="L20" s="24" t="s">
        <v>88</v>
      </c>
      <c r="M20" s="23">
        <f t="shared" si="3"/>
        <v>4.9342951777724284E-2</v>
      </c>
      <c r="N20" s="13">
        <v>240926</v>
      </c>
      <c r="O20" s="22">
        <f t="shared" si="4"/>
        <v>24.720500718243382</v>
      </c>
      <c r="P20" s="21">
        <f t="shared" si="5"/>
        <v>42.223273746933053</v>
      </c>
    </row>
    <row r="21" spans="1:16" ht="13.5" thickBot="1" x14ac:dyDescent="0.25">
      <c r="A21" s="28" t="s">
        <v>87</v>
      </c>
      <c r="B21" s="27" t="s">
        <v>47</v>
      </c>
      <c r="C21" s="26">
        <v>10329</v>
      </c>
      <c r="D21" s="25">
        <v>4391</v>
      </c>
      <c r="E21" s="12">
        <v>230000</v>
      </c>
      <c r="F21" s="14">
        <f t="shared" si="0"/>
        <v>0.74020674296159938</v>
      </c>
      <c r="G21" s="12">
        <v>47347</v>
      </c>
      <c r="H21" s="14">
        <f t="shared" si="1"/>
        <v>0.1523763854739254</v>
      </c>
      <c r="I21" s="12">
        <v>0</v>
      </c>
      <c r="J21" s="14">
        <f t="shared" si="2"/>
        <v>0</v>
      </c>
      <c r="K21" s="12">
        <v>33377</v>
      </c>
      <c r="L21" s="24" t="s">
        <v>86</v>
      </c>
      <c r="M21" s="23">
        <f t="shared" si="3"/>
        <v>0.10741687156447523</v>
      </c>
      <c r="N21" s="13">
        <v>310724</v>
      </c>
      <c r="O21" s="22">
        <f t="shared" si="4"/>
        <v>30.082679833478554</v>
      </c>
      <c r="P21" s="21">
        <f t="shared" si="5"/>
        <v>70.763835117285353</v>
      </c>
    </row>
    <row r="22" spans="1:16" ht="13.5" thickBot="1" x14ac:dyDescent="0.25">
      <c r="A22" s="28" t="s">
        <v>85</v>
      </c>
      <c r="B22" s="27" t="s">
        <v>84</v>
      </c>
      <c r="C22" s="26">
        <v>1051</v>
      </c>
      <c r="D22" s="25">
        <v>1051</v>
      </c>
      <c r="E22" s="12">
        <v>395696</v>
      </c>
      <c r="F22" s="14">
        <f t="shared" si="0"/>
        <v>0.81120486768842204</v>
      </c>
      <c r="G22" s="12">
        <v>80325</v>
      </c>
      <c r="H22" s="14">
        <f t="shared" si="1"/>
        <v>0.16467194764938867</v>
      </c>
      <c r="I22" s="12">
        <v>0</v>
      </c>
      <c r="J22" s="14">
        <f t="shared" si="2"/>
        <v>0</v>
      </c>
      <c r="K22" s="12">
        <v>11767</v>
      </c>
      <c r="L22" s="24" t="s">
        <v>83</v>
      </c>
      <c r="M22" s="23">
        <f t="shared" si="3"/>
        <v>2.4123184662189313E-2</v>
      </c>
      <c r="N22" s="13">
        <v>487788</v>
      </c>
      <c r="O22" s="22">
        <f t="shared" si="4"/>
        <v>464.11798287345385</v>
      </c>
      <c r="P22" s="21">
        <f t="shared" si="5"/>
        <v>464.11798287345385</v>
      </c>
    </row>
    <row r="23" spans="1:16" ht="13.5" thickBot="1" x14ac:dyDescent="0.25">
      <c r="A23" s="28" t="s">
        <v>82</v>
      </c>
      <c r="B23" s="27" t="s">
        <v>81</v>
      </c>
      <c r="C23" s="26">
        <v>5405</v>
      </c>
      <c r="D23" s="25">
        <v>5405</v>
      </c>
      <c r="E23" s="12">
        <v>334783</v>
      </c>
      <c r="F23" s="14">
        <f t="shared" si="0"/>
        <v>0.70975216773728511</v>
      </c>
      <c r="G23" s="12">
        <v>87375</v>
      </c>
      <c r="H23" s="14">
        <f t="shared" si="1"/>
        <v>0.18523818609680087</v>
      </c>
      <c r="I23" s="12">
        <v>0</v>
      </c>
      <c r="J23" s="14">
        <f t="shared" si="2"/>
        <v>0</v>
      </c>
      <c r="K23" s="12">
        <v>49532</v>
      </c>
      <c r="L23" s="24" t="s">
        <v>80</v>
      </c>
      <c r="M23" s="23">
        <f t="shared" si="3"/>
        <v>0.10500964616591406</v>
      </c>
      <c r="N23" s="13">
        <v>471690</v>
      </c>
      <c r="O23" s="22">
        <f t="shared" si="4"/>
        <v>87.26919518963922</v>
      </c>
      <c r="P23" s="21">
        <f t="shared" si="5"/>
        <v>87.26919518963922</v>
      </c>
    </row>
    <row r="24" spans="1:16" ht="13.5" thickBot="1" x14ac:dyDescent="0.25">
      <c r="A24" s="28" t="s">
        <v>79</v>
      </c>
      <c r="B24" s="27" t="s">
        <v>41</v>
      </c>
      <c r="C24" s="26">
        <v>15955</v>
      </c>
      <c r="D24" s="25">
        <v>14055</v>
      </c>
      <c r="E24" s="12">
        <v>684095</v>
      </c>
      <c r="F24" s="14">
        <f t="shared" si="0"/>
        <v>0.84590473269907529</v>
      </c>
      <c r="G24" s="12">
        <v>107762</v>
      </c>
      <c r="H24" s="14">
        <f t="shared" si="1"/>
        <v>0.13325106279846768</v>
      </c>
      <c r="I24" s="12">
        <v>0</v>
      </c>
      <c r="J24" s="14">
        <f t="shared" si="2"/>
        <v>0</v>
      </c>
      <c r="K24" s="12">
        <v>16857</v>
      </c>
      <c r="L24" s="24" t="s">
        <v>78</v>
      </c>
      <c r="M24" s="23">
        <f t="shared" si="3"/>
        <v>2.0844204502456987E-2</v>
      </c>
      <c r="N24" s="13">
        <v>808714</v>
      </c>
      <c r="O24" s="22">
        <f t="shared" si="4"/>
        <v>50.687182701347538</v>
      </c>
      <c r="P24" s="21">
        <f t="shared" si="5"/>
        <v>57.539238705087158</v>
      </c>
    </row>
    <row r="25" spans="1:16" ht="13.5" thickBot="1" x14ac:dyDescent="0.25">
      <c r="A25" s="28" t="s">
        <v>77</v>
      </c>
      <c r="B25" s="27" t="s">
        <v>76</v>
      </c>
      <c r="C25" s="26">
        <v>8188</v>
      </c>
      <c r="D25" s="25">
        <v>5080</v>
      </c>
      <c r="E25" s="12">
        <v>65000</v>
      </c>
      <c r="F25" s="14">
        <f t="shared" si="0"/>
        <v>0.55955373437553801</v>
      </c>
      <c r="G25" s="12">
        <v>17983</v>
      </c>
      <c r="H25" s="14">
        <f t="shared" si="1"/>
        <v>0.15480699700423539</v>
      </c>
      <c r="I25" s="12">
        <v>0</v>
      </c>
      <c r="J25" s="14">
        <f t="shared" si="2"/>
        <v>0</v>
      </c>
      <c r="K25" s="12">
        <v>33181</v>
      </c>
      <c r="L25" s="24" t="s">
        <v>75</v>
      </c>
      <c r="M25" s="23">
        <f t="shared" si="3"/>
        <v>0.28563926862022659</v>
      </c>
      <c r="N25" s="13">
        <v>116164</v>
      </c>
      <c r="O25" s="22">
        <f t="shared" si="4"/>
        <v>14.187103077674646</v>
      </c>
      <c r="P25" s="21">
        <f t="shared" si="5"/>
        <v>22.866929133858267</v>
      </c>
    </row>
    <row r="26" spans="1:16" ht="13.5" thickBot="1" x14ac:dyDescent="0.25">
      <c r="A26" s="28" t="s">
        <v>74</v>
      </c>
      <c r="B26" s="27" t="s">
        <v>73</v>
      </c>
      <c r="C26" s="26">
        <v>4606</v>
      </c>
      <c r="D26" s="25">
        <v>4606</v>
      </c>
      <c r="E26" s="12">
        <v>150842</v>
      </c>
      <c r="F26" s="14">
        <f t="shared" si="0"/>
        <v>0.68333454136918781</v>
      </c>
      <c r="G26" s="12">
        <v>30796</v>
      </c>
      <c r="H26" s="14">
        <f t="shared" si="1"/>
        <v>0.13951002065741311</v>
      </c>
      <c r="I26" s="12">
        <v>0</v>
      </c>
      <c r="J26" s="14">
        <f t="shared" si="2"/>
        <v>0</v>
      </c>
      <c r="K26" s="12">
        <v>39106</v>
      </c>
      <c r="L26" s="24" t="s">
        <v>72</v>
      </c>
      <c r="M26" s="23">
        <f t="shared" si="3"/>
        <v>0.17715543797339905</v>
      </c>
      <c r="N26" s="13">
        <v>220744</v>
      </c>
      <c r="O26" s="22">
        <f t="shared" si="4"/>
        <v>47.925314806773777</v>
      </c>
      <c r="P26" s="21">
        <f t="shared" si="5"/>
        <v>47.925314806773777</v>
      </c>
    </row>
    <row r="27" spans="1:16" ht="13.5" thickBot="1" x14ac:dyDescent="0.25">
      <c r="A27" s="28" t="s">
        <v>71</v>
      </c>
      <c r="B27" s="27" t="s">
        <v>70</v>
      </c>
      <c r="C27" s="26">
        <v>21105</v>
      </c>
      <c r="D27" s="25">
        <v>21105</v>
      </c>
      <c r="E27" s="12">
        <v>931843</v>
      </c>
      <c r="F27" s="14">
        <f t="shared" si="0"/>
        <v>0.79728995527750279</v>
      </c>
      <c r="G27" s="12">
        <v>197339</v>
      </c>
      <c r="H27" s="14">
        <f t="shared" si="1"/>
        <v>0.16884432515403036</v>
      </c>
      <c r="I27" s="12">
        <v>0</v>
      </c>
      <c r="J27" s="14">
        <f t="shared" si="2"/>
        <v>0</v>
      </c>
      <c r="K27" s="12">
        <v>39581</v>
      </c>
      <c r="L27" s="24" t="s">
        <v>69</v>
      </c>
      <c r="M27" s="23">
        <f t="shared" si="3"/>
        <v>3.3865719568466832E-2</v>
      </c>
      <c r="N27" s="13">
        <v>1168763</v>
      </c>
      <c r="O27" s="22">
        <f t="shared" si="4"/>
        <v>55.37848850983179</v>
      </c>
      <c r="P27" s="21">
        <f t="shared" si="5"/>
        <v>55.37848850983179</v>
      </c>
    </row>
    <row r="28" spans="1:16" ht="13.5" thickBot="1" x14ac:dyDescent="0.25">
      <c r="A28" s="28" t="s">
        <v>68</v>
      </c>
      <c r="B28" s="27" t="s">
        <v>67</v>
      </c>
      <c r="C28" s="26">
        <v>6135</v>
      </c>
      <c r="D28" s="25">
        <v>6135</v>
      </c>
      <c r="E28" s="12">
        <v>161865</v>
      </c>
      <c r="F28" s="14">
        <f t="shared" si="0"/>
        <v>0.80509422982228385</v>
      </c>
      <c r="G28" s="12">
        <v>29633</v>
      </c>
      <c r="H28" s="14">
        <f t="shared" si="1"/>
        <v>0.14739046311632373</v>
      </c>
      <c r="I28" s="12">
        <v>0</v>
      </c>
      <c r="J28" s="14">
        <f t="shared" si="2"/>
        <v>0</v>
      </c>
      <c r="K28" s="12">
        <v>9553</v>
      </c>
      <c r="L28" s="24" t="s">
        <v>66</v>
      </c>
      <c r="M28" s="23">
        <f t="shared" si="3"/>
        <v>4.7515307061392384E-2</v>
      </c>
      <c r="N28" s="13">
        <v>201051</v>
      </c>
      <c r="O28" s="22">
        <f t="shared" si="4"/>
        <v>32.771149144254281</v>
      </c>
      <c r="P28" s="21">
        <f t="shared" si="5"/>
        <v>32.771149144254281</v>
      </c>
    </row>
    <row r="29" spans="1:16" ht="13.5" thickBot="1" x14ac:dyDescent="0.25">
      <c r="A29" s="28" t="s">
        <v>65</v>
      </c>
      <c r="B29" s="27" t="s">
        <v>64</v>
      </c>
      <c r="C29" s="26">
        <v>28769</v>
      </c>
      <c r="D29" s="25">
        <v>28769</v>
      </c>
      <c r="E29" s="12">
        <v>530561</v>
      </c>
      <c r="F29" s="14">
        <f t="shared" si="0"/>
        <v>0.79105797244065135</v>
      </c>
      <c r="G29" s="12">
        <v>116751</v>
      </c>
      <c r="H29" s="14">
        <f t="shared" si="1"/>
        <v>0.1740738752762048</v>
      </c>
      <c r="I29" s="12">
        <v>0</v>
      </c>
      <c r="J29" s="14">
        <f t="shared" si="2"/>
        <v>0</v>
      </c>
      <c r="K29" s="12">
        <v>23386</v>
      </c>
      <c r="L29" s="24" t="s">
        <v>63</v>
      </c>
      <c r="M29" s="23">
        <f t="shared" si="3"/>
        <v>3.4868152283143827E-2</v>
      </c>
      <c r="N29" s="13">
        <v>670698</v>
      </c>
      <c r="O29" s="22">
        <f t="shared" si="4"/>
        <v>23.3132190899927</v>
      </c>
      <c r="P29" s="21">
        <f t="shared" si="5"/>
        <v>23.3132190899927</v>
      </c>
    </row>
    <row r="30" spans="1:16" ht="13.5" thickBot="1" x14ac:dyDescent="0.25">
      <c r="A30" s="28" t="s">
        <v>62</v>
      </c>
      <c r="B30" s="27" t="s">
        <v>61</v>
      </c>
      <c r="C30" s="26">
        <v>15868</v>
      </c>
      <c r="D30" s="25">
        <v>15868</v>
      </c>
      <c r="E30" s="12">
        <v>851103</v>
      </c>
      <c r="F30" s="14">
        <f t="shared" si="0"/>
        <v>0.86230957523981666</v>
      </c>
      <c r="G30" s="12">
        <v>120040</v>
      </c>
      <c r="H30" s="14">
        <f t="shared" si="1"/>
        <v>0.1216205810716066</v>
      </c>
      <c r="I30" s="12">
        <v>0</v>
      </c>
      <c r="J30" s="14">
        <f t="shared" si="2"/>
        <v>0</v>
      </c>
      <c r="K30" s="12">
        <v>15861</v>
      </c>
      <c r="L30" s="24" t="s">
        <v>60</v>
      </c>
      <c r="M30" s="23">
        <f t="shared" si="3"/>
        <v>1.6069843688576745E-2</v>
      </c>
      <c r="N30" s="13">
        <v>987004</v>
      </c>
      <c r="O30" s="22">
        <f t="shared" si="4"/>
        <v>62.200907486765821</v>
      </c>
      <c r="P30" s="21">
        <f t="shared" si="5"/>
        <v>62.200907486765821</v>
      </c>
    </row>
    <row r="31" spans="1:16" ht="13.5" thickBot="1" x14ac:dyDescent="0.25">
      <c r="A31" s="28" t="s">
        <v>59</v>
      </c>
      <c r="B31" s="27" t="s">
        <v>58</v>
      </c>
      <c r="C31" s="26">
        <v>16150</v>
      </c>
      <c r="D31" s="25">
        <v>16150</v>
      </c>
      <c r="E31" s="12">
        <v>658962</v>
      </c>
      <c r="F31" s="14">
        <f t="shared" si="0"/>
        <v>0.79451212454424447</v>
      </c>
      <c r="G31" s="12">
        <v>135162</v>
      </c>
      <c r="H31" s="14">
        <f t="shared" si="1"/>
        <v>0.16296516002083453</v>
      </c>
      <c r="I31" s="12">
        <v>0</v>
      </c>
      <c r="J31" s="14">
        <f t="shared" si="2"/>
        <v>0</v>
      </c>
      <c r="K31" s="12">
        <v>35268</v>
      </c>
      <c r="L31" s="24" t="s">
        <v>57</v>
      </c>
      <c r="M31" s="23">
        <f t="shared" si="3"/>
        <v>4.2522715434921005E-2</v>
      </c>
      <c r="N31" s="13">
        <v>829392</v>
      </c>
      <c r="O31" s="22">
        <f t="shared" si="4"/>
        <v>51.355541795665637</v>
      </c>
      <c r="P31" s="21">
        <f t="shared" si="5"/>
        <v>51.355541795665637</v>
      </c>
    </row>
    <row r="32" spans="1:16" ht="13.5" thickBot="1" x14ac:dyDescent="0.25">
      <c r="A32" s="28" t="s">
        <v>56</v>
      </c>
      <c r="B32" s="27" t="s">
        <v>55</v>
      </c>
      <c r="C32" s="26">
        <v>24672</v>
      </c>
      <c r="D32" s="25">
        <v>24672</v>
      </c>
      <c r="E32" s="12">
        <v>1795523</v>
      </c>
      <c r="F32" s="14">
        <f t="shared" si="0"/>
        <v>0.74223136983855076</v>
      </c>
      <c r="G32" s="12">
        <v>380016</v>
      </c>
      <c r="H32" s="14">
        <f t="shared" si="1"/>
        <v>0.15709060604657624</v>
      </c>
      <c r="I32" s="12">
        <v>0</v>
      </c>
      <c r="J32" s="14">
        <f t="shared" si="2"/>
        <v>0</v>
      </c>
      <c r="K32" s="12">
        <v>243549</v>
      </c>
      <c r="L32" s="24" t="s">
        <v>54</v>
      </c>
      <c r="M32" s="23">
        <f t="shared" si="3"/>
        <v>0.10067802411487305</v>
      </c>
      <c r="N32" s="13">
        <v>2419088</v>
      </c>
      <c r="O32" s="22">
        <f t="shared" si="4"/>
        <v>98.049935149156937</v>
      </c>
      <c r="P32" s="21">
        <f t="shared" si="5"/>
        <v>98.049935149156937</v>
      </c>
    </row>
    <row r="33" spans="1:16" ht="13.5" thickBot="1" x14ac:dyDescent="0.25">
      <c r="A33" s="28" t="s">
        <v>53</v>
      </c>
      <c r="B33" s="27" t="s">
        <v>7</v>
      </c>
      <c r="C33" s="26">
        <v>26486</v>
      </c>
      <c r="D33" s="25">
        <v>24487</v>
      </c>
      <c r="E33" s="12">
        <v>1207979</v>
      </c>
      <c r="F33" s="14">
        <f t="shared" si="0"/>
        <v>0.80911516226457048</v>
      </c>
      <c r="G33" s="12">
        <v>225799</v>
      </c>
      <c r="H33" s="14">
        <f t="shared" si="1"/>
        <v>0.15124219421378829</v>
      </c>
      <c r="I33" s="12">
        <v>0</v>
      </c>
      <c r="J33" s="14">
        <f t="shared" si="2"/>
        <v>0</v>
      </c>
      <c r="K33" s="12">
        <v>59185</v>
      </c>
      <c r="L33" s="24" t="s">
        <v>52</v>
      </c>
      <c r="M33" s="23">
        <f t="shared" si="3"/>
        <v>3.9642643521641194E-2</v>
      </c>
      <c r="N33" s="13">
        <v>1492963</v>
      </c>
      <c r="O33" s="22">
        <f t="shared" si="4"/>
        <v>56.368005738880917</v>
      </c>
      <c r="P33" s="21">
        <f t="shared" si="5"/>
        <v>60.969616531220645</v>
      </c>
    </row>
    <row r="34" spans="1:16" ht="13.5" thickBot="1" x14ac:dyDescent="0.25">
      <c r="A34" s="28" t="s">
        <v>51</v>
      </c>
      <c r="B34" s="27" t="s">
        <v>50</v>
      </c>
      <c r="C34" s="26">
        <v>32078</v>
      </c>
      <c r="D34" s="25">
        <v>32078</v>
      </c>
      <c r="E34" s="12">
        <v>911460</v>
      </c>
      <c r="F34" s="14">
        <f t="shared" si="0"/>
        <v>0.80524994765424773</v>
      </c>
      <c r="G34" s="12">
        <v>175272</v>
      </c>
      <c r="H34" s="14">
        <f t="shared" si="1"/>
        <v>0.15484801178905855</v>
      </c>
      <c r="I34" s="12">
        <v>0</v>
      </c>
      <c r="J34" s="14">
        <f t="shared" si="2"/>
        <v>0</v>
      </c>
      <c r="K34" s="12">
        <v>45165</v>
      </c>
      <c r="L34" s="24" t="s">
        <v>49</v>
      </c>
      <c r="M34" s="23">
        <f t="shared" si="3"/>
        <v>3.990204055669376E-2</v>
      </c>
      <c r="N34" s="13">
        <v>1131897</v>
      </c>
      <c r="O34" s="22">
        <f t="shared" si="4"/>
        <v>35.285772180310495</v>
      </c>
      <c r="P34" s="21">
        <f t="shared" si="5"/>
        <v>35.285772180310495</v>
      </c>
    </row>
    <row r="35" spans="1:16" ht="13.5" thickBot="1" x14ac:dyDescent="0.25">
      <c r="A35" s="28" t="s">
        <v>48</v>
      </c>
      <c r="B35" s="27" t="s">
        <v>47</v>
      </c>
      <c r="C35" s="26">
        <v>10329</v>
      </c>
      <c r="D35" s="25">
        <v>5938</v>
      </c>
      <c r="E35" s="12">
        <v>231150</v>
      </c>
      <c r="F35" s="14">
        <f t="shared" si="0"/>
        <v>0.74497468407465539</v>
      </c>
      <c r="G35" s="12">
        <v>47347</v>
      </c>
      <c r="H35" s="14">
        <f t="shared" si="1"/>
        <v>0.1525949226341454</v>
      </c>
      <c r="I35" s="12">
        <v>0</v>
      </c>
      <c r="J35" s="14">
        <f t="shared" si="2"/>
        <v>0</v>
      </c>
      <c r="K35" s="12">
        <v>31782</v>
      </c>
      <c r="L35" s="24" t="s">
        <v>46</v>
      </c>
      <c r="M35" s="23">
        <f t="shared" si="3"/>
        <v>0.10243039329119921</v>
      </c>
      <c r="N35" s="13">
        <v>310279</v>
      </c>
      <c r="O35" s="22">
        <f t="shared" si="4"/>
        <v>30.03959725045987</v>
      </c>
      <c r="P35" s="21">
        <f t="shared" si="5"/>
        <v>52.253115527113508</v>
      </c>
    </row>
    <row r="36" spans="1:16" ht="13.5" thickBot="1" x14ac:dyDescent="0.25">
      <c r="A36" s="28" t="s">
        <v>45</v>
      </c>
      <c r="B36" s="27" t="s">
        <v>44</v>
      </c>
      <c r="C36" s="26">
        <v>11967</v>
      </c>
      <c r="D36" s="25">
        <v>11967</v>
      </c>
      <c r="E36" s="12">
        <v>343655</v>
      </c>
      <c r="F36" s="14">
        <f t="shared" si="0"/>
        <v>0.81042870854469262</v>
      </c>
      <c r="G36" s="12">
        <v>65478</v>
      </c>
      <c r="H36" s="14">
        <f t="shared" si="1"/>
        <v>0.15441431371023084</v>
      </c>
      <c r="I36" s="12">
        <v>0</v>
      </c>
      <c r="J36" s="14">
        <f t="shared" si="2"/>
        <v>0</v>
      </c>
      <c r="K36" s="12">
        <v>14908</v>
      </c>
      <c r="L36" s="24" t="s">
        <v>43</v>
      </c>
      <c r="M36" s="23">
        <f t="shared" si="3"/>
        <v>3.5156977745076534E-2</v>
      </c>
      <c r="N36" s="13">
        <v>424041</v>
      </c>
      <c r="O36" s="22">
        <f t="shared" si="4"/>
        <v>35.434194033592377</v>
      </c>
      <c r="P36" s="21">
        <f t="shared" si="5"/>
        <v>35.434194033592377</v>
      </c>
    </row>
    <row r="37" spans="1:16" ht="13.5" thickBot="1" x14ac:dyDescent="0.25">
      <c r="A37" s="28" t="s">
        <v>42</v>
      </c>
      <c r="B37" s="27" t="s">
        <v>41</v>
      </c>
      <c r="C37" s="26">
        <v>15955</v>
      </c>
      <c r="D37" s="25">
        <v>1900</v>
      </c>
      <c r="E37" s="12">
        <v>62500</v>
      </c>
      <c r="F37" s="14">
        <f t="shared" si="0"/>
        <v>0.58922241496342109</v>
      </c>
      <c r="G37" s="12">
        <v>37687</v>
      </c>
      <c r="H37" s="14">
        <f t="shared" si="1"/>
        <v>0.3552964024436232</v>
      </c>
      <c r="I37" s="12">
        <v>0</v>
      </c>
      <c r="J37" s="14">
        <f t="shared" si="2"/>
        <v>0</v>
      </c>
      <c r="K37" s="12">
        <v>5885</v>
      </c>
      <c r="L37" s="24" t="s">
        <v>40</v>
      </c>
      <c r="M37" s="23">
        <f t="shared" si="3"/>
        <v>5.548118259295573E-2</v>
      </c>
      <c r="N37" s="13">
        <v>106072</v>
      </c>
      <c r="O37" s="22">
        <f t="shared" si="4"/>
        <v>6.6481980570354118</v>
      </c>
      <c r="P37" s="21">
        <f t="shared" si="5"/>
        <v>55.827368421052633</v>
      </c>
    </row>
    <row r="38" spans="1:16" ht="13.5" thickBot="1" x14ac:dyDescent="0.25">
      <c r="A38" s="28" t="s">
        <v>39</v>
      </c>
      <c r="B38" s="27" t="s">
        <v>38</v>
      </c>
      <c r="C38" s="26">
        <v>71148</v>
      </c>
      <c r="D38" s="25">
        <v>71148</v>
      </c>
      <c r="E38" s="12">
        <v>1770619</v>
      </c>
      <c r="F38" s="14">
        <f t="shared" si="0"/>
        <v>0.79599346164877582</v>
      </c>
      <c r="G38" s="12">
        <v>336605</v>
      </c>
      <c r="H38" s="14">
        <f t="shared" si="1"/>
        <v>0.15132300012497674</v>
      </c>
      <c r="I38" s="12">
        <v>0</v>
      </c>
      <c r="J38" s="14">
        <f t="shared" si="2"/>
        <v>0</v>
      </c>
      <c r="K38" s="12">
        <v>117190</v>
      </c>
      <c r="L38" s="24" t="s">
        <v>37</v>
      </c>
      <c r="M38" s="23">
        <f t="shared" si="3"/>
        <v>5.2683538226247453E-2</v>
      </c>
      <c r="N38" s="13">
        <v>2224414</v>
      </c>
      <c r="O38" s="22">
        <f t="shared" si="4"/>
        <v>31.26460336200596</v>
      </c>
      <c r="P38" s="21">
        <f t="shared" si="5"/>
        <v>31.26460336200596</v>
      </c>
    </row>
    <row r="39" spans="1:16" ht="13.5" thickBot="1" x14ac:dyDescent="0.25">
      <c r="A39" s="28" t="s">
        <v>36</v>
      </c>
      <c r="B39" s="27" t="s">
        <v>16</v>
      </c>
      <c r="C39" s="26">
        <v>82672</v>
      </c>
      <c r="D39" s="25">
        <v>2544</v>
      </c>
      <c r="E39" s="12">
        <v>0</v>
      </c>
      <c r="F39" s="14">
        <f t="shared" si="0"/>
        <v>0</v>
      </c>
      <c r="G39" s="12">
        <v>16970</v>
      </c>
      <c r="H39" s="14">
        <f t="shared" si="1"/>
        <v>0.15502813710443616</v>
      </c>
      <c r="I39" s="12">
        <v>0</v>
      </c>
      <c r="J39" s="14">
        <f t="shared" si="2"/>
        <v>0</v>
      </c>
      <c r="K39" s="12">
        <v>92494</v>
      </c>
      <c r="L39" s="24" t="s">
        <v>35</v>
      </c>
      <c r="M39" s="23">
        <f t="shared" si="3"/>
        <v>0.84497186289556381</v>
      </c>
      <c r="N39" s="13">
        <v>109464</v>
      </c>
      <c r="O39" s="22">
        <f t="shared" si="4"/>
        <v>1.3240758660731566</v>
      </c>
      <c r="P39" s="21">
        <f t="shared" si="5"/>
        <v>43.028301886792455</v>
      </c>
    </row>
    <row r="40" spans="1:16" ht="13.5" thickBot="1" x14ac:dyDescent="0.25">
      <c r="A40" s="28" t="s">
        <v>34</v>
      </c>
      <c r="B40" s="27" t="s">
        <v>33</v>
      </c>
      <c r="C40" s="26">
        <v>17389</v>
      </c>
      <c r="D40" s="25">
        <v>17389</v>
      </c>
      <c r="E40" s="12">
        <v>480000</v>
      </c>
      <c r="F40" s="14">
        <f t="shared" si="0"/>
        <v>0.72331095590063521</v>
      </c>
      <c r="G40" s="12">
        <v>101476</v>
      </c>
      <c r="H40" s="14">
        <f t="shared" si="1"/>
        <v>0.15291396366869345</v>
      </c>
      <c r="I40" s="12">
        <v>0</v>
      </c>
      <c r="J40" s="14">
        <f t="shared" si="2"/>
        <v>0</v>
      </c>
      <c r="K40" s="12">
        <v>82139</v>
      </c>
      <c r="L40" s="24" t="s">
        <v>32</v>
      </c>
      <c r="M40" s="23">
        <f t="shared" si="3"/>
        <v>0.1237750804306714</v>
      </c>
      <c r="N40" s="13">
        <v>663615</v>
      </c>
      <c r="O40" s="22">
        <f t="shared" si="4"/>
        <v>38.162919086778999</v>
      </c>
      <c r="P40" s="21">
        <f t="shared" si="5"/>
        <v>38.162919086778999</v>
      </c>
    </row>
    <row r="41" spans="1:16" ht="13.5" thickBot="1" x14ac:dyDescent="0.25">
      <c r="A41" s="28" t="s">
        <v>31</v>
      </c>
      <c r="B41" s="27" t="s">
        <v>28</v>
      </c>
      <c r="C41" s="26">
        <v>178042</v>
      </c>
      <c r="D41" s="25">
        <v>129613</v>
      </c>
      <c r="E41" s="12">
        <v>3545000</v>
      </c>
      <c r="F41" s="14">
        <f t="shared" si="0"/>
        <v>0.74501773331349419</v>
      </c>
      <c r="G41" s="12">
        <v>772896</v>
      </c>
      <c r="H41" s="14">
        <f t="shared" si="1"/>
        <v>0.16243193963527966</v>
      </c>
      <c r="I41" s="12">
        <v>50004</v>
      </c>
      <c r="J41" s="14">
        <f t="shared" si="2"/>
        <v>1.0508848162653869E-2</v>
      </c>
      <c r="K41" s="12">
        <v>390376</v>
      </c>
      <c r="L41" s="24" t="s">
        <v>30</v>
      </c>
      <c r="M41" s="23">
        <f t="shared" si="3"/>
        <v>8.2041478888572245E-2</v>
      </c>
      <c r="N41" s="13">
        <v>4758276</v>
      </c>
      <c r="O41" s="22">
        <f t="shared" si="4"/>
        <v>26.725581604340547</v>
      </c>
      <c r="P41" s="21">
        <f t="shared" si="5"/>
        <v>36.711410120898364</v>
      </c>
    </row>
    <row r="42" spans="1:16" ht="13.5" thickBot="1" x14ac:dyDescent="0.25">
      <c r="A42" s="28" t="s">
        <v>29</v>
      </c>
      <c r="B42" s="27" t="s">
        <v>28</v>
      </c>
      <c r="C42" s="26">
        <v>178042</v>
      </c>
      <c r="D42" s="25">
        <v>48429</v>
      </c>
      <c r="E42" s="12">
        <v>279412</v>
      </c>
      <c r="F42" s="14">
        <f t="shared" si="0"/>
        <v>5.6450689087039221E-2</v>
      </c>
      <c r="G42" s="12">
        <v>706832</v>
      </c>
      <c r="H42" s="14">
        <f t="shared" si="1"/>
        <v>0.14280400794801265</v>
      </c>
      <c r="I42" s="12">
        <v>415257</v>
      </c>
      <c r="J42" s="14">
        <f t="shared" si="2"/>
        <v>8.3895980839107293E-2</v>
      </c>
      <c r="K42" s="12">
        <v>3548164</v>
      </c>
      <c r="L42" s="24" t="s">
        <v>27</v>
      </c>
      <c r="M42" s="23">
        <f t="shared" si="3"/>
        <v>0.71684932212584085</v>
      </c>
      <c r="N42" s="13">
        <v>4949665</v>
      </c>
      <c r="O42" s="22">
        <f t="shared" si="4"/>
        <v>27.800547061929208</v>
      </c>
      <c r="P42" s="21">
        <f t="shared" si="5"/>
        <v>102.20456751120197</v>
      </c>
    </row>
    <row r="43" spans="1:16" ht="13.5" thickBot="1" x14ac:dyDescent="0.25">
      <c r="A43" s="28" t="s">
        <v>26</v>
      </c>
      <c r="B43" s="27" t="s">
        <v>25</v>
      </c>
      <c r="C43" s="26">
        <v>22954</v>
      </c>
      <c r="D43" s="25">
        <v>22954</v>
      </c>
      <c r="E43" s="12">
        <v>685000</v>
      </c>
      <c r="F43" s="14">
        <f t="shared" si="0"/>
        <v>0.75407641601239983</v>
      </c>
      <c r="G43" s="12">
        <v>168505</v>
      </c>
      <c r="H43" s="14">
        <f t="shared" si="1"/>
        <v>0.18549729413163421</v>
      </c>
      <c r="I43" s="12">
        <v>0</v>
      </c>
      <c r="J43" s="14">
        <f t="shared" si="2"/>
        <v>0</v>
      </c>
      <c r="K43" s="12">
        <v>54891</v>
      </c>
      <c r="L43" s="24" t="s">
        <v>24</v>
      </c>
      <c r="M43" s="23">
        <f t="shared" si="3"/>
        <v>6.0426289855965903E-2</v>
      </c>
      <c r="N43" s="13">
        <v>908396</v>
      </c>
      <c r="O43" s="22">
        <f t="shared" si="4"/>
        <v>39.574627515901369</v>
      </c>
      <c r="P43" s="21">
        <f t="shared" si="5"/>
        <v>39.574627515901369</v>
      </c>
    </row>
    <row r="44" spans="1:16" ht="13.5" thickBot="1" x14ac:dyDescent="0.25">
      <c r="A44" s="28" t="s">
        <v>23</v>
      </c>
      <c r="B44" s="27" t="s">
        <v>22</v>
      </c>
      <c r="C44" s="26">
        <v>30639</v>
      </c>
      <c r="D44" s="25">
        <v>30639</v>
      </c>
      <c r="E44" s="12">
        <v>935432</v>
      </c>
      <c r="F44" s="14">
        <f t="shared" si="0"/>
        <v>0.76315632747864348</v>
      </c>
      <c r="G44" s="12">
        <v>201734</v>
      </c>
      <c r="H44" s="14">
        <f t="shared" si="1"/>
        <v>0.16458126145735519</v>
      </c>
      <c r="I44" s="12">
        <v>0</v>
      </c>
      <c r="J44" s="14">
        <f t="shared" si="2"/>
        <v>0</v>
      </c>
      <c r="K44" s="12">
        <v>88575</v>
      </c>
      <c r="L44" s="24" t="s">
        <v>21</v>
      </c>
      <c r="M44" s="23">
        <f t="shared" si="3"/>
        <v>7.2262411064001289E-2</v>
      </c>
      <c r="N44" s="13">
        <v>1225741</v>
      </c>
      <c r="O44" s="22">
        <f t="shared" si="4"/>
        <v>40.005907503508602</v>
      </c>
      <c r="P44" s="21">
        <f t="shared" si="5"/>
        <v>40.005907503508602</v>
      </c>
    </row>
    <row r="45" spans="1:16" ht="13.5" thickBot="1" x14ac:dyDescent="0.25">
      <c r="A45" s="28" t="s">
        <v>20</v>
      </c>
      <c r="B45" s="27" t="s">
        <v>19</v>
      </c>
      <c r="C45" s="26">
        <v>15780</v>
      </c>
      <c r="D45" s="25">
        <v>15780</v>
      </c>
      <c r="E45" s="12">
        <v>540000</v>
      </c>
      <c r="F45" s="14">
        <f t="shared" si="0"/>
        <v>0.80546883506832312</v>
      </c>
      <c r="G45" s="12">
        <v>100382</v>
      </c>
      <c r="H45" s="14">
        <f t="shared" si="1"/>
        <v>0.14973069000338596</v>
      </c>
      <c r="I45" s="12">
        <v>0</v>
      </c>
      <c r="J45" s="14">
        <f t="shared" si="2"/>
        <v>0</v>
      </c>
      <c r="K45" s="12">
        <v>30035</v>
      </c>
      <c r="L45" s="24" t="s">
        <v>18</v>
      </c>
      <c r="M45" s="23">
        <f t="shared" si="3"/>
        <v>4.4800474928290902E-2</v>
      </c>
      <c r="N45" s="13">
        <v>670417</v>
      </c>
      <c r="O45" s="22">
        <f t="shared" si="4"/>
        <v>42.485234474017744</v>
      </c>
      <c r="P45" s="21">
        <f t="shared" si="5"/>
        <v>42.485234474017744</v>
      </c>
    </row>
    <row r="46" spans="1:16" ht="13.5" thickBot="1" x14ac:dyDescent="0.25">
      <c r="A46" s="28" t="s">
        <v>17</v>
      </c>
      <c r="B46" s="27" t="s">
        <v>16</v>
      </c>
      <c r="C46" s="26">
        <v>82672</v>
      </c>
      <c r="D46" s="25">
        <v>80128</v>
      </c>
      <c r="E46" s="12">
        <v>3158205</v>
      </c>
      <c r="F46" s="14">
        <f t="shared" si="0"/>
        <v>0.81231808908272141</v>
      </c>
      <c r="G46" s="12">
        <v>656187</v>
      </c>
      <c r="H46" s="14">
        <f t="shared" si="1"/>
        <v>0.16877706479500973</v>
      </c>
      <c r="I46" s="12">
        <v>0</v>
      </c>
      <c r="J46" s="14">
        <f t="shared" si="2"/>
        <v>0</v>
      </c>
      <c r="K46" s="12">
        <v>73500</v>
      </c>
      <c r="L46" s="24" t="s">
        <v>15</v>
      </c>
      <c r="M46" s="23">
        <f t="shared" si="3"/>
        <v>1.890484612226883E-2</v>
      </c>
      <c r="N46" s="13">
        <v>3887892</v>
      </c>
      <c r="O46" s="22">
        <f t="shared" si="4"/>
        <v>47.02791755370621</v>
      </c>
      <c r="P46" s="21">
        <f t="shared" si="5"/>
        <v>48.52101637380192</v>
      </c>
    </row>
    <row r="47" spans="1:16" ht="13.5" thickBot="1" x14ac:dyDescent="0.25">
      <c r="A47" s="28" t="s">
        <v>14</v>
      </c>
      <c r="B47" s="27" t="s">
        <v>13</v>
      </c>
      <c r="C47" s="26">
        <v>29191</v>
      </c>
      <c r="D47" s="25">
        <v>29191</v>
      </c>
      <c r="E47" s="12">
        <v>665216</v>
      </c>
      <c r="F47" s="14">
        <f t="shared" si="0"/>
        <v>0.75747924440643732</v>
      </c>
      <c r="G47" s="12">
        <v>152016</v>
      </c>
      <c r="H47" s="14">
        <f t="shared" si="1"/>
        <v>0.17310011307257939</v>
      </c>
      <c r="I47" s="12">
        <v>0</v>
      </c>
      <c r="J47" s="14">
        <f t="shared" si="2"/>
        <v>0</v>
      </c>
      <c r="K47" s="12">
        <v>60965</v>
      </c>
      <c r="L47" s="24" t="s">
        <v>12</v>
      </c>
      <c r="M47" s="23">
        <f t="shared" si="3"/>
        <v>6.9420642520983331E-2</v>
      </c>
      <c r="N47" s="13">
        <v>878197</v>
      </c>
      <c r="O47" s="22">
        <f t="shared" si="4"/>
        <v>30.084512349696823</v>
      </c>
      <c r="P47" s="21">
        <f t="shared" si="5"/>
        <v>30.084512349696823</v>
      </c>
    </row>
    <row r="48" spans="1:16" ht="13.5" thickBot="1" x14ac:dyDescent="0.25">
      <c r="A48" s="28" t="s">
        <v>11</v>
      </c>
      <c r="B48" s="27" t="s">
        <v>10</v>
      </c>
      <c r="C48" s="26">
        <v>22787</v>
      </c>
      <c r="D48" s="25">
        <v>22787</v>
      </c>
      <c r="E48" s="12">
        <v>501500</v>
      </c>
      <c r="F48" s="14">
        <f t="shared" si="0"/>
        <v>0.24088480374733179</v>
      </c>
      <c r="G48" s="12">
        <v>274847</v>
      </c>
      <c r="H48" s="14">
        <f t="shared" si="1"/>
        <v>0.13201688066907855</v>
      </c>
      <c r="I48" s="12">
        <v>0</v>
      </c>
      <c r="J48" s="14">
        <f t="shared" si="2"/>
        <v>0</v>
      </c>
      <c r="K48" s="12">
        <v>1305561</v>
      </c>
      <c r="L48" s="24" t="s">
        <v>9</v>
      </c>
      <c r="M48" s="23">
        <f t="shared" si="3"/>
        <v>0.62709831558358964</v>
      </c>
      <c r="N48" s="13">
        <v>2081908</v>
      </c>
      <c r="O48" s="22">
        <f t="shared" si="4"/>
        <v>91.363847807960681</v>
      </c>
      <c r="P48" s="21">
        <f t="shared" si="5"/>
        <v>91.363847807960681</v>
      </c>
    </row>
    <row r="49" spans="1:16" ht="13.5" thickBot="1" x14ac:dyDescent="0.25">
      <c r="A49" s="28" t="s">
        <v>8</v>
      </c>
      <c r="B49" s="27" t="s">
        <v>7</v>
      </c>
      <c r="C49" s="26">
        <v>26486</v>
      </c>
      <c r="D49" s="25">
        <v>908</v>
      </c>
      <c r="E49" s="12">
        <v>6000</v>
      </c>
      <c r="F49" s="14">
        <f t="shared" si="0"/>
        <v>5.4753517913525944E-2</v>
      </c>
      <c r="G49" s="12">
        <v>19613</v>
      </c>
      <c r="H49" s="14">
        <f t="shared" si="1"/>
        <v>0.17898012447299738</v>
      </c>
      <c r="I49" s="12">
        <v>0</v>
      </c>
      <c r="J49" s="14">
        <f t="shared" si="2"/>
        <v>0</v>
      </c>
      <c r="K49" s="12">
        <v>83969</v>
      </c>
      <c r="L49" s="24" t="s">
        <v>6</v>
      </c>
      <c r="M49" s="23">
        <f t="shared" si="3"/>
        <v>0.76626635761347661</v>
      </c>
      <c r="N49" s="13">
        <v>109582</v>
      </c>
      <c r="O49" s="22">
        <f t="shared" si="4"/>
        <v>4.1373555840821563</v>
      </c>
      <c r="P49" s="21">
        <f t="shared" si="5"/>
        <v>120.68502202643172</v>
      </c>
    </row>
    <row r="50" spans="1:16" ht="13.5" thickBot="1" x14ac:dyDescent="0.25">
      <c r="A50" s="28" t="s">
        <v>5</v>
      </c>
      <c r="B50" s="27" t="s">
        <v>4</v>
      </c>
      <c r="C50" s="26">
        <v>41186</v>
      </c>
      <c r="D50" s="25">
        <v>41186</v>
      </c>
      <c r="E50" s="12">
        <v>854702</v>
      </c>
      <c r="F50" s="14">
        <f t="shared" si="0"/>
        <v>0.78482942143873125</v>
      </c>
      <c r="G50" s="12">
        <v>178865</v>
      </c>
      <c r="H50" s="14">
        <f t="shared" si="1"/>
        <v>0.16424264183965717</v>
      </c>
      <c r="I50" s="12">
        <v>0</v>
      </c>
      <c r="J50" s="14">
        <f t="shared" si="2"/>
        <v>0</v>
      </c>
      <c r="K50" s="12">
        <v>55462</v>
      </c>
      <c r="L50" s="24" t="s">
        <v>3</v>
      </c>
      <c r="M50" s="23">
        <f t="shared" si="3"/>
        <v>5.0927936721611639E-2</v>
      </c>
      <c r="N50" s="13">
        <v>1089029</v>
      </c>
      <c r="O50" s="22">
        <f t="shared" si="4"/>
        <v>26.441727771572864</v>
      </c>
      <c r="P50" s="21">
        <f t="shared" si="5"/>
        <v>26.441727771572864</v>
      </c>
    </row>
    <row r="51" spans="1:16" ht="13.5" thickBot="1" x14ac:dyDescent="0.25">
      <c r="A51" s="20"/>
      <c r="B51" s="18"/>
      <c r="C51" s="17"/>
      <c r="D51" s="16"/>
      <c r="E51" s="18"/>
      <c r="F51" s="16"/>
      <c r="G51" s="18"/>
      <c r="H51" s="16"/>
      <c r="I51" s="18"/>
      <c r="J51" s="16"/>
      <c r="K51" s="18"/>
      <c r="L51" s="17"/>
      <c r="M51" s="16"/>
      <c r="N51" s="19"/>
      <c r="O51" s="18"/>
      <c r="P51" s="16"/>
    </row>
    <row r="52" spans="1:16" ht="13.5" thickBot="1" x14ac:dyDescent="0.25">
      <c r="A52" s="10" t="s">
        <v>2</v>
      </c>
      <c r="B52" s="18"/>
      <c r="C52" s="109">
        <v>1052567</v>
      </c>
      <c r="D52" s="16"/>
      <c r="E52" s="12">
        <f>SUM(E3:E50)</f>
        <v>34484246</v>
      </c>
      <c r="F52" s="11"/>
      <c r="G52" s="12">
        <f>SUM(G3:G50)</f>
        <v>8350928</v>
      </c>
      <c r="H52" s="11"/>
      <c r="I52" s="12">
        <f>SUM(I3:I50)</f>
        <v>465261</v>
      </c>
      <c r="J52" s="11"/>
      <c r="K52" s="12">
        <f>SUM(K3:K50)</f>
        <v>7306672</v>
      </c>
      <c r="L52" s="15"/>
      <c r="M52" s="11"/>
      <c r="N52" s="13">
        <f>SUM(N3:N50)</f>
        <v>50607107</v>
      </c>
      <c r="O52" s="18"/>
      <c r="P52" s="16"/>
    </row>
    <row r="53" spans="1:16" ht="13.5" thickBot="1" x14ac:dyDescent="0.25">
      <c r="A53" s="10" t="s">
        <v>1</v>
      </c>
      <c r="B53" s="18"/>
      <c r="C53" s="17"/>
      <c r="D53" s="16"/>
      <c r="E53" s="12">
        <f t="shared" ref="E53:K53" si="6">AVERAGE(E3:E50)</f>
        <v>718421.79166666663</v>
      </c>
      <c r="F53" s="14">
        <f t="shared" si="6"/>
        <v>0.67916641673441891</v>
      </c>
      <c r="G53" s="12">
        <f t="shared" si="6"/>
        <v>173977.66666666666</v>
      </c>
      <c r="H53" s="14">
        <f t="shared" si="6"/>
        <v>0.1778400179887242</v>
      </c>
      <c r="I53" s="12">
        <f t="shared" si="6"/>
        <v>9692.9375</v>
      </c>
      <c r="J53" s="14">
        <f t="shared" si="6"/>
        <v>1.9667672708700242E-3</v>
      </c>
      <c r="K53" s="12">
        <f t="shared" si="6"/>
        <v>152222.33333333334</v>
      </c>
      <c r="L53" s="15"/>
      <c r="M53" s="14">
        <f>AVERAGE(M3:M50)</f>
        <v>0.14102679800598678</v>
      </c>
      <c r="N53" s="13">
        <f>AVERAGE(N3:N50)</f>
        <v>1054314.7291666667</v>
      </c>
      <c r="O53" s="12">
        <f>AVERAGE(O3:O50)</f>
        <v>48.568066002904551</v>
      </c>
      <c r="P53" s="11">
        <f>AVERAGE(P3:P50)</f>
        <v>60.687144116065248</v>
      </c>
    </row>
    <row r="54" spans="1:16" ht="13.5" thickBot="1" x14ac:dyDescent="0.25">
      <c r="A54" s="10" t="s">
        <v>0</v>
      </c>
      <c r="B54" s="9"/>
      <c r="C54" s="8"/>
      <c r="D54" s="7"/>
      <c r="E54" s="3">
        <f t="shared" ref="E54:K54" si="7">MEDIAN(E3:E50)</f>
        <v>502938.5</v>
      </c>
      <c r="F54" s="5">
        <f t="shared" si="7"/>
        <v>0.76063832382194496</v>
      </c>
      <c r="G54" s="3">
        <f t="shared" si="7"/>
        <v>115876</v>
      </c>
      <c r="H54" s="5">
        <f t="shared" si="7"/>
        <v>0.16174277057803929</v>
      </c>
      <c r="I54" s="3">
        <f t="shared" si="7"/>
        <v>0</v>
      </c>
      <c r="J54" s="5">
        <f t="shared" si="7"/>
        <v>0</v>
      </c>
      <c r="K54" s="3">
        <f t="shared" si="7"/>
        <v>39343.5</v>
      </c>
      <c r="L54" s="6"/>
      <c r="M54" s="5">
        <f>MEDIAN(M3:M50)</f>
        <v>5.7953736224460817E-2</v>
      </c>
      <c r="N54" s="4">
        <f>MEDIAN(N3:N50)</f>
        <v>670557.5</v>
      </c>
      <c r="O54" s="3">
        <f>MEDIAN(O3:O50)</f>
        <v>37.106749427435879</v>
      </c>
      <c r="P54" s="2">
        <f>MEDIAN(P3:P50)</f>
        <v>46.73927473951403</v>
      </c>
    </row>
  </sheetData>
  <autoFilter ref="A2:P50"/>
  <mergeCells count="4">
    <mergeCell ref="E1:F1"/>
    <mergeCell ref="G1:H1"/>
    <mergeCell ref="K1:M1"/>
    <mergeCell ref="I1:J1"/>
  </mergeCells>
  <printOptions horizontalCentered="1" verticalCentered="1"/>
  <pageMargins left="0.75" right="0.75" top="1" bottom="1" header="0.5" footer="0.5"/>
  <pageSetup orientation="landscape" horizontalDpi="0" verticalDpi="0"/>
  <headerFooter>
    <oddHeader>Operating Revenue</oddHeader>
    <oddFooter>Counting Opinions (SQUIRE) Ltd.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T54"/>
  <sheetViews>
    <sheetView workbookViewId="0">
      <pane xSplit="4" ySplit="2" topLeftCell="E3" activePane="bottomRight" state="frozen"/>
      <selection pane="topRight" activeCell="E1" sqref="E1"/>
      <selection pane="bottomLeft" activeCell="A3" sqref="A3"/>
      <selection pane="bottomRight" activeCell="O1" sqref="O1:Q1"/>
    </sheetView>
  </sheetViews>
  <sheetFormatPr defaultRowHeight="12.75" x14ac:dyDescent="0.2"/>
  <cols>
    <col min="1" max="1" width="38.140625" style="49" customWidth="1"/>
    <col min="2" max="2" width="15.28515625" style="49" customWidth="1"/>
    <col min="3" max="6" width="11.42578125" style="49" bestFit="1" customWidth="1"/>
    <col min="7" max="7" width="12.42578125" style="49" customWidth="1"/>
    <col min="8" max="8" width="12.7109375" style="49" customWidth="1"/>
    <col min="9" max="11" width="11.42578125" style="49" bestFit="1" customWidth="1"/>
    <col min="12" max="12" width="15.28515625" style="49" customWidth="1"/>
    <col min="13" max="14" width="12.7109375" style="49" customWidth="1"/>
    <col min="15" max="15" width="13.28515625" style="49" customWidth="1"/>
    <col min="16" max="17" width="15.28515625" style="49" customWidth="1"/>
    <col min="18" max="18" width="12.7109375" style="49" customWidth="1"/>
    <col min="19" max="19" width="11.140625" style="49" customWidth="1"/>
    <col min="20" max="20" width="10.42578125" style="49" customWidth="1"/>
    <col min="21" max="16384" width="9.140625" style="49"/>
  </cols>
  <sheetData>
    <row r="1" spans="1:20" ht="13.5" thickBot="1" x14ac:dyDescent="0.25">
      <c r="E1" s="116" t="s">
        <v>258</v>
      </c>
      <c r="F1" s="117"/>
      <c r="G1" s="117"/>
      <c r="H1" s="118"/>
      <c r="I1" s="119" t="s">
        <v>257</v>
      </c>
      <c r="J1" s="119"/>
      <c r="K1" s="119"/>
      <c r="L1" s="119"/>
      <c r="M1" s="119"/>
      <c r="N1" s="119"/>
      <c r="O1" s="120" t="s">
        <v>247</v>
      </c>
      <c r="P1" s="121"/>
      <c r="Q1" s="122"/>
      <c r="S1" s="100"/>
      <c r="T1" s="100"/>
    </row>
    <row r="2" spans="1:20" s="91" customFormat="1" ht="90" thickBot="1" x14ac:dyDescent="0.25">
      <c r="A2" s="99" t="s">
        <v>149</v>
      </c>
      <c r="B2" s="99" t="s">
        <v>148</v>
      </c>
      <c r="C2" s="99" t="s">
        <v>147</v>
      </c>
      <c r="D2" s="98" t="s">
        <v>146</v>
      </c>
      <c r="E2" s="97" t="s">
        <v>256</v>
      </c>
      <c r="F2" s="97" t="s">
        <v>255</v>
      </c>
      <c r="G2" s="97" t="s">
        <v>254</v>
      </c>
      <c r="H2" s="97" t="s">
        <v>253</v>
      </c>
      <c r="I2" s="96" t="s">
        <v>252</v>
      </c>
      <c r="J2" s="95" t="s">
        <v>251</v>
      </c>
      <c r="K2" s="95" t="s">
        <v>250</v>
      </c>
      <c r="L2" s="95" t="s">
        <v>249</v>
      </c>
      <c r="M2" s="95" t="s">
        <v>248</v>
      </c>
      <c r="N2" s="95" t="s">
        <v>245</v>
      </c>
      <c r="O2" s="94" t="s">
        <v>247</v>
      </c>
      <c r="P2" s="94" t="s">
        <v>246</v>
      </c>
      <c r="Q2" s="94" t="s">
        <v>245</v>
      </c>
      <c r="R2" s="93" t="s">
        <v>244</v>
      </c>
      <c r="S2" s="92" t="s">
        <v>243</v>
      </c>
      <c r="T2" s="92" t="s">
        <v>242</v>
      </c>
    </row>
    <row r="3" spans="1:20" ht="13.5" thickBot="1" x14ac:dyDescent="0.25">
      <c r="A3" s="76" t="s">
        <v>136</v>
      </c>
      <c r="B3" s="90" t="s">
        <v>76</v>
      </c>
      <c r="C3" s="89">
        <v>8188</v>
      </c>
      <c r="D3" s="88">
        <v>3108</v>
      </c>
      <c r="E3" s="87">
        <v>60450</v>
      </c>
      <c r="F3" s="86">
        <v>4856</v>
      </c>
      <c r="G3" s="86">
        <v>65306</v>
      </c>
      <c r="H3" s="85">
        <f t="shared" ref="H3:H50" si="0">G3/R3</f>
        <v>0.61100455638408357</v>
      </c>
      <c r="I3" s="82">
        <v>5924</v>
      </c>
      <c r="J3" s="84">
        <v>0</v>
      </c>
      <c r="K3" s="84">
        <v>489</v>
      </c>
      <c r="L3" s="81" t="s">
        <v>241</v>
      </c>
      <c r="M3" s="84">
        <v>6413</v>
      </c>
      <c r="N3" s="83">
        <f t="shared" ref="N3:N50" si="1">M3/R3</f>
        <v>6.0000187120496241E-2</v>
      </c>
      <c r="O3" s="82">
        <v>35164</v>
      </c>
      <c r="P3" s="81" t="s">
        <v>240</v>
      </c>
      <c r="Q3" s="80">
        <f t="shared" ref="Q3:Q50" si="2">O3/R3</f>
        <v>0.32899525649542022</v>
      </c>
      <c r="R3" s="79">
        <v>106883</v>
      </c>
      <c r="S3" s="78">
        <f t="shared" ref="S3:S50" si="3">R3/C3</f>
        <v>13.05361504640938</v>
      </c>
      <c r="T3" s="77">
        <f t="shared" ref="T3:T50" si="4">R3/D3</f>
        <v>34.38963963963964</v>
      </c>
    </row>
    <row r="4" spans="1:20" ht="13.5" thickBot="1" x14ac:dyDescent="0.25">
      <c r="A4" s="76" t="s">
        <v>134</v>
      </c>
      <c r="B4" s="75" t="s">
        <v>133</v>
      </c>
      <c r="C4" s="74">
        <v>16310</v>
      </c>
      <c r="D4" s="73">
        <v>16310</v>
      </c>
      <c r="E4" s="60">
        <v>911725</v>
      </c>
      <c r="F4" s="63">
        <v>98262</v>
      </c>
      <c r="G4" s="63">
        <v>1009987</v>
      </c>
      <c r="H4" s="62">
        <f t="shared" si="0"/>
        <v>0.76356883056794378</v>
      </c>
      <c r="I4" s="60">
        <v>102990</v>
      </c>
      <c r="J4" s="63">
        <v>10249</v>
      </c>
      <c r="K4" s="63">
        <v>16760</v>
      </c>
      <c r="L4" s="72" t="s">
        <v>239</v>
      </c>
      <c r="M4" s="63">
        <v>129999</v>
      </c>
      <c r="N4" s="62">
        <f t="shared" si="1"/>
        <v>9.8281645610292137E-2</v>
      </c>
      <c r="O4" s="60">
        <v>182733</v>
      </c>
      <c r="P4" s="72" t="s">
        <v>238</v>
      </c>
      <c r="Q4" s="71">
        <f t="shared" si="2"/>
        <v>0.1381495238217641</v>
      </c>
      <c r="R4" s="61">
        <v>1322719</v>
      </c>
      <c r="S4" s="70">
        <f t="shared" si="3"/>
        <v>81.098651134273453</v>
      </c>
      <c r="T4" s="69">
        <f t="shared" si="4"/>
        <v>81.098651134273453</v>
      </c>
    </row>
    <row r="5" spans="1:20" ht="13.5" thickBot="1" x14ac:dyDescent="0.25">
      <c r="A5" s="76" t="s">
        <v>131</v>
      </c>
      <c r="B5" s="75" t="s">
        <v>130</v>
      </c>
      <c r="C5" s="74">
        <v>3492</v>
      </c>
      <c r="D5" s="73">
        <v>3492</v>
      </c>
      <c r="E5" s="60">
        <v>121200</v>
      </c>
      <c r="F5" s="63">
        <v>16110</v>
      </c>
      <c r="G5" s="63">
        <v>137310</v>
      </c>
      <c r="H5" s="62">
        <f t="shared" si="0"/>
        <v>0.65618503739456646</v>
      </c>
      <c r="I5" s="60">
        <v>14233</v>
      </c>
      <c r="J5" s="63">
        <v>1945</v>
      </c>
      <c r="K5" s="63">
        <v>3652</v>
      </c>
      <c r="L5" s="72" t="s">
        <v>237</v>
      </c>
      <c r="M5" s="63">
        <v>19830</v>
      </c>
      <c r="N5" s="62">
        <f t="shared" si="1"/>
        <v>9.4764760698669084E-2</v>
      </c>
      <c r="O5" s="60">
        <v>52115</v>
      </c>
      <c r="P5" s="72" t="s">
        <v>236</v>
      </c>
      <c r="Q5" s="71">
        <f t="shared" si="2"/>
        <v>0.24905020190676447</v>
      </c>
      <c r="R5" s="61">
        <v>209255</v>
      </c>
      <c r="S5" s="70">
        <f t="shared" si="3"/>
        <v>59.924112256586483</v>
      </c>
      <c r="T5" s="69">
        <f t="shared" si="4"/>
        <v>59.924112256586483</v>
      </c>
    </row>
    <row r="6" spans="1:20" ht="13.5" thickBot="1" x14ac:dyDescent="0.25">
      <c r="A6" s="76" t="s">
        <v>128</v>
      </c>
      <c r="B6" s="75" t="s">
        <v>127</v>
      </c>
      <c r="C6" s="74">
        <v>19376</v>
      </c>
      <c r="D6" s="73">
        <v>19376</v>
      </c>
      <c r="E6" s="60">
        <v>124216</v>
      </c>
      <c r="F6" s="63">
        <v>7029</v>
      </c>
      <c r="G6" s="63">
        <v>131245</v>
      </c>
      <c r="H6" s="62">
        <f t="shared" si="0"/>
        <v>0.67274078630375722</v>
      </c>
      <c r="I6" s="60">
        <v>5692</v>
      </c>
      <c r="J6" s="63">
        <v>0</v>
      </c>
      <c r="K6" s="63">
        <v>0</v>
      </c>
      <c r="L6" s="72" t="s">
        <v>104</v>
      </c>
      <c r="M6" s="63">
        <v>5692</v>
      </c>
      <c r="N6" s="62">
        <f t="shared" si="1"/>
        <v>2.9176277615459531E-2</v>
      </c>
      <c r="O6" s="60">
        <v>58153</v>
      </c>
      <c r="P6" s="72" t="s">
        <v>235</v>
      </c>
      <c r="Q6" s="71">
        <f t="shared" si="2"/>
        <v>0.29808293608078323</v>
      </c>
      <c r="R6" s="61">
        <v>195090</v>
      </c>
      <c r="S6" s="70">
        <f t="shared" si="3"/>
        <v>10.068641618497109</v>
      </c>
      <c r="T6" s="69">
        <f t="shared" si="4"/>
        <v>10.068641618497109</v>
      </c>
    </row>
    <row r="7" spans="1:20" ht="13.5" thickBot="1" x14ac:dyDescent="0.25">
      <c r="A7" s="76" t="s">
        <v>125</v>
      </c>
      <c r="B7" s="75" t="s">
        <v>124</v>
      </c>
      <c r="C7" s="74">
        <v>7708</v>
      </c>
      <c r="D7" s="73">
        <v>7708</v>
      </c>
      <c r="E7" s="60">
        <v>88801</v>
      </c>
      <c r="F7" s="63">
        <v>8244</v>
      </c>
      <c r="G7" s="63">
        <v>97045</v>
      </c>
      <c r="H7" s="62">
        <f t="shared" si="0"/>
        <v>0.68123745208979736</v>
      </c>
      <c r="I7" s="60">
        <v>13185</v>
      </c>
      <c r="J7" s="63">
        <v>46</v>
      </c>
      <c r="K7" s="63">
        <v>2807</v>
      </c>
      <c r="L7" s="72" t="s">
        <v>104</v>
      </c>
      <c r="M7" s="63">
        <v>16038</v>
      </c>
      <c r="N7" s="62">
        <f t="shared" si="1"/>
        <v>0.11258371123309981</v>
      </c>
      <c r="O7" s="60">
        <v>29371</v>
      </c>
      <c r="P7" s="72" t="s">
        <v>234</v>
      </c>
      <c r="Q7" s="71">
        <f t="shared" si="2"/>
        <v>0.20617883667710279</v>
      </c>
      <c r="R7" s="61">
        <v>142454</v>
      </c>
      <c r="S7" s="70">
        <f t="shared" si="3"/>
        <v>18.481318111053451</v>
      </c>
      <c r="T7" s="69">
        <f t="shared" si="4"/>
        <v>18.481318111053451</v>
      </c>
    </row>
    <row r="8" spans="1:20" ht="13.5" thickBot="1" x14ac:dyDescent="0.25">
      <c r="A8" s="76" t="s">
        <v>122</v>
      </c>
      <c r="B8" s="75" t="s">
        <v>121</v>
      </c>
      <c r="C8" s="74">
        <v>35014</v>
      </c>
      <c r="D8" s="73">
        <v>35014</v>
      </c>
      <c r="E8" s="60">
        <v>721184</v>
      </c>
      <c r="F8" s="63">
        <v>216203</v>
      </c>
      <c r="G8" s="63">
        <v>937387</v>
      </c>
      <c r="H8" s="62">
        <f t="shared" si="0"/>
        <v>0.74261710007724147</v>
      </c>
      <c r="I8" s="60">
        <v>119785</v>
      </c>
      <c r="J8" s="63">
        <v>11615</v>
      </c>
      <c r="K8" s="63">
        <v>29088</v>
      </c>
      <c r="L8" s="72" t="s">
        <v>233</v>
      </c>
      <c r="M8" s="63">
        <v>160488</v>
      </c>
      <c r="N8" s="62">
        <f t="shared" si="1"/>
        <v>0.12714186686736251</v>
      </c>
      <c r="O8" s="60">
        <v>164400</v>
      </c>
      <c r="P8" s="72" t="s">
        <v>232</v>
      </c>
      <c r="Q8" s="71">
        <f t="shared" si="2"/>
        <v>0.130241033055396</v>
      </c>
      <c r="R8" s="61">
        <v>1262275</v>
      </c>
      <c r="S8" s="70">
        <f t="shared" si="3"/>
        <v>36.05057976809276</v>
      </c>
      <c r="T8" s="69">
        <f t="shared" si="4"/>
        <v>36.05057976809276</v>
      </c>
    </row>
    <row r="9" spans="1:20" ht="13.5" thickBot="1" x14ac:dyDescent="0.25">
      <c r="A9" s="76" t="s">
        <v>120</v>
      </c>
      <c r="B9" s="75" t="s">
        <v>119</v>
      </c>
      <c r="C9" s="74">
        <v>80387</v>
      </c>
      <c r="D9" s="73">
        <v>80387</v>
      </c>
      <c r="E9" s="60">
        <v>1964648</v>
      </c>
      <c r="F9" s="63">
        <v>574049</v>
      </c>
      <c r="G9" s="63">
        <v>2538697</v>
      </c>
      <c r="H9" s="62">
        <f t="shared" si="0"/>
        <v>0.80745433871647465</v>
      </c>
      <c r="I9" s="60">
        <v>129297</v>
      </c>
      <c r="J9" s="63">
        <v>9075</v>
      </c>
      <c r="K9" s="63">
        <v>32688</v>
      </c>
      <c r="L9" s="72" t="s">
        <v>231</v>
      </c>
      <c r="M9" s="63">
        <v>171060</v>
      </c>
      <c r="N9" s="62">
        <f t="shared" si="1"/>
        <v>5.4407099067293241E-2</v>
      </c>
      <c r="O9" s="60">
        <v>434318</v>
      </c>
      <c r="P9" s="72" t="s">
        <v>230</v>
      </c>
      <c r="Q9" s="71">
        <f t="shared" si="2"/>
        <v>0.13813856221623211</v>
      </c>
      <c r="R9" s="61">
        <v>3144075</v>
      </c>
      <c r="S9" s="70">
        <f t="shared" si="3"/>
        <v>39.111734484431565</v>
      </c>
      <c r="T9" s="69">
        <f t="shared" si="4"/>
        <v>39.111734484431565</v>
      </c>
    </row>
    <row r="10" spans="1:20" ht="13.5" thickBot="1" x14ac:dyDescent="0.25">
      <c r="A10" s="76" t="s">
        <v>117</v>
      </c>
      <c r="B10" s="75" t="s">
        <v>116</v>
      </c>
      <c r="C10" s="74">
        <v>7827</v>
      </c>
      <c r="D10" s="73">
        <v>7827</v>
      </c>
      <c r="E10" s="60">
        <v>198983</v>
      </c>
      <c r="F10" s="63">
        <v>25732</v>
      </c>
      <c r="G10" s="63">
        <v>224715</v>
      </c>
      <c r="H10" s="62">
        <f t="shared" si="0"/>
        <v>0.70630001445822521</v>
      </c>
      <c r="I10" s="60">
        <v>20086</v>
      </c>
      <c r="J10" s="63">
        <v>6760</v>
      </c>
      <c r="K10" s="63">
        <v>1534</v>
      </c>
      <c r="L10" s="72" t="s">
        <v>229</v>
      </c>
      <c r="M10" s="63">
        <v>28380</v>
      </c>
      <c r="N10" s="62">
        <f t="shared" si="1"/>
        <v>8.9200963043519252E-2</v>
      </c>
      <c r="O10" s="60">
        <v>65063</v>
      </c>
      <c r="P10" s="72" t="s">
        <v>228</v>
      </c>
      <c r="Q10" s="71">
        <f t="shared" si="2"/>
        <v>0.20449902249825558</v>
      </c>
      <c r="R10" s="61">
        <v>318158</v>
      </c>
      <c r="S10" s="70">
        <f t="shared" si="3"/>
        <v>40.648779864571353</v>
      </c>
      <c r="T10" s="69">
        <f t="shared" si="4"/>
        <v>40.648779864571353</v>
      </c>
    </row>
    <row r="11" spans="1:20" ht="13.5" thickBot="1" x14ac:dyDescent="0.25">
      <c r="A11" s="76" t="s">
        <v>114</v>
      </c>
      <c r="B11" s="75" t="s">
        <v>113</v>
      </c>
      <c r="C11" s="74">
        <v>33506</v>
      </c>
      <c r="D11" s="73">
        <v>33506</v>
      </c>
      <c r="E11" s="60">
        <v>897732</v>
      </c>
      <c r="F11" s="63">
        <v>297337</v>
      </c>
      <c r="G11" s="63">
        <v>1195069</v>
      </c>
      <c r="H11" s="62">
        <f t="shared" si="0"/>
        <v>0.75618469583198611</v>
      </c>
      <c r="I11" s="60">
        <v>77043</v>
      </c>
      <c r="J11" s="63">
        <v>28546</v>
      </c>
      <c r="K11" s="63">
        <v>44389</v>
      </c>
      <c r="L11" s="72" t="s">
        <v>227</v>
      </c>
      <c r="M11" s="63">
        <v>149978</v>
      </c>
      <c r="N11" s="62">
        <f t="shared" si="1"/>
        <v>9.4899180140635905E-2</v>
      </c>
      <c r="O11" s="60">
        <v>235346</v>
      </c>
      <c r="P11" s="72" t="s">
        <v>226</v>
      </c>
      <c r="Q11" s="71">
        <f t="shared" si="2"/>
        <v>0.148916124027378</v>
      </c>
      <c r="R11" s="61">
        <v>1580393</v>
      </c>
      <c r="S11" s="70">
        <f t="shared" si="3"/>
        <v>47.167462544021966</v>
      </c>
      <c r="T11" s="69">
        <f t="shared" si="4"/>
        <v>47.167462544021966</v>
      </c>
    </row>
    <row r="12" spans="1:20" ht="13.5" thickBot="1" x14ac:dyDescent="0.25">
      <c r="A12" s="76" t="s">
        <v>111</v>
      </c>
      <c r="B12" s="75" t="s">
        <v>7</v>
      </c>
      <c r="C12" s="74">
        <v>26486</v>
      </c>
      <c r="D12" s="73">
        <v>1090</v>
      </c>
      <c r="E12" s="60">
        <v>36524</v>
      </c>
      <c r="F12" s="63">
        <v>3067</v>
      </c>
      <c r="G12" s="63">
        <v>39591</v>
      </c>
      <c r="H12" s="62">
        <f t="shared" si="0"/>
        <v>0.48081173641640962</v>
      </c>
      <c r="I12" s="60">
        <v>3813</v>
      </c>
      <c r="J12" s="63">
        <v>0</v>
      </c>
      <c r="K12" s="63">
        <v>732</v>
      </c>
      <c r="L12" s="72" t="s">
        <v>225</v>
      </c>
      <c r="M12" s="63">
        <v>4545</v>
      </c>
      <c r="N12" s="62">
        <f t="shared" si="1"/>
        <v>5.5196618979378692E-2</v>
      </c>
      <c r="O12" s="60">
        <v>38206</v>
      </c>
      <c r="P12" s="72" t="s">
        <v>224</v>
      </c>
      <c r="Q12" s="71">
        <f t="shared" si="2"/>
        <v>0.46399164460421172</v>
      </c>
      <c r="R12" s="61">
        <v>82342</v>
      </c>
      <c r="S12" s="70">
        <f t="shared" si="3"/>
        <v>3.1088877142641396</v>
      </c>
      <c r="T12" s="69">
        <f t="shared" si="4"/>
        <v>75.543119266055044</v>
      </c>
    </row>
    <row r="13" spans="1:20" ht="13.5" thickBot="1" x14ac:dyDescent="0.25">
      <c r="A13" s="76" t="s">
        <v>109</v>
      </c>
      <c r="B13" s="75" t="s">
        <v>108</v>
      </c>
      <c r="C13" s="74">
        <v>13146</v>
      </c>
      <c r="D13" s="73">
        <v>13146</v>
      </c>
      <c r="E13" s="60">
        <v>406597</v>
      </c>
      <c r="F13" s="63">
        <v>82949</v>
      </c>
      <c r="G13" s="63">
        <v>489546</v>
      </c>
      <c r="H13" s="62">
        <f t="shared" si="0"/>
        <v>0.69743149928696291</v>
      </c>
      <c r="I13" s="60">
        <v>54895</v>
      </c>
      <c r="J13" s="63">
        <v>4302</v>
      </c>
      <c r="K13" s="63">
        <v>11841</v>
      </c>
      <c r="L13" s="72" t="s">
        <v>223</v>
      </c>
      <c r="M13" s="63">
        <v>71038</v>
      </c>
      <c r="N13" s="62">
        <f t="shared" si="1"/>
        <v>0.10120425628306078</v>
      </c>
      <c r="O13" s="60">
        <v>141343</v>
      </c>
      <c r="P13" s="72" t="s">
        <v>222</v>
      </c>
      <c r="Q13" s="71">
        <f t="shared" si="2"/>
        <v>0.20136424442997633</v>
      </c>
      <c r="R13" s="61">
        <v>701927</v>
      </c>
      <c r="S13" s="70">
        <f t="shared" si="3"/>
        <v>53.394720827628177</v>
      </c>
      <c r="T13" s="69">
        <f t="shared" si="4"/>
        <v>53.394720827628177</v>
      </c>
    </row>
    <row r="14" spans="1:20" ht="13.5" thickBot="1" x14ac:dyDescent="0.25">
      <c r="A14" s="76" t="s">
        <v>106</v>
      </c>
      <c r="B14" s="75" t="s">
        <v>105</v>
      </c>
      <c r="C14" s="74">
        <v>47037</v>
      </c>
      <c r="D14" s="73">
        <v>47037</v>
      </c>
      <c r="E14" s="60">
        <v>1109416</v>
      </c>
      <c r="F14" s="63">
        <v>707869</v>
      </c>
      <c r="G14" s="63">
        <v>1817285</v>
      </c>
      <c r="H14" s="62">
        <f t="shared" si="0"/>
        <v>0.77550662469829545</v>
      </c>
      <c r="I14" s="60">
        <v>170000</v>
      </c>
      <c r="J14" s="63">
        <v>90000</v>
      </c>
      <c r="K14" s="63">
        <v>0</v>
      </c>
      <c r="L14" s="72" t="s">
        <v>104</v>
      </c>
      <c r="M14" s="63">
        <v>260000</v>
      </c>
      <c r="N14" s="62">
        <f t="shared" si="1"/>
        <v>0.11095217449192439</v>
      </c>
      <c r="O14" s="60">
        <v>266067</v>
      </c>
      <c r="P14" s="72" t="s">
        <v>221</v>
      </c>
      <c r="Q14" s="71">
        <f t="shared" si="2"/>
        <v>0.11354120080978018</v>
      </c>
      <c r="R14" s="61">
        <v>2343352</v>
      </c>
      <c r="S14" s="70">
        <f t="shared" si="3"/>
        <v>49.819333716010803</v>
      </c>
      <c r="T14" s="69">
        <f t="shared" si="4"/>
        <v>49.819333716010803</v>
      </c>
    </row>
    <row r="15" spans="1:20" ht="13.5" thickBot="1" x14ac:dyDescent="0.25">
      <c r="A15" s="76" t="s">
        <v>103</v>
      </c>
      <c r="B15" s="75" t="s">
        <v>92</v>
      </c>
      <c r="C15" s="74">
        <v>21430</v>
      </c>
      <c r="D15" s="73">
        <v>7263</v>
      </c>
      <c r="E15" s="60">
        <v>417799</v>
      </c>
      <c r="F15" s="63">
        <v>37762</v>
      </c>
      <c r="G15" s="63">
        <v>455561</v>
      </c>
      <c r="H15" s="62">
        <f t="shared" si="0"/>
        <v>0.77305709505207887</v>
      </c>
      <c r="I15" s="60">
        <v>48195</v>
      </c>
      <c r="J15" s="63">
        <v>0</v>
      </c>
      <c r="K15" s="63">
        <v>7973</v>
      </c>
      <c r="L15" s="72" t="s">
        <v>220</v>
      </c>
      <c r="M15" s="63">
        <v>56168</v>
      </c>
      <c r="N15" s="62">
        <f t="shared" si="1"/>
        <v>9.5313406799276426E-2</v>
      </c>
      <c r="O15" s="60">
        <v>77569</v>
      </c>
      <c r="P15" s="72" t="s">
        <v>219</v>
      </c>
      <c r="Q15" s="71">
        <f t="shared" si="2"/>
        <v>0.13162949814864466</v>
      </c>
      <c r="R15" s="61">
        <v>589298</v>
      </c>
      <c r="S15" s="70">
        <f t="shared" si="3"/>
        <v>27.498740083994399</v>
      </c>
      <c r="T15" s="69">
        <f t="shared" si="4"/>
        <v>81.136995731791274</v>
      </c>
    </row>
    <row r="16" spans="1:20" ht="13.5" thickBot="1" x14ac:dyDescent="0.25">
      <c r="A16" s="76" t="s">
        <v>101</v>
      </c>
      <c r="B16" s="75" t="s">
        <v>100</v>
      </c>
      <c r="C16" s="74">
        <v>6425</v>
      </c>
      <c r="D16" s="73">
        <v>6425</v>
      </c>
      <c r="E16" s="60">
        <v>112756</v>
      </c>
      <c r="F16" s="63">
        <v>33914</v>
      </c>
      <c r="G16" s="63">
        <v>146670</v>
      </c>
      <c r="H16" s="62">
        <f t="shared" si="0"/>
        <v>0.63139270585804319</v>
      </c>
      <c r="I16" s="60">
        <v>15500</v>
      </c>
      <c r="J16" s="63">
        <v>200</v>
      </c>
      <c r="K16" s="63">
        <v>12800</v>
      </c>
      <c r="L16" s="72" t="s">
        <v>218</v>
      </c>
      <c r="M16" s="63">
        <v>28500</v>
      </c>
      <c r="N16" s="62">
        <f t="shared" si="1"/>
        <v>0.12268829424527328</v>
      </c>
      <c r="O16" s="60">
        <v>57126</v>
      </c>
      <c r="P16" s="72" t="s">
        <v>217</v>
      </c>
      <c r="Q16" s="71">
        <f t="shared" si="2"/>
        <v>0.24591899989668353</v>
      </c>
      <c r="R16" s="61">
        <v>232296</v>
      </c>
      <c r="S16" s="70">
        <f t="shared" si="3"/>
        <v>36.155019455252919</v>
      </c>
      <c r="T16" s="69">
        <f t="shared" si="4"/>
        <v>36.155019455252919</v>
      </c>
    </row>
    <row r="17" spans="1:20" ht="13.5" thickBot="1" x14ac:dyDescent="0.25">
      <c r="A17" s="76" t="s">
        <v>98</v>
      </c>
      <c r="B17" s="75" t="s">
        <v>97</v>
      </c>
      <c r="C17" s="74">
        <v>10611</v>
      </c>
      <c r="D17" s="73">
        <v>10611</v>
      </c>
      <c r="E17" s="60">
        <v>194083</v>
      </c>
      <c r="F17" s="63">
        <v>39870</v>
      </c>
      <c r="G17" s="63">
        <v>233953</v>
      </c>
      <c r="H17" s="62">
        <f t="shared" si="0"/>
        <v>0.72242945633982003</v>
      </c>
      <c r="I17" s="60">
        <v>17283</v>
      </c>
      <c r="J17" s="63">
        <v>10447</v>
      </c>
      <c r="K17" s="63">
        <v>475</v>
      </c>
      <c r="L17" s="72" t="s">
        <v>216</v>
      </c>
      <c r="M17" s="63">
        <v>28205</v>
      </c>
      <c r="N17" s="62">
        <f t="shared" si="1"/>
        <v>8.7094941360292985E-2</v>
      </c>
      <c r="O17" s="60">
        <v>61684</v>
      </c>
      <c r="P17" s="72" t="s">
        <v>215</v>
      </c>
      <c r="Q17" s="71">
        <f t="shared" si="2"/>
        <v>0.19047560229988697</v>
      </c>
      <c r="R17" s="61">
        <v>323842</v>
      </c>
      <c r="S17" s="70">
        <f t="shared" si="3"/>
        <v>30.519460936763736</v>
      </c>
      <c r="T17" s="69">
        <f t="shared" si="4"/>
        <v>30.519460936763736</v>
      </c>
    </row>
    <row r="18" spans="1:20" ht="13.5" thickBot="1" x14ac:dyDescent="0.25">
      <c r="A18" s="76" t="s">
        <v>95</v>
      </c>
      <c r="B18" s="75" t="s">
        <v>89</v>
      </c>
      <c r="C18" s="74">
        <v>9746</v>
      </c>
      <c r="D18" s="73">
        <v>4040</v>
      </c>
      <c r="E18" s="60">
        <v>115927</v>
      </c>
      <c r="F18" s="63">
        <v>25157</v>
      </c>
      <c r="G18" s="63">
        <v>141084</v>
      </c>
      <c r="H18" s="62">
        <f t="shared" si="0"/>
        <v>0.71079718067178199</v>
      </c>
      <c r="I18" s="60">
        <v>11454</v>
      </c>
      <c r="J18" s="63">
        <v>0</v>
      </c>
      <c r="K18" s="63">
        <v>822</v>
      </c>
      <c r="L18" s="72" t="s">
        <v>211</v>
      </c>
      <c r="M18" s="63">
        <v>12276</v>
      </c>
      <c r="N18" s="62">
        <f t="shared" si="1"/>
        <v>6.1847879206194861E-2</v>
      </c>
      <c r="O18" s="60">
        <v>45127</v>
      </c>
      <c r="P18" s="72" t="s">
        <v>214</v>
      </c>
      <c r="Q18" s="71">
        <f t="shared" si="2"/>
        <v>0.22735494012202309</v>
      </c>
      <c r="R18" s="61">
        <v>198487</v>
      </c>
      <c r="S18" s="70">
        <f t="shared" si="3"/>
        <v>20.365996306176893</v>
      </c>
      <c r="T18" s="69">
        <f t="shared" si="4"/>
        <v>49.130445544554455</v>
      </c>
    </row>
    <row r="19" spans="1:20" ht="13.5" thickBot="1" x14ac:dyDescent="0.25">
      <c r="A19" s="76" t="s">
        <v>93</v>
      </c>
      <c r="B19" s="75" t="s">
        <v>92</v>
      </c>
      <c r="C19" s="74">
        <v>21430</v>
      </c>
      <c r="D19" s="73">
        <v>14167</v>
      </c>
      <c r="E19" s="60">
        <v>514337</v>
      </c>
      <c r="F19" s="63">
        <v>140210</v>
      </c>
      <c r="G19" s="63">
        <v>654547</v>
      </c>
      <c r="H19" s="62">
        <f t="shared" si="0"/>
        <v>0.68001633168700504</v>
      </c>
      <c r="I19" s="60">
        <v>74548</v>
      </c>
      <c r="J19" s="63">
        <v>17203</v>
      </c>
      <c r="K19" s="63">
        <v>18734</v>
      </c>
      <c r="L19" s="72" t="s">
        <v>213</v>
      </c>
      <c r="M19" s="63">
        <v>110485</v>
      </c>
      <c r="N19" s="62">
        <f t="shared" si="1"/>
        <v>0.11478412460287613</v>
      </c>
      <c r="O19" s="60">
        <v>197514</v>
      </c>
      <c r="P19" s="72" t="s">
        <v>212</v>
      </c>
      <c r="Q19" s="71">
        <f t="shared" si="2"/>
        <v>0.20519954371011878</v>
      </c>
      <c r="R19" s="61">
        <v>962546</v>
      </c>
      <c r="S19" s="70">
        <f t="shared" si="3"/>
        <v>44.915818945403643</v>
      </c>
      <c r="T19" s="69">
        <f t="shared" si="4"/>
        <v>67.942824874708833</v>
      </c>
    </row>
    <row r="20" spans="1:20" ht="13.5" thickBot="1" x14ac:dyDescent="0.25">
      <c r="A20" s="76" t="s">
        <v>90</v>
      </c>
      <c r="B20" s="75" t="s">
        <v>89</v>
      </c>
      <c r="C20" s="74">
        <v>9746</v>
      </c>
      <c r="D20" s="73">
        <v>5706</v>
      </c>
      <c r="E20" s="60">
        <v>154292</v>
      </c>
      <c r="F20" s="63">
        <v>8051</v>
      </c>
      <c r="G20" s="63">
        <v>162343</v>
      </c>
      <c r="H20" s="62">
        <f t="shared" si="0"/>
        <v>0.68629755357240996</v>
      </c>
      <c r="I20" s="60">
        <v>15592</v>
      </c>
      <c r="J20" s="63">
        <v>0</v>
      </c>
      <c r="K20" s="63">
        <v>1766</v>
      </c>
      <c r="L20" s="72" t="s">
        <v>211</v>
      </c>
      <c r="M20" s="63">
        <v>17358</v>
      </c>
      <c r="N20" s="62">
        <f t="shared" si="1"/>
        <v>7.3380145339866157E-2</v>
      </c>
      <c r="O20" s="60">
        <v>56848</v>
      </c>
      <c r="P20" s="72" t="s">
        <v>210</v>
      </c>
      <c r="Q20" s="71">
        <f t="shared" si="2"/>
        <v>0.2403223010877239</v>
      </c>
      <c r="R20" s="61">
        <v>236549</v>
      </c>
      <c r="S20" s="70">
        <f t="shared" si="3"/>
        <v>24.271393392160885</v>
      </c>
      <c r="T20" s="69">
        <f t="shared" si="4"/>
        <v>41.456186470382058</v>
      </c>
    </row>
    <row r="21" spans="1:20" ht="13.5" thickBot="1" x14ac:dyDescent="0.25">
      <c r="A21" s="76" t="s">
        <v>87</v>
      </c>
      <c r="B21" s="75" t="s">
        <v>47</v>
      </c>
      <c r="C21" s="74">
        <v>10329</v>
      </c>
      <c r="D21" s="73">
        <v>4391</v>
      </c>
      <c r="E21" s="60">
        <v>171983</v>
      </c>
      <c r="F21" s="63">
        <v>46292</v>
      </c>
      <c r="G21" s="63">
        <v>218275</v>
      </c>
      <c r="H21" s="62">
        <f t="shared" si="0"/>
        <v>0.70429238418822859</v>
      </c>
      <c r="I21" s="60">
        <v>23322</v>
      </c>
      <c r="J21" s="63">
        <v>890</v>
      </c>
      <c r="K21" s="63">
        <v>5004</v>
      </c>
      <c r="L21" s="72" t="s">
        <v>209</v>
      </c>
      <c r="M21" s="63">
        <v>29216</v>
      </c>
      <c r="N21" s="62">
        <f t="shared" si="1"/>
        <v>9.4269184727720931E-2</v>
      </c>
      <c r="O21" s="60">
        <v>62430</v>
      </c>
      <c r="P21" s="72" t="s">
        <v>208</v>
      </c>
      <c r="Q21" s="71">
        <f t="shared" si="2"/>
        <v>0.20143843108405046</v>
      </c>
      <c r="R21" s="61">
        <v>309921</v>
      </c>
      <c r="S21" s="70">
        <f t="shared" si="3"/>
        <v>30.004937554458323</v>
      </c>
      <c r="T21" s="69">
        <f t="shared" si="4"/>
        <v>70.580961056706897</v>
      </c>
    </row>
    <row r="22" spans="1:20" ht="13.5" thickBot="1" x14ac:dyDescent="0.25">
      <c r="A22" s="76" t="s">
        <v>85</v>
      </c>
      <c r="B22" s="75" t="s">
        <v>84</v>
      </c>
      <c r="C22" s="74">
        <v>1051</v>
      </c>
      <c r="D22" s="73">
        <v>1051</v>
      </c>
      <c r="E22" s="60">
        <v>196059</v>
      </c>
      <c r="F22" s="63">
        <v>89569</v>
      </c>
      <c r="G22" s="63">
        <v>285628</v>
      </c>
      <c r="H22" s="62">
        <f t="shared" si="0"/>
        <v>0.68366567812939072</v>
      </c>
      <c r="I22" s="60">
        <v>17679</v>
      </c>
      <c r="J22" s="63">
        <v>2101</v>
      </c>
      <c r="K22" s="63">
        <v>4006</v>
      </c>
      <c r="L22" s="72" t="s">
        <v>207</v>
      </c>
      <c r="M22" s="63">
        <v>23786</v>
      </c>
      <c r="N22" s="62">
        <f t="shared" si="1"/>
        <v>5.6933045149585075E-2</v>
      </c>
      <c r="O22" s="60">
        <v>108375</v>
      </c>
      <c r="P22" s="72" t="s">
        <v>206</v>
      </c>
      <c r="Q22" s="71">
        <f t="shared" si="2"/>
        <v>0.25940127672102425</v>
      </c>
      <c r="R22" s="61">
        <v>417789</v>
      </c>
      <c r="S22" s="70">
        <f t="shared" si="3"/>
        <v>397.51569933396763</v>
      </c>
      <c r="T22" s="69">
        <f t="shared" si="4"/>
        <v>397.51569933396763</v>
      </c>
    </row>
    <row r="23" spans="1:20" ht="13.5" thickBot="1" x14ac:dyDescent="0.25">
      <c r="A23" s="76" t="s">
        <v>82</v>
      </c>
      <c r="B23" s="75" t="s">
        <v>81</v>
      </c>
      <c r="C23" s="74">
        <v>5405</v>
      </c>
      <c r="D23" s="73">
        <v>5405</v>
      </c>
      <c r="E23" s="60">
        <v>306275</v>
      </c>
      <c r="F23" s="63">
        <v>102224</v>
      </c>
      <c r="G23" s="63">
        <v>408499</v>
      </c>
      <c r="H23" s="62">
        <f t="shared" si="0"/>
        <v>0.76437105300088881</v>
      </c>
      <c r="I23" s="60">
        <v>30032</v>
      </c>
      <c r="J23" s="63">
        <v>15422</v>
      </c>
      <c r="K23" s="63">
        <v>1922</v>
      </c>
      <c r="L23" s="72" t="s">
        <v>205</v>
      </c>
      <c r="M23" s="63">
        <v>47376</v>
      </c>
      <c r="N23" s="62">
        <f t="shared" si="1"/>
        <v>8.8648547504327074E-2</v>
      </c>
      <c r="O23" s="60">
        <v>78550</v>
      </c>
      <c r="P23" s="72" t="s">
        <v>204</v>
      </c>
      <c r="Q23" s="71">
        <f t="shared" si="2"/>
        <v>0.14698039949478411</v>
      </c>
      <c r="R23" s="61">
        <v>534425</v>
      </c>
      <c r="S23" s="70">
        <f t="shared" si="3"/>
        <v>98.876040703052723</v>
      </c>
      <c r="T23" s="69">
        <f t="shared" si="4"/>
        <v>98.876040703052723</v>
      </c>
    </row>
    <row r="24" spans="1:20" ht="13.5" thickBot="1" x14ac:dyDescent="0.25">
      <c r="A24" s="76" t="s">
        <v>79</v>
      </c>
      <c r="B24" s="75" t="s">
        <v>41</v>
      </c>
      <c r="C24" s="74">
        <v>15955</v>
      </c>
      <c r="D24" s="73">
        <v>14055</v>
      </c>
      <c r="E24" s="60">
        <v>454330</v>
      </c>
      <c r="F24" s="63">
        <v>177881</v>
      </c>
      <c r="G24" s="63">
        <v>632211</v>
      </c>
      <c r="H24" s="62">
        <f t="shared" si="0"/>
        <v>0.78271640704506795</v>
      </c>
      <c r="I24" s="60">
        <v>29442</v>
      </c>
      <c r="J24" s="63">
        <v>0</v>
      </c>
      <c r="K24" s="63">
        <v>4658</v>
      </c>
      <c r="L24" s="72" t="s">
        <v>203</v>
      </c>
      <c r="M24" s="63">
        <v>34100</v>
      </c>
      <c r="N24" s="62">
        <f t="shared" si="1"/>
        <v>4.2217913766506458E-2</v>
      </c>
      <c r="O24" s="60">
        <v>141403</v>
      </c>
      <c r="P24" s="72" t="s">
        <v>202</v>
      </c>
      <c r="Q24" s="71">
        <f t="shared" si="2"/>
        <v>0.17506567918842561</v>
      </c>
      <c r="R24" s="61">
        <v>807714</v>
      </c>
      <c r="S24" s="70">
        <f t="shared" si="3"/>
        <v>50.624506424318398</v>
      </c>
      <c r="T24" s="69">
        <f t="shared" si="4"/>
        <v>57.468089647812164</v>
      </c>
    </row>
    <row r="25" spans="1:20" ht="13.5" thickBot="1" x14ac:dyDescent="0.25">
      <c r="A25" s="76" t="s">
        <v>77</v>
      </c>
      <c r="B25" s="75" t="s">
        <v>76</v>
      </c>
      <c r="C25" s="74">
        <v>8188</v>
      </c>
      <c r="D25" s="73">
        <v>5080</v>
      </c>
      <c r="E25" s="60">
        <v>64000</v>
      </c>
      <c r="F25" s="63">
        <v>6700</v>
      </c>
      <c r="G25" s="63">
        <v>70700</v>
      </c>
      <c r="H25" s="62">
        <f t="shared" si="0"/>
        <v>0.60862229262077749</v>
      </c>
      <c r="I25" s="60">
        <v>13350</v>
      </c>
      <c r="J25" s="63">
        <v>0</v>
      </c>
      <c r="K25" s="63">
        <v>1540</v>
      </c>
      <c r="L25" s="72" t="s">
        <v>201</v>
      </c>
      <c r="M25" s="63">
        <v>14890</v>
      </c>
      <c r="N25" s="62">
        <f t="shared" si="1"/>
        <v>0.12818084776695018</v>
      </c>
      <c r="O25" s="60">
        <v>30574</v>
      </c>
      <c r="P25" s="72" t="s">
        <v>200</v>
      </c>
      <c r="Q25" s="71">
        <f t="shared" si="2"/>
        <v>0.26319685961227229</v>
      </c>
      <c r="R25" s="61">
        <v>116164</v>
      </c>
      <c r="S25" s="70">
        <f t="shared" si="3"/>
        <v>14.187103077674646</v>
      </c>
      <c r="T25" s="69">
        <f t="shared" si="4"/>
        <v>22.866929133858267</v>
      </c>
    </row>
    <row r="26" spans="1:20" ht="13.5" thickBot="1" x14ac:dyDescent="0.25">
      <c r="A26" s="76" t="s">
        <v>74</v>
      </c>
      <c r="B26" s="75" t="s">
        <v>73</v>
      </c>
      <c r="C26" s="74">
        <v>4606</v>
      </c>
      <c r="D26" s="73">
        <v>4606</v>
      </c>
      <c r="E26" s="60">
        <v>111119</v>
      </c>
      <c r="F26" s="63">
        <v>14678</v>
      </c>
      <c r="G26" s="63">
        <v>125797</v>
      </c>
      <c r="H26" s="62">
        <f t="shared" si="0"/>
        <v>0.66133763721243222</v>
      </c>
      <c r="I26" s="60">
        <v>8674</v>
      </c>
      <c r="J26" s="63">
        <v>0</v>
      </c>
      <c r="K26" s="63">
        <v>3176</v>
      </c>
      <c r="L26" s="72" t="s">
        <v>199</v>
      </c>
      <c r="M26" s="63">
        <v>11850</v>
      </c>
      <c r="N26" s="62">
        <f t="shared" si="1"/>
        <v>6.2297598519577745E-2</v>
      </c>
      <c r="O26" s="60">
        <v>52569</v>
      </c>
      <c r="P26" s="72" t="s">
        <v>198</v>
      </c>
      <c r="Q26" s="71">
        <f t="shared" si="2"/>
        <v>0.27636476426799006</v>
      </c>
      <c r="R26" s="61">
        <v>190216</v>
      </c>
      <c r="S26" s="70">
        <f t="shared" si="3"/>
        <v>41.297438124185845</v>
      </c>
      <c r="T26" s="69">
        <f t="shared" si="4"/>
        <v>41.297438124185845</v>
      </c>
    </row>
    <row r="27" spans="1:20" ht="13.5" thickBot="1" x14ac:dyDescent="0.25">
      <c r="A27" s="76" t="s">
        <v>71</v>
      </c>
      <c r="B27" s="75" t="s">
        <v>70</v>
      </c>
      <c r="C27" s="74">
        <v>21105</v>
      </c>
      <c r="D27" s="73">
        <v>21105</v>
      </c>
      <c r="E27" s="60">
        <v>583015</v>
      </c>
      <c r="F27" s="63">
        <v>208205</v>
      </c>
      <c r="G27" s="63">
        <v>791220</v>
      </c>
      <c r="H27" s="62">
        <f t="shared" si="0"/>
        <v>0.67697214918678983</v>
      </c>
      <c r="I27" s="60">
        <v>121936</v>
      </c>
      <c r="J27" s="63">
        <v>28441</v>
      </c>
      <c r="K27" s="63">
        <v>31499</v>
      </c>
      <c r="L27" s="72" t="s">
        <v>197</v>
      </c>
      <c r="M27" s="63">
        <v>181876</v>
      </c>
      <c r="N27" s="62">
        <f t="shared" si="1"/>
        <v>0.15561409798222564</v>
      </c>
      <c r="O27" s="60">
        <v>195667</v>
      </c>
      <c r="P27" s="72" t="s">
        <v>196</v>
      </c>
      <c r="Q27" s="71">
        <f t="shared" si="2"/>
        <v>0.16741375283098456</v>
      </c>
      <c r="R27" s="61">
        <v>1168763</v>
      </c>
      <c r="S27" s="70">
        <f t="shared" si="3"/>
        <v>55.37848850983179</v>
      </c>
      <c r="T27" s="69">
        <f t="shared" si="4"/>
        <v>55.37848850983179</v>
      </c>
    </row>
    <row r="28" spans="1:20" ht="13.5" thickBot="1" x14ac:dyDescent="0.25">
      <c r="A28" s="76" t="s">
        <v>68</v>
      </c>
      <c r="B28" s="75" t="s">
        <v>67</v>
      </c>
      <c r="C28" s="74">
        <v>6135</v>
      </c>
      <c r="D28" s="73">
        <v>6135</v>
      </c>
      <c r="E28" s="60">
        <v>120459</v>
      </c>
      <c r="F28" s="63">
        <v>6046</v>
      </c>
      <c r="G28" s="63">
        <v>126505</v>
      </c>
      <c r="H28" s="62">
        <f t="shared" si="0"/>
        <v>0.71344781885345288</v>
      </c>
      <c r="I28" s="60">
        <v>13469</v>
      </c>
      <c r="J28" s="63">
        <v>378</v>
      </c>
      <c r="K28" s="63">
        <v>8724</v>
      </c>
      <c r="L28" s="72" t="s">
        <v>195</v>
      </c>
      <c r="M28" s="63">
        <v>22571</v>
      </c>
      <c r="N28" s="62">
        <f t="shared" si="1"/>
        <v>0.12729323520288752</v>
      </c>
      <c r="O28" s="60">
        <v>28239</v>
      </c>
      <c r="P28" s="72" t="s">
        <v>194</v>
      </c>
      <c r="Q28" s="71">
        <f t="shared" si="2"/>
        <v>0.15925894594365958</v>
      </c>
      <c r="R28" s="61">
        <v>177315</v>
      </c>
      <c r="S28" s="70">
        <f t="shared" si="3"/>
        <v>28.902200488997554</v>
      </c>
      <c r="T28" s="69">
        <f t="shared" si="4"/>
        <v>28.902200488997554</v>
      </c>
    </row>
    <row r="29" spans="1:20" ht="13.5" thickBot="1" x14ac:dyDescent="0.25">
      <c r="A29" s="76" t="s">
        <v>65</v>
      </c>
      <c r="B29" s="75" t="s">
        <v>64</v>
      </c>
      <c r="C29" s="74">
        <v>28769</v>
      </c>
      <c r="D29" s="73">
        <v>28769</v>
      </c>
      <c r="E29" s="60">
        <v>356632</v>
      </c>
      <c r="F29" s="63">
        <v>177144</v>
      </c>
      <c r="G29" s="63">
        <v>533776</v>
      </c>
      <c r="H29" s="62">
        <f t="shared" si="0"/>
        <v>0.83774248226505121</v>
      </c>
      <c r="I29" s="60">
        <v>18599</v>
      </c>
      <c r="J29" s="63">
        <v>7167</v>
      </c>
      <c r="K29" s="63">
        <v>2131</v>
      </c>
      <c r="L29" s="72" t="s">
        <v>193</v>
      </c>
      <c r="M29" s="63">
        <v>27897</v>
      </c>
      <c r="N29" s="62">
        <f t="shared" si="1"/>
        <v>4.3783351120597655E-2</v>
      </c>
      <c r="O29" s="60">
        <v>75487</v>
      </c>
      <c r="P29" s="72" t="s">
        <v>192</v>
      </c>
      <c r="Q29" s="71">
        <f t="shared" si="2"/>
        <v>0.11847416661435119</v>
      </c>
      <c r="R29" s="61">
        <v>637160</v>
      </c>
      <c r="S29" s="70">
        <f t="shared" si="3"/>
        <v>22.147450380618025</v>
      </c>
      <c r="T29" s="69">
        <f t="shared" si="4"/>
        <v>22.147450380618025</v>
      </c>
    </row>
    <row r="30" spans="1:20" ht="13.5" thickBot="1" x14ac:dyDescent="0.25">
      <c r="A30" s="76" t="s">
        <v>62</v>
      </c>
      <c r="B30" s="75" t="s">
        <v>61</v>
      </c>
      <c r="C30" s="74">
        <v>15868</v>
      </c>
      <c r="D30" s="73">
        <v>15868</v>
      </c>
      <c r="E30" s="60">
        <v>383367</v>
      </c>
      <c r="F30" s="63">
        <v>268856</v>
      </c>
      <c r="G30" s="63">
        <v>652223</v>
      </c>
      <c r="H30" s="62">
        <f t="shared" si="0"/>
        <v>0.82935814114358886</v>
      </c>
      <c r="I30" s="60">
        <v>37181</v>
      </c>
      <c r="J30" s="63">
        <v>13420</v>
      </c>
      <c r="K30" s="63">
        <v>3870</v>
      </c>
      <c r="L30" s="72" t="s">
        <v>191</v>
      </c>
      <c r="M30" s="63">
        <v>54471</v>
      </c>
      <c r="N30" s="62">
        <f t="shared" si="1"/>
        <v>6.9264603220420662E-2</v>
      </c>
      <c r="O30" s="60">
        <v>79725</v>
      </c>
      <c r="P30" s="72" t="s">
        <v>190</v>
      </c>
      <c r="Q30" s="71">
        <f t="shared" si="2"/>
        <v>0.10137725563599048</v>
      </c>
      <c r="R30" s="61">
        <v>786419</v>
      </c>
      <c r="S30" s="70">
        <f t="shared" si="3"/>
        <v>49.560057978321147</v>
      </c>
      <c r="T30" s="69">
        <f t="shared" si="4"/>
        <v>49.560057978321147</v>
      </c>
    </row>
    <row r="31" spans="1:20" ht="13.5" thickBot="1" x14ac:dyDescent="0.25">
      <c r="A31" s="76" t="s">
        <v>59</v>
      </c>
      <c r="B31" s="75" t="s">
        <v>58</v>
      </c>
      <c r="C31" s="74">
        <v>16150</v>
      </c>
      <c r="D31" s="73">
        <v>16150</v>
      </c>
      <c r="E31" s="60">
        <v>373011</v>
      </c>
      <c r="F31" s="63">
        <v>177807</v>
      </c>
      <c r="G31" s="63">
        <v>550818</v>
      </c>
      <c r="H31" s="62">
        <f t="shared" si="0"/>
        <v>0.6641226344117136</v>
      </c>
      <c r="I31" s="60">
        <v>67062</v>
      </c>
      <c r="J31" s="63">
        <v>33563</v>
      </c>
      <c r="K31" s="63">
        <v>2645</v>
      </c>
      <c r="L31" s="72" t="s">
        <v>189</v>
      </c>
      <c r="M31" s="63">
        <v>103270</v>
      </c>
      <c r="N31" s="62">
        <f t="shared" si="1"/>
        <v>0.12451289619383837</v>
      </c>
      <c r="O31" s="60">
        <v>175304</v>
      </c>
      <c r="P31" s="72" t="s">
        <v>188</v>
      </c>
      <c r="Q31" s="71">
        <f t="shared" si="2"/>
        <v>0.21136446939444797</v>
      </c>
      <c r="R31" s="61">
        <v>829392</v>
      </c>
      <c r="S31" s="70">
        <f t="shared" si="3"/>
        <v>51.355541795665637</v>
      </c>
      <c r="T31" s="69">
        <f t="shared" si="4"/>
        <v>51.355541795665637</v>
      </c>
    </row>
    <row r="32" spans="1:20" ht="13.5" thickBot="1" x14ac:dyDescent="0.25">
      <c r="A32" s="76" t="s">
        <v>56</v>
      </c>
      <c r="B32" s="75" t="s">
        <v>55</v>
      </c>
      <c r="C32" s="74">
        <v>24672</v>
      </c>
      <c r="D32" s="73">
        <v>24672</v>
      </c>
      <c r="E32" s="60">
        <v>1137296</v>
      </c>
      <c r="F32" s="63">
        <v>398331</v>
      </c>
      <c r="G32" s="63">
        <v>1535627</v>
      </c>
      <c r="H32" s="62">
        <f t="shared" si="0"/>
        <v>0.57694615401666716</v>
      </c>
      <c r="I32" s="60">
        <v>121954</v>
      </c>
      <c r="J32" s="63">
        <v>65612</v>
      </c>
      <c r="K32" s="63">
        <v>54906</v>
      </c>
      <c r="L32" s="72" t="s">
        <v>187</v>
      </c>
      <c r="M32" s="63">
        <v>242472</v>
      </c>
      <c r="N32" s="62">
        <f t="shared" si="1"/>
        <v>9.1098481504121323E-2</v>
      </c>
      <c r="O32" s="60">
        <v>883548</v>
      </c>
      <c r="P32" s="72" t="s">
        <v>186</v>
      </c>
      <c r="Q32" s="71">
        <f t="shared" si="2"/>
        <v>0.33195536447921153</v>
      </c>
      <c r="R32" s="61">
        <v>2661647</v>
      </c>
      <c r="S32" s="70">
        <f t="shared" si="3"/>
        <v>107.88128242542153</v>
      </c>
      <c r="T32" s="69">
        <f t="shared" si="4"/>
        <v>107.88128242542153</v>
      </c>
    </row>
    <row r="33" spans="1:20" ht="13.5" thickBot="1" x14ac:dyDescent="0.25">
      <c r="A33" s="76" t="s">
        <v>53</v>
      </c>
      <c r="B33" s="75" t="s">
        <v>7</v>
      </c>
      <c r="C33" s="74">
        <v>26486</v>
      </c>
      <c r="D33" s="73">
        <v>24487</v>
      </c>
      <c r="E33" s="60">
        <v>762297</v>
      </c>
      <c r="F33" s="63">
        <v>329570</v>
      </c>
      <c r="G33" s="63">
        <v>1091867</v>
      </c>
      <c r="H33" s="62">
        <f t="shared" si="0"/>
        <v>0.73403613080880192</v>
      </c>
      <c r="I33" s="60">
        <v>69119</v>
      </c>
      <c r="J33" s="63">
        <v>58948</v>
      </c>
      <c r="K33" s="63">
        <v>64440</v>
      </c>
      <c r="L33" s="72" t="s">
        <v>185</v>
      </c>
      <c r="M33" s="63">
        <v>192507</v>
      </c>
      <c r="N33" s="62">
        <f t="shared" si="1"/>
        <v>0.12941786264591754</v>
      </c>
      <c r="O33" s="60">
        <v>203110</v>
      </c>
      <c r="P33" s="72" t="s">
        <v>184</v>
      </c>
      <c r="Q33" s="71">
        <f t="shared" si="2"/>
        <v>0.13654600654528048</v>
      </c>
      <c r="R33" s="61">
        <v>1487484</v>
      </c>
      <c r="S33" s="70">
        <f t="shared" si="3"/>
        <v>56.161141735256365</v>
      </c>
      <c r="T33" s="69">
        <f t="shared" si="4"/>
        <v>60.745865152938293</v>
      </c>
    </row>
    <row r="34" spans="1:20" ht="13.5" thickBot="1" x14ac:dyDescent="0.25">
      <c r="A34" s="76" t="s">
        <v>51</v>
      </c>
      <c r="B34" s="75" t="s">
        <v>50</v>
      </c>
      <c r="C34" s="74">
        <v>32078</v>
      </c>
      <c r="D34" s="73">
        <v>32078</v>
      </c>
      <c r="E34" s="60">
        <v>620226</v>
      </c>
      <c r="F34" s="63">
        <v>220145</v>
      </c>
      <c r="G34" s="63">
        <v>840371</v>
      </c>
      <c r="H34" s="62">
        <f t="shared" si="0"/>
        <v>0.74244476308356677</v>
      </c>
      <c r="I34" s="60">
        <v>75906</v>
      </c>
      <c r="J34" s="63">
        <v>10000</v>
      </c>
      <c r="K34" s="63">
        <v>27309</v>
      </c>
      <c r="L34" s="72" t="s">
        <v>183</v>
      </c>
      <c r="M34" s="63">
        <v>113215</v>
      </c>
      <c r="N34" s="62">
        <f t="shared" si="1"/>
        <v>0.10002235185710361</v>
      </c>
      <c r="O34" s="60">
        <v>178311</v>
      </c>
      <c r="P34" s="72" t="s">
        <v>182</v>
      </c>
      <c r="Q34" s="71">
        <f t="shared" si="2"/>
        <v>0.15753288505932961</v>
      </c>
      <c r="R34" s="61">
        <v>1131897</v>
      </c>
      <c r="S34" s="70">
        <f t="shared" si="3"/>
        <v>35.285772180310495</v>
      </c>
      <c r="T34" s="69">
        <f t="shared" si="4"/>
        <v>35.285772180310495</v>
      </c>
    </row>
    <row r="35" spans="1:20" ht="13.5" thickBot="1" x14ac:dyDescent="0.25">
      <c r="A35" s="76" t="s">
        <v>48</v>
      </c>
      <c r="B35" s="75" t="s">
        <v>47</v>
      </c>
      <c r="C35" s="74">
        <v>10329</v>
      </c>
      <c r="D35" s="73">
        <v>5938</v>
      </c>
      <c r="E35" s="60">
        <v>194353</v>
      </c>
      <c r="F35" s="63">
        <v>14868</v>
      </c>
      <c r="G35" s="63">
        <v>209221</v>
      </c>
      <c r="H35" s="62">
        <f t="shared" si="0"/>
        <v>0.77243225282433725</v>
      </c>
      <c r="I35" s="60">
        <v>21931</v>
      </c>
      <c r="J35" s="63">
        <v>200</v>
      </c>
      <c r="K35" s="63">
        <v>4672</v>
      </c>
      <c r="L35" s="72" t="s">
        <v>181</v>
      </c>
      <c r="M35" s="63">
        <v>26803</v>
      </c>
      <c r="N35" s="62">
        <f t="shared" si="1"/>
        <v>9.8955179797681453E-2</v>
      </c>
      <c r="O35" s="60">
        <v>34836</v>
      </c>
      <c r="P35" s="72" t="s">
        <v>180</v>
      </c>
      <c r="Q35" s="71">
        <f t="shared" si="2"/>
        <v>0.12861256737798124</v>
      </c>
      <c r="R35" s="61">
        <v>270860</v>
      </c>
      <c r="S35" s="70">
        <f t="shared" si="3"/>
        <v>26.223254913350761</v>
      </c>
      <c r="T35" s="69">
        <f t="shared" si="4"/>
        <v>45.614685079151229</v>
      </c>
    </row>
    <row r="36" spans="1:20" ht="13.5" thickBot="1" x14ac:dyDescent="0.25">
      <c r="A36" s="76" t="s">
        <v>45</v>
      </c>
      <c r="B36" s="75" t="s">
        <v>44</v>
      </c>
      <c r="C36" s="74">
        <v>11967</v>
      </c>
      <c r="D36" s="73">
        <v>11967</v>
      </c>
      <c r="E36" s="60">
        <v>226921</v>
      </c>
      <c r="F36" s="63">
        <v>40093</v>
      </c>
      <c r="G36" s="63">
        <v>267014</v>
      </c>
      <c r="H36" s="62">
        <f t="shared" si="0"/>
        <v>0.64155676278300899</v>
      </c>
      <c r="I36" s="60">
        <v>26784</v>
      </c>
      <c r="J36" s="63">
        <v>5300</v>
      </c>
      <c r="K36" s="63">
        <v>17592</v>
      </c>
      <c r="L36" s="72" t="s">
        <v>179</v>
      </c>
      <c r="M36" s="63">
        <v>49676</v>
      </c>
      <c r="N36" s="62">
        <f t="shared" si="1"/>
        <v>0.11935693914180064</v>
      </c>
      <c r="O36" s="60">
        <v>99507</v>
      </c>
      <c r="P36" s="72" t="s">
        <v>178</v>
      </c>
      <c r="Q36" s="71">
        <f t="shared" si="2"/>
        <v>0.23908629807519036</v>
      </c>
      <c r="R36" s="61">
        <v>416197</v>
      </c>
      <c r="S36" s="70">
        <f t="shared" si="3"/>
        <v>34.778724826606499</v>
      </c>
      <c r="T36" s="69">
        <f t="shared" si="4"/>
        <v>34.778724826606499</v>
      </c>
    </row>
    <row r="37" spans="1:20" ht="13.5" thickBot="1" x14ac:dyDescent="0.25">
      <c r="A37" s="76" t="s">
        <v>42</v>
      </c>
      <c r="B37" s="75" t="s">
        <v>41</v>
      </c>
      <c r="C37" s="74">
        <v>15955</v>
      </c>
      <c r="D37" s="73">
        <v>1900</v>
      </c>
      <c r="E37" s="60">
        <v>64436</v>
      </c>
      <c r="F37" s="63">
        <v>6277</v>
      </c>
      <c r="G37" s="63">
        <v>70713</v>
      </c>
      <c r="H37" s="62">
        <f t="shared" si="0"/>
        <v>0.68046266803953082</v>
      </c>
      <c r="I37" s="60">
        <v>3557</v>
      </c>
      <c r="J37" s="63">
        <v>0</v>
      </c>
      <c r="K37" s="63">
        <v>68</v>
      </c>
      <c r="L37" s="72" t="s">
        <v>177</v>
      </c>
      <c r="M37" s="63">
        <v>3625</v>
      </c>
      <c r="N37" s="62">
        <f t="shared" si="1"/>
        <v>3.4882937672610401E-2</v>
      </c>
      <c r="O37" s="60">
        <v>29581</v>
      </c>
      <c r="P37" s="72" t="s">
        <v>176</v>
      </c>
      <c r="Q37" s="71">
        <f t="shared" si="2"/>
        <v>0.28465439428785883</v>
      </c>
      <c r="R37" s="61">
        <v>103919</v>
      </c>
      <c r="S37" s="70">
        <f t="shared" si="3"/>
        <v>6.5132560325916637</v>
      </c>
      <c r="T37" s="69">
        <f t="shared" si="4"/>
        <v>54.694210526315793</v>
      </c>
    </row>
    <row r="38" spans="1:20" ht="13.5" thickBot="1" x14ac:dyDescent="0.25">
      <c r="A38" s="76" t="s">
        <v>39</v>
      </c>
      <c r="B38" s="75" t="s">
        <v>38</v>
      </c>
      <c r="C38" s="74">
        <v>71148</v>
      </c>
      <c r="D38" s="73">
        <v>71148</v>
      </c>
      <c r="E38" s="60">
        <v>1214752</v>
      </c>
      <c r="F38" s="63">
        <v>540224</v>
      </c>
      <c r="G38" s="63">
        <v>1754976</v>
      </c>
      <c r="H38" s="62">
        <f t="shared" si="0"/>
        <v>0.80909331901072579</v>
      </c>
      <c r="I38" s="60">
        <v>85906</v>
      </c>
      <c r="J38" s="63">
        <v>35130</v>
      </c>
      <c r="K38" s="63">
        <v>25383</v>
      </c>
      <c r="L38" s="72" t="s">
        <v>175</v>
      </c>
      <c r="M38" s="63">
        <v>146419</v>
      </c>
      <c r="N38" s="62">
        <f t="shared" si="1"/>
        <v>6.7503279062637589E-2</v>
      </c>
      <c r="O38" s="60">
        <v>267670</v>
      </c>
      <c r="P38" s="72" t="s">
        <v>174</v>
      </c>
      <c r="Q38" s="71">
        <f t="shared" si="2"/>
        <v>0.1234034019266366</v>
      </c>
      <c r="R38" s="61">
        <v>2169065</v>
      </c>
      <c r="S38" s="70">
        <f t="shared" si="3"/>
        <v>30.486661606791476</v>
      </c>
      <c r="T38" s="69">
        <f t="shared" si="4"/>
        <v>30.486661606791476</v>
      </c>
    </row>
    <row r="39" spans="1:20" ht="13.5" thickBot="1" x14ac:dyDescent="0.25">
      <c r="A39" s="76" t="s">
        <v>36</v>
      </c>
      <c r="B39" s="75" t="s">
        <v>16</v>
      </c>
      <c r="C39" s="74">
        <v>82672</v>
      </c>
      <c r="D39" s="73">
        <v>2544</v>
      </c>
      <c r="E39" s="60">
        <v>47027</v>
      </c>
      <c r="F39" s="63">
        <v>4400</v>
      </c>
      <c r="G39" s="63">
        <v>51427</v>
      </c>
      <c r="H39" s="62">
        <f t="shared" si="0"/>
        <v>0.51590542018197683</v>
      </c>
      <c r="I39" s="60">
        <v>10587</v>
      </c>
      <c r="J39" s="63">
        <v>0</v>
      </c>
      <c r="K39" s="63">
        <v>3071</v>
      </c>
      <c r="L39" s="72" t="s">
        <v>173</v>
      </c>
      <c r="M39" s="63">
        <v>13658</v>
      </c>
      <c r="N39" s="62">
        <f t="shared" si="1"/>
        <v>0.13701433544335545</v>
      </c>
      <c r="O39" s="60">
        <v>34598</v>
      </c>
      <c r="P39" s="72" t="s">
        <v>172</v>
      </c>
      <c r="Q39" s="71">
        <f t="shared" si="2"/>
        <v>0.34708024437466772</v>
      </c>
      <c r="R39" s="61">
        <v>99683</v>
      </c>
      <c r="S39" s="70">
        <f t="shared" si="3"/>
        <v>1.2057649506483452</v>
      </c>
      <c r="T39" s="69">
        <f t="shared" si="4"/>
        <v>39.183569182389938</v>
      </c>
    </row>
    <row r="40" spans="1:20" ht="13.5" thickBot="1" x14ac:dyDescent="0.25">
      <c r="A40" s="76" t="s">
        <v>34</v>
      </c>
      <c r="B40" s="75" t="s">
        <v>33</v>
      </c>
      <c r="C40" s="74">
        <v>17389</v>
      </c>
      <c r="D40" s="73">
        <v>17389</v>
      </c>
      <c r="E40" s="60">
        <v>397602</v>
      </c>
      <c r="F40" s="63">
        <v>107805</v>
      </c>
      <c r="G40" s="63">
        <v>505407</v>
      </c>
      <c r="H40" s="62">
        <f t="shared" si="0"/>
        <v>0.76124225061904671</v>
      </c>
      <c r="I40" s="60">
        <v>34006</v>
      </c>
      <c r="J40" s="63">
        <v>3064</v>
      </c>
      <c r="K40" s="63">
        <v>1569</v>
      </c>
      <c r="L40" s="72" t="s">
        <v>171</v>
      </c>
      <c r="M40" s="63">
        <v>38639</v>
      </c>
      <c r="N40" s="62">
        <f t="shared" si="1"/>
        <v>5.8197926268669306E-2</v>
      </c>
      <c r="O40" s="60">
        <v>119878</v>
      </c>
      <c r="P40" s="72" t="s">
        <v>170</v>
      </c>
      <c r="Q40" s="71">
        <f t="shared" si="2"/>
        <v>0.18055982311228394</v>
      </c>
      <c r="R40" s="61">
        <v>663924</v>
      </c>
      <c r="S40" s="70">
        <f t="shared" si="3"/>
        <v>38.180688941284721</v>
      </c>
      <c r="T40" s="69">
        <f t="shared" si="4"/>
        <v>38.180688941284721</v>
      </c>
    </row>
    <row r="41" spans="1:20" ht="13.5" thickBot="1" x14ac:dyDescent="0.25">
      <c r="A41" s="76" t="s">
        <v>31</v>
      </c>
      <c r="B41" s="75" t="s">
        <v>28</v>
      </c>
      <c r="C41" s="74">
        <v>178042</v>
      </c>
      <c r="D41" s="73">
        <v>129613</v>
      </c>
      <c r="E41" s="60">
        <v>2862734</v>
      </c>
      <c r="F41" s="63">
        <v>840610</v>
      </c>
      <c r="G41" s="63">
        <v>3703344</v>
      </c>
      <c r="H41" s="62">
        <f t="shared" si="0"/>
        <v>0.77144867645202397</v>
      </c>
      <c r="I41" s="60">
        <v>91016</v>
      </c>
      <c r="J41" s="63">
        <v>0</v>
      </c>
      <c r="K41" s="63">
        <v>3513</v>
      </c>
      <c r="L41" s="72" t="s">
        <v>169</v>
      </c>
      <c r="M41" s="63">
        <v>94529</v>
      </c>
      <c r="N41" s="62">
        <f t="shared" si="1"/>
        <v>1.9691465857974138E-2</v>
      </c>
      <c r="O41" s="60">
        <v>1002633</v>
      </c>
      <c r="P41" s="72" t="s">
        <v>168</v>
      </c>
      <c r="Q41" s="71">
        <f t="shared" si="2"/>
        <v>0.20885985769000184</v>
      </c>
      <c r="R41" s="61">
        <v>4800506</v>
      </c>
      <c r="S41" s="70">
        <f t="shared" si="3"/>
        <v>26.962772828883072</v>
      </c>
      <c r="T41" s="69">
        <f t="shared" si="4"/>
        <v>37.03722620416162</v>
      </c>
    </row>
    <row r="42" spans="1:20" ht="13.5" thickBot="1" x14ac:dyDescent="0.25">
      <c r="A42" s="76" t="s">
        <v>29</v>
      </c>
      <c r="B42" s="75" t="s">
        <v>28</v>
      </c>
      <c r="C42" s="74">
        <v>178042</v>
      </c>
      <c r="D42" s="73">
        <v>48429</v>
      </c>
      <c r="E42" s="60">
        <v>2528283</v>
      </c>
      <c r="F42" s="63">
        <v>947297</v>
      </c>
      <c r="G42" s="63">
        <v>3475580</v>
      </c>
      <c r="H42" s="62">
        <f t="shared" si="0"/>
        <v>0.69916781733501987</v>
      </c>
      <c r="I42" s="60">
        <v>118860</v>
      </c>
      <c r="J42" s="63">
        <v>15112</v>
      </c>
      <c r="K42" s="63">
        <v>37579</v>
      </c>
      <c r="L42" s="72" t="s">
        <v>27</v>
      </c>
      <c r="M42" s="63">
        <v>171551</v>
      </c>
      <c r="N42" s="62">
        <f t="shared" si="1"/>
        <v>3.4510193473215982E-2</v>
      </c>
      <c r="O42" s="60">
        <v>1323893</v>
      </c>
      <c r="P42" s="72" t="s">
        <v>27</v>
      </c>
      <c r="Q42" s="71">
        <f t="shared" si="2"/>
        <v>0.26632198919176409</v>
      </c>
      <c r="R42" s="61">
        <v>4971024</v>
      </c>
      <c r="S42" s="70">
        <f t="shared" si="3"/>
        <v>27.920513137349616</v>
      </c>
      <c r="T42" s="69">
        <f t="shared" si="4"/>
        <v>102.64560490615128</v>
      </c>
    </row>
    <row r="43" spans="1:20" ht="13.5" thickBot="1" x14ac:dyDescent="0.25">
      <c r="A43" s="76" t="s">
        <v>26</v>
      </c>
      <c r="B43" s="75" t="s">
        <v>25</v>
      </c>
      <c r="C43" s="74">
        <v>22954</v>
      </c>
      <c r="D43" s="73">
        <v>22954</v>
      </c>
      <c r="E43" s="60">
        <v>553915</v>
      </c>
      <c r="F43" s="63">
        <v>158669</v>
      </c>
      <c r="G43" s="63">
        <v>712584</v>
      </c>
      <c r="H43" s="62">
        <f t="shared" si="0"/>
        <v>0.82505271031153793</v>
      </c>
      <c r="I43" s="60">
        <v>21406</v>
      </c>
      <c r="J43" s="63">
        <v>4000</v>
      </c>
      <c r="K43" s="63">
        <v>13567</v>
      </c>
      <c r="L43" s="72" t="s">
        <v>167</v>
      </c>
      <c r="M43" s="63">
        <v>38973</v>
      </c>
      <c r="N43" s="62">
        <f t="shared" si="1"/>
        <v>4.5124194872424257E-2</v>
      </c>
      <c r="O43" s="60">
        <v>112126</v>
      </c>
      <c r="P43" s="72" t="s">
        <v>166</v>
      </c>
      <c r="Q43" s="71">
        <f t="shared" si="2"/>
        <v>0.12982309481603782</v>
      </c>
      <c r="R43" s="61">
        <v>863683</v>
      </c>
      <c r="S43" s="70">
        <f t="shared" si="3"/>
        <v>37.626688158926548</v>
      </c>
      <c r="T43" s="69">
        <f t="shared" si="4"/>
        <v>37.626688158926548</v>
      </c>
    </row>
    <row r="44" spans="1:20" ht="13.5" thickBot="1" x14ac:dyDescent="0.25">
      <c r="A44" s="76" t="s">
        <v>23</v>
      </c>
      <c r="B44" s="75" t="s">
        <v>22</v>
      </c>
      <c r="C44" s="74">
        <v>30639</v>
      </c>
      <c r="D44" s="73">
        <v>30639</v>
      </c>
      <c r="E44" s="60">
        <v>715524</v>
      </c>
      <c r="F44" s="63">
        <v>220673</v>
      </c>
      <c r="G44" s="63">
        <v>936197</v>
      </c>
      <c r="H44" s="62">
        <f t="shared" si="0"/>
        <v>0.7637804397503225</v>
      </c>
      <c r="I44" s="60">
        <v>94234</v>
      </c>
      <c r="J44" s="63">
        <v>12689</v>
      </c>
      <c r="K44" s="63">
        <v>12164</v>
      </c>
      <c r="L44" s="72" t="s">
        <v>165</v>
      </c>
      <c r="M44" s="63">
        <v>119087</v>
      </c>
      <c r="N44" s="62">
        <f t="shared" si="1"/>
        <v>9.7155108624089423E-2</v>
      </c>
      <c r="O44" s="60">
        <v>170457</v>
      </c>
      <c r="P44" s="72" t="s">
        <v>164</v>
      </c>
      <c r="Q44" s="71">
        <f t="shared" si="2"/>
        <v>0.13906445162558811</v>
      </c>
      <c r="R44" s="61">
        <v>1225741</v>
      </c>
      <c r="S44" s="70">
        <f t="shared" si="3"/>
        <v>40.005907503508602</v>
      </c>
      <c r="T44" s="69">
        <f t="shared" si="4"/>
        <v>40.005907503508602</v>
      </c>
    </row>
    <row r="45" spans="1:20" ht="13.5" thickBot="1" x14ac:dyDescent="0.25">
      <c r="A45" s="76" t="s">
        <v>20</v>
      </c>
      <c r="B45" s="75" t="s">
        <v>19</v>
      </c>
      <c r="C45" s="74">
        <v>15780</v>
      </c>
      <c r="D45" s="73">
        <v>15780</v>
      </c>
      <c r="E45" s="60">
        <v>434897</v>
      </c>
      <c r="F45" s="63">
        <v>103322</v>
      </c>
      <c r="G45" s="63">
        <v>538219</v>
      </c>
      <c r="H45" s="62">
        <f t="shared" si="0"/>
        <v>0.79268172345486276</v>
      </c>
      <c r="I45" s="60">
        <v>32300</v>
      </c>
      <c r="J45" s="63">
        <v>1000</v>
      </c>
      <c r="K45" s="63">
        <v>7386</v>
      </c>
      <c r="L45" s="72" t="s">
        <v>163</v>
      </c>
      <c r="M45" s="63">
        <v>40686</v>
      </c>
      <c r="N45" s="62">
        <f t="shared" si="1"/>
        <v>5.9921795032290844E-2</v>
      </c>
      <c r="O45" s="60">
        <v>100080</v>
      </c>
      <c r="P45" s="72" t="s">
        <v>162</v>
      </c>
      <c r="Q45" s="71">
        <f t="shared" si="2"/>
        <v>0.14739648151284637</v>
      </c>
      <c r="R45" s="61">
        <v>678985</v>
      </c>
      <c r="S45" s="70">
        <f t="shared" si="3"/>
        <v>43.028200253485423</v>
      </c>
      <c r="T45" s="69">
        <f t="shared" si="4"/>
        <v>43.028200253485423</v>
      </c>
    </row>
    <row r="46" spans="1:20" ht="13.5" thickBot="1" x14ac:dyDescent="0.25">
      <c r="A46" s="76" t="s">
        <v>17</v>
      </c>
      <c r="B46" s="75" t="s">
        <v>16</v>
      </c>
      <c r="C46" s="74">
        <v>82672</v>
      </c>
      <c r="D46" s="73">
        <v>80128</v>
      </c>
      <c r="E46" s="60">
        <v>1792280</v>
      </c>
      <c r="F46" s="63">
        <v>1067029</v>
      </c>
      <c r="G46" s="63">
        <v>2859309</v>
      </c>
      <c r="H46" s="62">
        <f t="shared" si="0"/>
        <v>0.74212232352880869</v>
      </c>
      <c r="I46" s="60">
        <v>157941</v>
      </c>
      <c r="J46" s="63">
        <v>57646</v>
      </c>
      <c r="K46" s="63">
        <v>53610</v>
      </c>
      <c r="L46" s="72" t="s">
        <v>161</v>
      </c>
      <c r="M46" s="63">
        <v>269197</v>
      </c>
      <c r="N46" s="62">
        <f t="shared" si="1"/>
        <v>6.986901490079761E-2</v>
      </c>
      <c r="O46" s="60">
        <v>724375</v>
      </c>
      <c r="P46" s="72" t="s">
        <v>160</v>
      </c>
      <c r="Q46" s="71">
        <f t="shared" si="2"/>
        <v>0.1880086615703937</v>
      </c>
      <c r="R46" s="61">
        <v>3852881</v>
      </c>
      <c r="S46" s="70">
        <f t="shared" si="3"/>
        <v>46.604424714534545</v>
      </c>
      <c r="T46" s="69">
        <f t="shared" si="4"/>
        <v>48.084077975239616</v>
      </c>
    </row>
    <row r="47" spans="1:20" ht="13.5" thickBot="1" x14ac:dyDescent="0.25">
      <c r="A47" s="76" t="s">
        <v>14</v>
      </c>
      <c r="B47" s="75" t="s">
        <v>13</v>
      </c>
      <c r="C47" s="74">
        <v>29191</v>
      </c>
      <c r="D47" s="73">
        <v>29191</v>
      </c>
      <c r="E47" s="60">
        <v>503904</v>
      </c>
      <c r="F47" s="63">
        <v>158531</v>
      </c>
      <c r="G47" s="63">
        <v>662435</v>
      </c>
      <c r="H47" s="62">
        <f t="shared" si="0"/>
        <v>0.74923711694674866</v>
      </c>
      <c r="I47" s="60">
        <v>33126</v>
      </c>
      <c r="J47" s="63">
        <v>6792</v>
      </c>
      <c r="K47" s="63">
        <v>5689</v>
      </c>
      <c r="L47" s="72" t="s">
        <v>159</v>
      </c>
      <c r="M47" s="63">
        <v>45607</v>
      </c>
      <c r="N47" s="62">
        <f t="shared" si="1"/>
        <v>5.1583109576925079E-2</v>
      </c>
      <c r="O47" s="60">
        <v>176104</v>
      </c>
      <c r="P47" s="72" t="s">
        <v>158</v>
      </c>
      <c r="Q47" s="71">
        <f t="shared" si="2"/>
        <v>0.19917977347632632</v>
      </c>
      <c r="R47" s="61">
        <v>884146</v>
      </c>
      <c r="S47" s="70">
        <f t="shared" si="3"/>
        <v>30.28830804014936</v>
      </c>
      <c r="T47" s="69">
        <f t="shared" si="4"/>
        <v>30.28830804014936</v>
      </c>
    </row>
    <row r="48" spans="1:20" ht="13.5" thickBot="1" x14ac:dyDescent="0.25">
      <c r="A48" s="76" t="s">
        <v>11</v>
      </c>
      <c r="B48" s="75" t="s">
        <v>10</v>
      </c>
      <c r="C48" s="74">
        <v>22787</v>
      </c>
      <c r="D48" s="73">
        <v>22787</v>
      </c>
      <c r="E48" s="60">
        <v>1081541</v>
      </c>
      <c r="F48" s="63">
        <v>189673</v>
      </c>
      <c r="G48" s="63">
        <v>1271214</v>
      </c>
      <c r="H48" s="62">
        <f t="shared" si="0"/>
        <v>0.62502409207301968</v>
      </c>
      <c r="I48" s="60">
        <v>91502</v>
      </c>
      <c r="J48" s="63">
        <v>2684</v>
      </c>
      <c r="K48" s="63">
        <v>28927</v>
      </c>
      <c r="L48" s="72" t="s">
        <v>157</v>
      </c>
      <c r="M48" s="63">
        <v>123113</v>
      </c>
      <c r="N48" s="62">
        <f t="shared" si="1"/>
        <v>6.0531579299304181E-2</v>
      </c>
      <c r="O48" s="60">
        <v>639537</v>
      </c>
      <c r="P48" s="72" t="s">
        <v>156</v>
      </c>
      <c r="Q48" s="71">
        <f t="shared" si="2"/>
        <v>0.31444432862767618</v>
      </c>
      <c r="R48" s="61">
        <v>2033864</v>
      </c>
      <c r="S48" s="70">
        <f t="shared" si="3"/>
        <v>89.25545267038224</v>
      </c>
      <c r="T48" s="69">
        <f t="shared" si="4"/>
        <v>89.25545267038224</v>
      </c>
    </row>
    <row r="49" spans="1:20" ht="13.5" thickBot="1" x14ac:dyDescent="0.25">
      <c r="A49" s="76" t="s">
        <v>8</v>
      </c>
      <c r="B49" s="75" t="s">
        <v>7</v>
      </c>
      <c r="C49" s="74">
        <v>26486</v>
      </c>
      <c r="D49" s="73">
        <v>908</v>
      </c>
      <c r="E49" s="60">
        <v>54219</v>
      </c>
      <c r="F49" s="63">
        <v>1218</v>
      </c>
      <c r="G49" s="63">
        <v>55437</v>
      </c>
      <c r="H49" s="62">
        <f t="shared" si="0"/>
        <v>0.61390666873380439</v>
      </c>
      <c r="I49" s="60">
        <v>5348</v>
      </c>
      <c r="J49" s="63">
        <v>0</v>
      </c>
      <c r="K49" s="63">
        <v>1015</v>
      </c>
      <c r="L49" s="72" t="s">
        <v>155</v>
      </c>
      <c r="M49" s="63">
        <v>6363</v>
      </c>
      <c r="N49" s="62">
        <f t="shared" si="1"/>
        <v>7.0463555624460147E-2</v>
      </c>
      <c r="O49" s="60">
        <v>28502</v>
      </c>
      <c r="P49" s="72" t="s">
        <v>104</v>
      </c>
      <c r="Q49" s="71">
        <f t="shared" si="2"/>
        <v>0.3156297756417355</v>
      </c>
      <c r="R49" s="61">
        <v>90302</v>
      </c>
      <c r="S49" s="70">
        <f t="shared" si="3"/>
        <v>3.4094238465604469</v>
      </c>
      <c r="T49" s="69">
        <f t="shared" si="4"/>
        <v>99.451541850220266</v>
      </c>
    </row>
    <row r="50" spans="1:20" ht="13.5" thickBot="1" x14ac:dyDescent="0.25">
      <c r="A50" s="76" t="s">
        <v>5</v>
      </c>
      <c r="B50" s="75" t="s">
        <v>4</v>
      </c>
      <c r="C50" s="74">
        <v>41186</v>
      </c>
      <c r="D50" s="73">
        <v>41186</v>
      </c>
      <c r="E50" s="60">
        <v>450805</v>
      </c>
      <c r="F50" s="63">
        <v>278805</v>
      </c>
      <c r="G50" s="63">
        <v>729610</v>
      </c>
      <c r="H50" s="62">
        <f t="shared" si="0"/>
        <v>0.68456108845222452</v>
      </c>
      <c r="I50" s="60">
        <v>32974</v>
      </c>
      <c r="J50" s="63">
        <v>7080</v>
      </c>
      <c r="K50" s="63">
        <v>7507</v>
      </c>
      <c r="L50" s="72" t="s">
        <v>154</v>
      </c>
      <c r="M50" s="63">
        <v>47561</v>
      </c>
      <c r="N50" s="62">
        <f t="shared" si="1"/>
        <v>4.4624401978969927E-2</v>
      </c>
      <c r="O50" s="60">
        <v>288636</v>
      </c>
      <c r="P50" s="72" t="s">
        <v>153</v>
      </c>
      <c r="Q50" s="71">
        <f t="shared" si="2"/>
        <v>0.27081450956880559</v>
      </c>
      <c r="R50" s="61">
        <v>1065807</v>
      </c>
      <c r="S50" s="70">
        <f t="shared" si="3"/>
        <v>25.877895401349974</v>
      </c>
      <c r="T50" s="69">
        <f t="shared" si="4"/>
        <v>25.877895401349974</v>
      </c>
    </row>
    <row r="51" spans="1:20" ht="13.5" thickBot="1" x14ac:dyDescent="0.25">
      <c r="A51" s="68"/>
      <c r="B51" s="66"/>
      <c r="C51" s="65"/>
      <c r="D51" s="64"/>
      <c r="E51" s="66"/>
      <c r="F51" s="65"/>
      <c r="G51" s="65"/>
      <c r="H51" s="64"/>
      <c r="I51" s="66"/>
      <c r="J51" s="65"/>
      <c r="K51" s="65"/>
      <c r="L51" s="65"/>
      <c r="M51" s="65"/>
      <c r="N51" s="64"/>
      <c r="O51" s="66"/>
      <c r="P51" s="65"/>
      <c r="Q51" s="64"/>
      <c r="R51" s="67"/>
      <c r="S51" s="66"/>
      <c r="T51" s="64"/>
    </row>
    <row r="52" spans="1:20" ht="13.5" thickBot="1" x14ac:dyDescent="0.25">
      <c r="A52" s="58" t="s">
        <v>152</v>
      </c>
      <c r="B52" s="66"/>
      <c r="C52" s="109">
        <v>1052567</v>
      </c>
      <c r="D52" s="64"/>
      <c r="E52" s="60">
        <f>SUM(E3:E50)</f>
        <v>26913932</v>
      </c>
      <c r="F52" s="63">
        <f>SUM(F3:F50)</f>
        <v>9229613</v>
      </c>
      <c r="G52" s="63">
        <f>SUM(G3:G50)</f>
        <v>36143545</v>
      </c>
      <c r="H52" s="59"/>
      <c r="I52" s="60">
        <f>SUM(I3:I50)</f>
        <v>2408718</v>
      </c>
      <c r="J52" s="63">
        <f>SUM(J3:J50)</f>
        <v>577027</v>
      </c>
      <c r="K52" s="63">
        <f>SUM(K3:K50)</f>
        <v>625692</v>
      </c>
      <c r="L52" s="63"/>
      <c r="M52" s="63">
        <f>SUM(M3:M50)</f>
        <v>3611437</v>
      </c>
      <c r="N52" s="59"/>
      <c r="O52" s="60">
        <f>SUM(O3:O50)</f>
        <v>9643852</v>
      </c>
      <c r="P52" s="63"/>
      <c r="Q52" s="59"/>
      <c r="R52" s="61">
        <f>SUM(R3:R50)</f>
        <v>49398834</v>
      </c>
      <c r="S52" s="60"/>
      <c r="T52" s="59"/>
    </row>
    <row r="53" spans="1:20" ht="13.5" thickBot="1" x14ac:dyDescent="0.25">
      <c r="A53" s="58" t="s">
        <v>151</v>
      </c>
      <c r="B53" s="66"/>
      <c r="C53" s="65"/>
      <c r="D53" s="64"/>
      <c r="E53" s="60">
        <f t="shared" ref="E53:K53" si="5">AVERAGE(E3:E50)</f>
        <v>560706.91666666663</v>
      </c>
      <c r="F53" s="63">
        <f t="shared" si="5"/>
        <v>192283.60416666666</v>
      </c>
      <c r="G53" s="63">
        <f t="shared" si="5"/>
        <v>752990.52083333337</v>
      </c>
      <c r="H53" s="62">
        <f t="shared" si="5"/>
        <v>0.70797466774729811</v>
      </c>
      <c r="I53" s="60">
        <f t="shared" si="5"/>
        <v>50181.625</v>
      </c>
      <c r="J53" s="63">
        <f t="shared" si="5"/>
        <v>12021.395833333334</v>
      </c>
      <c r="K53" s="63">
        <f t="shared" si="5"/>
        <v>13035.25</v>
      </c>
      <c r="L53" s="63"/>
      <c r="M53" s="63">
        <f>AVERAGE(M3:M50)</f>
        <v>75238.270833333328</v>
      </c>
      <c r="N53" s="62">
        <f>AVERAGE(N3:N50)</f>
        <v>8.2622011801957454E-2</v>
      </c>
      <c r="O53" s="60">
        <f>AVERAGE(O3:O50)</f>
        <v>200913.58333333334</v>
      </c>
      <c r="P53" s="63"/>
      <c r="Q53" s="62">
        <f>AVERAGE(Q3:Q50)</f>
        <v>0.2094033204507447</v>
      </c>
      <c r="R53" s="61">
        <f>AVERAGE(R3:R50)</f>
        <v>1029142.375</v>
      </c>
      <c r="S53" s="60">
        <f>AVERAGE(S3:S50)</f>
        <v>45.483330515501599</v>
      </c>
      <c r="T53" s="59">
        <f>AVERAGE(T3:T50)</f>
        <v>57.252922630877457</v>
      </c>
    </row>
    <row r="54" spans="1:20" ht="13.5" thickBot="1" x14ac:dyDescent="0.25">
      <c r="A54" s="58" t="s">
        <v>0</v>
      </c>
      <c r="B54" s="57"/>
      <c r="C54" s="56"/>
      <c r="D54" s="55"/>
      <c r="E54" s="51">
        <f t="shared" ref="E54:K54" si="6">MEDIAN(E3:E50)</f>
        <v>390484.5</v>
      </c>
      <c r="F54" s="54">
        <f t="shared" si="6"/>
        <v>102773</v>
      </c>
      <c r="G54" s="54">
        <f t="shared" si="6"/>
        <v>519591.5</v>
      </c>
      <c r="H54" s="53">
        <f t="shared" si="6"/>
        <v>0.70854859756500366</v>
      </c>
      <c r="I54" s="51">
        <f t="shared" si="6"/>
        <v>31166</v>
      </c>
      <c r="J54" s="54">
        <f t="shared" si="6"/>
        <v>4151</v>
      </c>
      <c r="K54" s="54">
        <f t="shared" si="6"/>
        <v>4838</v>
      </c>
      <c r="L54" s="54"/>
      <c r="M54" s="54">
        <f>MEDIAN(M3:M50)</f>
        <v>43146.5</v>
      </c>
      <c r="N54" s="53">
        <f>MEDIAN(N3:N50)</f>
        <v>8.7871744432310023E-2</v>
      </c>
      <c r="O54" s="51">
        <f>MEDIAN(O3:O50)</f>
        <v>104227.5</v>
      </c>
      <c r="P54" s="54"/>
      <c r="Q54" s="53">
        <f>MEDIAN(Q3:Q50)</f>
        <v>0.20140133775701341</v>
      </c>
      <c r="R54" s="52">
        <f>MEDIAN(R3:R50)</f>
        <v>671454.5</v>
      </c>
      <c r="S54" s="51">
        <f>MEDIAN(S3:S50)</f>
        <v>36.102799611672836</v>
      </c>
      <c r="T54" s="50">
        <f>MEDIAN(T3:T50)</f>
        <v>44.321442666318326</v>
      </c>
    </row>
  </sheetData>
  <autoFilter ref="A2:T50"/>
  <mergeCells count="3">
    <mergeCell ref="E1:H1"/>
    <mergeCell ref="I1:N1"/>
    <mergeCell ref="O1:Q1"/>
  </mergeCells>
  <printOptions horizontalCentered="1" verticalCentered="1"/>
  <pageMargins left="0.75" right="0.75" top="1" bottom="1" header="0.5" footer="0.5"/>
  <pageSetup orientation="landscape" r:id="rId1"/>
  <headerFooter>
    <oddHeader>Un-named Report</oddHeader>
    <oddFooter>Counting Opinions (SQUIRE) Ltd.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N53"/>
  <sheetViews>
    <sheetView workbookViewId="0">
      <selection activeCell="D51" sqref="D51"/>
    </sheetView>
  </sheetViews>
  <sheetFormatPr defaultRowHeight="12.75" x14ac:dyDescent="0.2"/>
  <cols>
    <col min="1" max="1" width="38.140625" style="49" customWidth="1"/>
    <col min="2" max="2" width="18.5703125" style="49" customWidth="1"/>
    <col min="3" max="4" width="11.42578125" style="49" bestFit="1" customWidth="1"/>
    <col min="5" max="6" width="12.42578125" style="49" customWidth="1"/>
    <col min="7" max="8" width="12.5703125" style="49" customWidth="1"/>
    <col min="9" max="9" width="12.7109375" style="49" customWidth="1"/>
    <col min="10" max="10" width="15.28515625" style="49" customWidth="1"/>
    <col min="11" max="11" width="11.5703125" style="49" customWidth="1"/>
    <col min="12" max="12" width="13" style="49" customWidth="1"/>
    <col min="13" max="13" width="13.140625" style="49" customWidth="1"/>
    <col min="14" max="14" width="13.42578125" style="49" customWidth="1"/>
    <col min="15" max="16384" width="9.140625" style="49"/>
  </cols>
  <sheetData>
    <row r="1" spans="1:14" s="91" customFormat="1" ht="64.5" thickBot="1" x14ac:dyDescent="0.25">
      <c r="A1" s="99" t="s">
        <v>149</v>
      </c>
      <c r="B1" s="99" t="s">
        <v>148</v>
      </c>
      <c r="C1" s="99" t="s">
        <v>147</v>
      </c>
      <c r="D1" s="99" t="s">
        <v>146</v>
      </c>
      <c r="E1" s="108" t="s">
        <v>252</v>
      </c>
      <c r="F1" s="108" t="s">
        <v>262</v>
      </c>
      <c r="G1" s="107" t="s">
        <v>251</v>
      </c>
      <c r="H1" s="107" t="s">
        <v>262</v>
      </c>
      <c r="I1" s="94" t="s">
        <v>250</v>
      </c>
      <c r="J1" s="94" t="s">
        <v>263</v>
      </c>
      <c r="K1" s="94" t="s">
        <v>262</v>
      </c>
      <c r="L1" s="106" t="s">
        <v>248</v>
      </c>
      <c r="M1" s="92" t="s">
        <v>261</v>
      </c>
      <c r="N1" s="92" t="s">
        <v>260</v>
      </c>
    </row>
    <row r="2" spans="1:14" ht="13.5" thickBot="1" x14ac:dyDescent="0.25">
      <c r="A2" s="76" t="s">
        <v>136</v>
      </c>
      <c r="B2" s="39" t="s">
        <v>76</v>
      </c>
      <c r="C2" s="38">
        <v>8188</v>
      </c>
      <c r="D2" s="37">
        <v>3108</v>
      </c>
      <c r="E2" s="82">
        <v>5924</v>
      </c>
      <c r="F2" s="36">
        <f t="shared" ref="F2:F49" si="0">E2/L2</f>
        <v>0.92374863558397002</v>
      </c>
      <c r="G2" s="82">
        <v>0</v>
      </c>
      <c r="H2" s="36">
        <f t="shared" ref="H2:H49" si="1">G2/L2</f>
        <v>0</v>
      </c>
      <c r="I2" s="82">
        <v>489</v>
      </c>
      <c r="J2" s="34" t="s">
        <v>241</v>
      </c>
      <c r="K2" s="33">
        <f t="shared" ref="K2:K49" si="2">I2/L2</f>
        <v>7.6251364416029935E-2</v>
      </c>
      <c r="L2" s="82">
        <v>6413</v>
      </c>
      <c r="M2" s="105">
        <f t="shared" ref="M2:M49" si="3">L2/C2</f>
        <v>0.78321934538348803</v>
      </c>
      <c r="N2" s="77">
        <f t="shared" ref="N2:N49" si="4">L2/D2</f>
        <v>2.0633848133848134</v>
      </c>
    </row>
    <row r="3" spans="1:14" ht="13.5" thickBot="1" x14ac:dyDescent="0.25">
      <c r="A3" s="76" t="s">
        <v>134</v>
      </c>
      <c r="B3" s="27" t="s">
        <v>133</v>
      </c>
      <c r="C3" s="26">
        <v>16310</v>
      </c>
      <c r="D3" s="25">
        <v>16310</v>
      </c>
      <c r="E3" s="60">
        <v>102990</v>
      </c>
      <c r="F3" s="14">
        <f t="shared" si="0"/>
        <v>0.79223686336048738</v>
      </c>
      <c r="G3" s="60">
        <v>10249</v>
      </c>
      <c r="H3" s="14">
        <f t="shared" si="1"/>
        <v>7.8839067992830719E-2</v>
      </c>
      <c r="I3" s="60">
        <v>16760</v>
      </c>
      <c r="J3" s="24" t="s">
        <v>239</v>
      </c>
      <c r="K3" s="23">
        <f t="shared" si="2"/>
        <v>0.12892406864668191</v>
      </c>
      <c r="L3" s="60">
        <v>129999</v>
      </c>
      <c r="M3" s="103">
        <f t="shared" si="3"/>
        <v>7.9705088902513799</v>
      </c>
      <c r="N3" s="69">
        <f t="shared" si="4"/>
        <v>7.9705088902513799</v>
      </c>
    </row>
    <row r="4" spans="1:14" ht="13.5" thickBot="1" x14ac:dyDescent="0.25">
      <c r="A4" s="76" t="s">
        <v>131</v>
      </c>
      <c r="B4" s="27" t="s">
        <v>130</v>
      </c>
      <c r="C4" s="26">
        <v>3492</v>
      </c>
      <c r="D4" s="25">
        <v>3492</v>
      </c>
      <c r="E4" s="60">
        <v>14233</v>
      </c>
      <c r="F4" s="14">
        <f t="shared" si="0"/>
        <v>0.71775088250126073</v>
      </c>
      <c r="G4" s="60">
        <v>1945</v>
      </c>
      <c r="H4" s="14">
        <f t="shared" si="1"/>
        <v>9.8083711548159355E-2</v>
      </c>
      <c r="I4" s="60">
        <v>3652</v>
      </c>
      <c r="J4" s="24" t="s">
        <v>237</v>
      </c>
      <c r="K4" s="23">
        <f t="shared" si="2"/>
        <v>0.18416540595057992</v>
      </c>
      <c r="L4" s="60">
        <v>19830</v>
      </c>
      <c r="M4" s="103">
        <f t="shared" si="3"/>
        <v>5.6786941580756016</v>
      </c>
      <c r="N4" s="69">
        <f t="shared" si="4"/>
        <v>5.6786941580756016</v>
      </c>
    </row>
    <row r="5" spans="1:14" ht="13.5" thickBot="1" x14ac:dyDescent="0.25">
      <c r="A5" s="76" t="s">
        <v>128</v>
      </c>
      <c r="B5" s="27" t="s">
        <v>127</v>
      </c>
      <c r="C5" s="26">
        <v>19376</v>
      </c>
      <c r="D5" s="25">
        <v>19376</v>
      </c>
      <c r="E5" s="60">
        <v>5692</v>
      </c>
      <c r="F5" s="14">
        <f t="shared" si="0"/>
        <v>1</v>
      </c>
      <c r="G5" s="60">
        <v>0</v>
      </c>
      <c r="H5" s="14">
        <f t="shared" si="1"/>
        <v>0</v>
      </c>
      <c r="I5" s="60">
        <v>0</v>
      </c>
      <c r="J5" s="24" t="s">
        <v>104</v>
      </c>
      <c r="K5" s="23">
        <f t="shared" si="2"/>
        <v>0</v>
      </c>
      <c r="L5" s="60">
        <v>5692</v>
      </c>
      <c r="M5" s="103">
        <f t="shared" si="3"/>
        <v>0.29376548307184147</v>
      </c>
      <c r="N5" s="69">
        <f t="shared" si="4"/>
        <v>0.29376548307184147</v>
      </c>
    </row>
    <row r="6" spans="1:14" ht="13.5" thickBot="1" x14ac:dyDescent="0.25">
      <c r="A6" s="76" t="s">
        <v>125</v>
      </c>
      <c r="B6" s="27" t="s">
        <v>124</v>
      </c>
      <c r="C6" s="26">
        <v>7708</v>
      </c>
      <c r="D6" s="25">
        <v>7708</v>
      </c>
      <c r="E6" s="60">
        <v>13185</v>
      </c>
      <c r="F6" s="14">
        <f t="shared" si="0"/>
        <v>0.82210998877665542</v>
      </c>
      <c r="G6" s="60">
        <v>46</v>
      </c>
      <c r="H6" s="14">
        <f t="shared" si="1"/>
        <v>2.8681880533732384E-3</v>
      </c>
      <c r="I6" s="60">
        <v>2807</v>
      </c>
      <c r="J6" s="24" t="s">
        <v>104</v>
      </c>
      <c r="K6" s="23">
        <f t="shared" si="2"/>
        <v>0.17502182316997131</v>
      </c>
      <c r="L6" s="60">
        <v>16038</v>
      </c>
      <c r="M6" s="103">
        <f t="shared" si="3"/>
        <v>2.0806953814218994</v>
      </c>
      <c r="N6" s="69">
        <f t="shared" si="4"/>
        <v>2.0806953814218994</v>
      </c>
    </row>
    <row r="7" spans="1:14" ht="13.5" thickBot="1" x14ac:dyDescent="0.25">
      <c r="A7" s="76" t="s">
        <v>122</v>
      </c>
      <c r="B7" s="27" t="s">
        <v>121</v>
      </c>
      <c r="C7" s="26">
        <v>35014</v>
      </c>
      <c r="D7" s="25">
        <v>35014</v>
      </c>
      <c r="E7" s="60">
        <v>119785</v>
      </c>
      <c r="F7" s="14">
        <f t="shared" si="0"/>
        <v>0.74637979163551171</v>
      </c>
      <c r="G7" s="60">
        <v>11615</v>
      </c>
      <c r="H7" s="14">
        <f t="shared" si="1"/>
        <v>7.2373012312447041E-2</v>
      </c>
      <c r="I7" s="60">
        <v>29088</v>
      </c>
      <c r="J7" s="24" t="s">
        <v>233</v>
      </c>
      <c r="K7" s="23">
        <f t="shared" si="2"/>
        <v>0.18124719605204129</v>
      </c>
      <c r="L7" s="60">
        <v>160488</v>
      </c>
      <c r="M7" s="103">
        <f t="shared" si="3"/>
        <v>4.5835380133660824</v>
      </c>
      <c r="N7" s="69">
        <f t="shared" si="4"/>
        <v>4.5835380133660824</v>
      </c>
    </row>
    <row r="8" spans="1:14" ht="13.5" thickBot="1" x14ac:dyDescent="0.25">
      <c r="A8" s="76" t="s">
        <v>120</v>
      </c>
      <c r="B8" s="27" t="s">
        <v>119</v>
      </c>
      <c r="C8" s="26">
        <v>80387</v>
      </c>
      <c r="D8" s="25">
        <v>80387</v>
      </c>
      <c r="E8" s="60">
        <v>129297</v>
      </c>
      <c r="F8" s="14">
        <f t="shared" si="0"/>
        <v>0.75585759382672746</v>
      </c>
      <c r="G8" s="60">
        <v>9075</v>
      </c>
      <c r="H8" s="14">
        <f t="shared" si="1"/>
        <v>5.3051560855840056E-2</v>
      </c>
      <c r="I8" s="60">
        <v>32688</v>
      </c>
      <c r="J8" s="24" t="s">
        <v>231</v>
      </c>
      <c r="K8" s="23">
        <f t="shared" si="2"/>
        <v>0.19109084531743248</v>
      </c>
      <c r="L8" s="60">
        <v>171060</v>
      </c>
      <c r="M8" s="103">
        <f t="shared" si="3"/>
        <v>2.1279560127881374</v>
      </c>
      <c r="N8" s="69">
        <f t="shared" si="4"/>
        <v>2.1279560127881374</v>
      </c>
    </row>
    <row r="9" spans="1:14" ht="13.5" thickBot="1" x14ac:dyDescent="0.25">
      <c r="A9" s="76" t="s">
        <v>117</v>
      </c>
      <c r="B9" s="27" t="s">
        <v>116</v>
      </c>
      <c r="C9" s="26">
        <v>7827</v>
      </c>
      <c r="D9" s="25">
        <v>7827</v>
      </c>
      <c r="E9" s="60">
        <v>20086</v>
      </c>
      <c r="F9" s="14">
        <f t="shared" si="0"/>
        <v>0.70775193798449609</v>
      </c>
      <c r="G9" s="60">
        <v>6760</v>
      </c>
      <c r="H9" s="14">
        <f t="shared" si="1"/>
        <v>0.23819591261451725</v>
      </c>
      <c r="I9" s="60">
        <v>1534</v>
      </c>
      <c r="J9" s="24" t="s">
        <v>229</v>
      </c>
      <c r="K9" s="23">
        <f t="shared" si="2"/>
        <v>5.4052149400986613E-2</v>
      </c>
      <c r="L9" s="60">
        <v>28380</v>
      </c>
      <c r="M9" s="103">
        <f t="shared" si="3"/>
        <v>3.6259103104637793</v>
      </c>
      <c r="N9" s="69">
        <f t="shared" si="4"/>
        <v>3.6259103104637793</v>
      </c>
    </row>
    <row r="10" spans="1:14" ht="13.5" thickBot="1" x14ac:dyDescent="0.25">
      <c r="A10" s="76" t="s">
        <v>114</v>
      </c>
      <c r="B10" s="27" t="s">
        <v>113</v>
      </c>
      <c r="C10" s="26">
        <v>33506</v>
      </c>
      <c r="D10" s="25">
        <v>33506</v>
      </c>
      <c r="E10" s="60">
        <v>77043</v>
      </c>
      <c r="F10" s="14">
        <f t="shared" si="0"/>
        <v>0.51369534198349087</v>
      </c>
      <c r="G10" s="60">
        <v>28546</v>
      </c>
      <c r="H10" s="14">
        <f t="shared" si="1"/>
        <v>0.19033458240541945</v>
      </c>
      <c r="I10" s="60">
        <v>44389</v>
      </c>
      <c r="J10" s="24" t="s">
        <v>227</v>
      </c>
      <c r="K10" s="23">
        <f t="shared" si="2"/>
        <v>0.29597007561108962</v>
      </c>
      <c r="L10" s="60">
        <v>149978</v>
      </c>
      <c r="M10" s="103">
        <f t="shared" si="3"/>
        <v>4.4761535247418376</v>
      </c>
      <c r="N10" s="69">
        <f t="shared" si="4"/>
        <v>4.4761535247418376</v>
      </c>
    </row>
    <row r="11" spans="1:14" ht="13.5" thickBot="1" x14ac:dyDescent="0.25">
      <c r="A11" s="76" t="s">
        <v>111</v>
      </c>
      <c r="B11" s="27" t="s">
        <v>7</v>
      </c>
      <c r="C11" s="26">
        <v>26486</v>
      </c>
      <c r="D11" s="25">
        <v>1090</v>
      </c>
      <c r="E11" s="60">
        <v>3813</v>
      </c>
      <c r="F11" s="14">
        <f t="shared" si="0"/>
        <v>0.83894389438943895</v>
      </c>
      <c r="G11" s="60">
        <v>0</v>
      </c>
      <c r="H11" s="14">
        <f t="shared" si="1"/>
        <v>0</v>
      </c>
      <c r="I11" s="60">
        <v>732</v>
      </c>
      <c r="J11" s="24" t="s">
        <v>225</v>
      </c>
      <c r="K11" s="23">
        <f t="shared" si="2"/>
        <v>0.16105610561056105</v>
      </c>
      <c r="L11" s="60">
        <v>4545</v>
      </c>
      <c r="M11" s="103">
        <f t="shared" si="3"/>
        <v>0.17160009061390924</v>
      </c>
      <c r="N11" s="69">
        <f t="shared" si="4"/>
        <v>4.169724770642202</v>
      </c>
    </row>
    <row r="12" spans="1:14" ht="13.5" thickBot="1" x14ac:dyDescent="0.25">
      <c r="A12" s="76" t="s">
        <v>109</v>
      </c>
      <c r="B12" s="27" t="s">
        <v>108</v>
      </c>
      <c r="C12" s="26">
        <v>13146</v>
      </c>
      <c r="D12" s="25">
        <v>13146</v>
      </c>
      <c r="E12" s="60">
        <v>54895</v>
      </c>
      <c r="F12" s="14">
        <f t="shared" si="0"/>
        <v>0.7727554266730482</v>
      </c>
      <c r="G12" s="60">
        <v>4302</v>
      </c>
      <c r="H12" s="14">
        <f t="shared" si="1"/>
        <v>6.0559137363101437E-2</v>
      </c>
      <c r="I12" s="60">
        <v>11841</v>
      </c>
      <c r="J12" s="24" t="s">
        <v>223</v>
      </c>
      <c r="K12" s="23">
        <f t="shared" si="2"/>
        <v>0.16668543596385033</v>
      </c>
      <c r="L12" s="60">
        <v>71038</v>
      </c>
      <c r="M12" s="103">
        <f t="shared" si="3"/>
        <v>5.403773010801765</v>
      </c>
      <c r="N12" s="69">
        <f t="shared" si="4"/>
        <v>5.403773010801765</v>
      </c>
    </row>
    <row r="13" spans="1:14" ht="13.5" thickBot="1" x14ac:dyDescent="0.25">
      <c r="A13" s="76" t="s">
        <v>106</v>
      </c>
      <c r="B13" s="27" t="s">
        <v>105</v>
      </c>
      <c r="C13" s="26">
        <v>47037</v>
      </c>
      <c r="D13" s="25">
        <v>47037</v>
      </c>
      <c r="E13" s="60">
        <v>170000</v>
      </c>
      <c r="F13" s="14">
        <f t="shared" si="0"/>
        <v>0.65384615384615385</v>
      </c>
      <c r="G13" s="60">
        <v>90000</v>
      </c>
      <c r="H13" s="14">
        <f t="shared" si="1"/>
        <v>0.34615384615384615</v>
      </c>
      <c r="I13" s="60">
        <v>0</v>
      </c>
      <c r="J13" s="24" t="s">
        <v>104</v>
      </c>
      <c r="K13" s="23">
        <f t="shared" si="2"/>
        <v>0</v>
      </c>
      <c r="L13" s="60">
        <v>260000</v>
      </c>
      <c r="M13" s="103">
        <f t="shared" si="3"/>
        <v>5.5275634075302422</v>
      </c>
      <c r="N13" s="69">
        <f t="shared" si="4"/>
        <v>5.5275634075302422</v>
      </c>
    </row>
    <row r="14" spans="1:14" ht="13.5" thickBot="1" x14ac:dyDescent="0.25">
      <c r="A14" s="76" t="s">
        <v>103</v>
      </c>
      <c r="B14" s="27" t="s">
        <v>92</v>
      </c>
      <c r="C14" s="26">
        <v>21430</v>
      </c>
      <c r="D14" s="25">
        <v>7263</v>
      </c>
      <c r="E14" s="60">
        <v>48195</v>
      </c>
      <c r="F14" s="14">
        <f t="shared" si="0"/>
        <v>0.85805084745762716</v>
      </c>
      <c r="G14" s="60">
        <v>0</v>
      </c>
      <c r="H14" s="14">
        <f t="shared" si="1"/>
        <v>0</v>
      </c>
      <c r="I14" s="60">
        <v>7973</v>
      </c>
      <c r="J14" s="24" t="s">
        <v>220</v>
      </c>
      <c r="K14" s="23">
        <f t="shared" si="2"/>
        <v>0.14194915254237289</v>
      </c>
      <c r="L14" s="60">
        <v>56168</v>
      </c>
      <c r="M14" s="103">
        <f t="shared" si="3"/>
        <v>2.6209986000933272</v>
      </c>
      <c r="N14" s="69">
        <f t="shared" si="4"/>
        <v>7.7334434806553762</v>
      </c>
    </row>
    <row r="15" spans="1:14" ht="13.5" thickBot="1" x14ac:dyDescent="0.25">
      <c r="A15" s="76" t="s">
        <v>101</v>
      </c>
      <c r="B15" s="27" t="s">
        <v>100</v>
      </c>
      <c r="C15" s="26">
        <v>6425</v>
      </c>
      <c r="D15" s="25">
        <v>6425</v>
      </c>
      <c r="E15" s="60">
        <v>15500</v>
      </c>
      <c r="F15" s="14">
        <f t="shared" si="0"/>
        <v>0.54385964912280704</v>
      </c>
      <c r="G15" s="60">
        <v>200</v>
      </c>
      <c r="H15" s="14">
        <f t="shared" si="1"/>
        <v>7.0175438596491229E-3</v>
      </c>
      <c r="I15" s="60">
        <v>12800</v>
      </c>
      <c r="J15" s="24" t="s">
        <v>218</v>
      </c>
      <c r="K15" s="23">
        <f t="shared" si="2"/>
        <v>0.44912280701754387</v>
      </c>
      <c r="L15" s="60">
        <v>28500</v>
      </c>
      <c r="M15" s="103">
        <f t="shared" si="3"/>
        <v>4.43579766536965</v>
      </c>
      <c r="N15" s="69">
        <f t="shared" si="4"/>
        <v>4.43579766536965</v>
      </c>
    </row>
    <row r="16" spans="1:14" ht="13.5" thickBot="1" x14ac:dyDescent="0.25">
      <c r="A16" s="76" t="s">
        <v>98</v>
      </c>
      <c r="B16" s="27" t="s">
        <v>97</v>
      </c>
      <c r="C16" s="26">
        <v>10611</v>
      </c>
      <c r="D16" s="25">
        <v>10611</v>
      </c>
      <c r="E16" s="60">
        <v>17283</v>
      </c>
      <c r="F16" s="14">
        <f t="shared" si="0"/>
        <v>0.61276369438042899</v>
      </c>
      <c r="G16" s="60">
        <v>10447</v>
      </c>
      <c r="H16" s="14">
        <f t="shared" si="1"/>
        <v>0.37039531997872716</v>
      </c>
      <c r="I16" s="60">
        <v>475</v>
      </c>
      <c r="J16" s="24" t="s">
        <v>216</v>
      </c>
      <c r="K16" s="23">
        <f t="shared" si="2"/>
        <v>1.6840985640843822E-2</v>
      </c>
      <c r="L16" s="60">
        <v>28205</v>
      </c>
      <c r="M16" s="103">
        <f t="shared" si="3"/>
        <v>2.6580906606351897</v>
      </c>
      <c r="N16" s="69">
        <f t="shared" si="4"/>
        <v>2.6580906606351897</v>
      </c>
    </row>
    <row r="17" spans="1:14" ht="13.5" thickBot="1" x14ac:dyDescent="0.25">
      <c r="A17" s="76" t="s">
        <v>95</v>
      </c>
      <c r="B17" s="27" t="s">
        <v>89</v>
      </c>
      <c r="C17" s="26">
        <v>9746</v>
      </c>
      <c r="D17" s="25">
        <v>4040</v>
      </c>
      <c r="E17" s="60">
        <v>11454</v>
      </c>
      <c r="F17" s="14">
        <f t="shared" si="0"/>
        <v>0.93304007820136847</v>
      </c>
      <c r="G17" s="60">
        <v>0</v>
      </c>
      <c r="H17" s="14">
        <f t="shared" si="1"/>
        <v>0</v>
      </c>
      <c r="I17" s="60">
        <v>822</v>
      </c>
      <c r="J17" s="24" t="s">
        <v>211</v>
      </c>
      <c r="K17" s="23">
        <f t="shared" si="2"/>
        <v>6.6959921798631472E-2</v>
      </c>
      <c r="L17" s="60">
        <v>12276</v>
      </c>
      <c r="M17" s="103">
        <f t="shared" si="3"/>
        <v>1.2595936794582392</v>
      </c>
      <c r="N17" s="69">
        <f t="shared" si="4"/>
        <v>3.0386138613861386</v>
      </c>
    </row>
    <row r="18" spans="1:14" ht="13.5" thickBot="1" x14ac:dyDescent="0.25">
      <c r="A18" s="76" t="s">
        <v>93</v>
      </c>
      <c r="B18" s="27" t="s">
        <v>92</v>
      </c>
      <c r="C18" s="26">
        <v>21430</v>
      </c>
      <c r="D18" s="25">
        <v>14167</v>
      </c>
      <c r="E18" s="60">
        <v>74548</v>
      </c>
      <c r="F18" s="14">
        <f t="shared" si="0"/>
        <v>0.67473412680454359</v>
      </c>
      <c r="G18" s="60">
        <v>17203</v>
      </c>
      <c r="H18" s="14">
        <f t="shared" si="1"/>
        <v>0.15570439426166449</v>
      </c>
      <c r="I18" s="60">
        <v>18734</v>
      </c>
      <c r="J18" s="24" t="s">
        <v>213</v>
      </c>
      <c r="K18" s="23">
        <f t="shared" si="2"/>
        <v>0.16956147893379192</v>
      </c>
      <c r="L18" s="60">
        <v>110485</v>
      </c>
      <c r="M18" s="103">
        <f t="shared" si="3"/>
        <v>5.1556229584694355</v>
      </c>
      <c r="N18" s="69">
        <f t="shared" si="4"/>
        <v>7.79875767628997</v>
      </c>
    </row>
    <row r="19" spans="1:14" ht="13.5" thickBot="1" x14ac:dyDescent="0.25">
      <c r="A19" s="76" t="s">
        <v>90</v>
      </c>
      <c r="B19" s="27" t="s">
        <v>89</v>
      </c>
      <c r="C19" s="26">
        <v>9746</v>
      </c>
      <c r="D19" s="25">
        <v>5706</v>
      </c>
      <c r="E19" s="60">
        <v>15592</v>
      </c>
      <c r="F19" s="14">
        <f t="shared" si="0"/>
        <v>0.89826016822214538</v>
      </c>
      <c r="G19" s="60">
        <v>0</v>
      </c>
      <c r="H19" s="14">
        <f t="shared" si="1"/>
        <v>0</v>
      </c>
      <c r="I19" s="60">
        <v>1766</v>
      </c>
      <c r="J19" s="24" t="s">
        <v>211</v>
      </c>
      <c r="K19" s="23">
        <f t="shared" si="2"/>
        <v>0.10173983177785459</v>
      </c>
      <c r="L19" s="60">
        <v>17358</v>
      </c>
      <c r="M19" s="103">
        <f t="shared" si="3"/>
        <v>1.7810383747178329</v>
      </c>
      <c r="N19" s="69">
        <f t="shared" si="4"/>
        <v>3.0420609884332284</v>
      </c>
    </row>
    <row r="20" spans="1:14" ht="13.5" thickBot="1" x14ac:dyDescent="0.25">
      <c r="A20" s="76" t="s">
        <v>87</v>
      </c>
      <c r="B20" s="27" t="s">
        <v>47</v>
      </c>
      <c r="C20" s="26">
        <v>10329</v>
      </c>
      <c r="D20" s="25">
        <v>4391</v>
      </c>
      <c r="E20" s="60">
        <v>23322</v>
      </c>
      <c r="F20" s="14">
        <f t="shared" si="0"/>
        <v>0.79826122672508215</v>
      </c>
      <c r="G20" s="60">
        <v>890</v>
      </c>
      <c r="H20" s="14">
        <f t="shared" si="1"/>
        <v>3.046276013143483E-2</v>
      </c>
      <c r="I20" s="60">
        <v>5004</v>
      </c>
      <c r="J20" s="24" t="s">
        <v>209</v>
      </c>
      <c r="K20" s="23">
        <f t="shared" si="2"/>
        <v>0.17127601314348304</v>
      </c>
      <c r="L20" s="60">
        <v>29216</v>
      </c>
      <c r="M20" s="103">
        <f t="shared" si="3"/>
        <v>2.8285410010649628</v>
      </c>
      <c r="N20" s="69">
        <f t="shared" si="4"/>
        <v>6.6536096561147806</v>
      </c>
    </row>
    <row r="21" spans="1:14" ht="13.5" thickBot="1" x14ac:dyDescent="0.25">
      <c r="A21" s="76" t="s">
        <v>85</v>
      </c>
      <c r="B21" s="27" t="s">
        <v>84</v>
      </c>
      <c r="C21" s="26">
        <v>1051</v>
      </c>
      <c r="D21" s="25">
        <v>1051</v>
      </c>
      <c r="E21" s="60">
        <v>17679</v>
      </c>
      <c r="F21" s="14">
        <f t="shared" si="0"/>
        <v>0.7432523333053056</v>
      </c>
      <c r="G21" s="60">
        <v>2101</v>
      </c>
      <c r="H21" s="14">
        <f t="shared" si="1"/>
        <v>8.8329269318086268E-2</v>
      </c>
      <c r="I21" s="60">
        <v>4006</v>
      </c>
      <c r="J21" s="24" t="s">
        <v>207</v>
      </c>
      <c r="K21" s="23">
        <f t="shared" si="2"/>
        <v>0.16841839737660808</v>
      </c>
      <c r="L21" s="60">
        <v>23786</v>
      </c>
      <c r="M21" s="103">
        <f t="shared" si="3"/>
        <v>22.631779257849669</v>
      </c>
      <c r="N21" s="69">
        <f t="shared" si="4"/>
        <v>22.631779257849669</v>
      </c>
    </row>
    <row r="22" spans="1:14" ht="13.5" thickBot="1" x14ac:dyDescent="0.25">
      <c r="A22" s="76" t="s">
        <v>82</v>
      </c>
      <c r="B22" s="27" t="s">
        <v>81</v>
      </c>
      <c r="C22" s="26">
        <v>5405</v>
      </c>
      <c r="D22" s="25">
        <v>5405</v>
      </c>
      <c r="E22" s="60">
        <v>30032</v>
      </c>
      <c r="F22" s="14">
        <f t="shared" si="0"/>
        <v>0.63390746369469775</v>
      </c>
      <c r="G22" s="60">
        <v>15422</v>
      </c>
      <c r="H22" s="14">
        <f t="shared" si="1"/>
        <v>0.32552347180006752</v>
      </c>
      <c r="I22" s="60">
        <v>1922</v>
      </c>
      <c r="J22" s="24" t="s">
        <v>205</v>
      </c>
      <c r="K22" s="23">
        <f t="shared" si="2"/>
        <v>4.0569064505234717E-2</v>
      </c>
      <c r="L22" s="60">
        <v>47376</v>
      </c>
      <c r="M22" s="103">
        <f t="shared" si="3"/>
        <v>8.765217391304347</v>
      </c>
      <c r="N22" s="69">
        <f t="shared" si="4"/>
        <v>8.765217391304347</v>
      </c>
    </row>
    <row r="23" spans="1:14" ht="13.5" thickBot="1" x14ac:dyDescent="0.25">
      <c r="A23" s="76" t="s">
        <v>79</v>
      </c>
      <c r="B23" s="27" t="s">
        <v>41</v>
      </c>
      <c r="C23" s="26">
        <v>15955</v>
      </c>
      <c r="D23" s="25">
        <v>14055</v>
      </c>
      <c r="E23" s="60">
        <v>29442</v>
      </c>
      <c r="F23" s="14">
        <f t="shared" si="0"/>
        <v>0.86340175953079179</v>
      </c>
      <c r="G23" s="60">
        <v>0</v>
      </c>
      <c r="H23" s="14">
        <f t="shared" si="1"/>
        <v>0</v>
      </c>
      <c r="I23" s="60">
        <v>4658</v>
      </c>
      <c r="J23" s="24" t="s">
        <v>203</v>
      </c>
      <c r="K23" s="23">
        <f t="shared" si="2"/>
        <v>0.13659824046920821</v>
      </c>
      <c r="L23" s="60">
        <v>34100</v>
      </c>
      <c r="M23" s="103">
        <f t="shared" si="3"/>
        <v>2.1372610466938262</v>
      </c>
      <c r="N23" s="69">
        <f t="shared" si="4"/>
        <v>2.4261828530771967</v>
      </c>
    </row>
    <row r="24" spans="1:14" ht="13.5" thickBot="1" x14ac:dyDescent="0.25">
      <c r="A24" s="76" t="s">
        <v>77</v>
      </c>
      <c r="B24" s="27" t="s">
        <v>76</v>
      </c>
      <c r="C24" s="26">
        <v>8188</v>
      </c>
      <c r="D24" s="25">
        <v>5080</v>
      </c>
      <c r="E24" s="60">
        <v>13350</v>
      </c>
      <c r="F24" s="14">
        <f t="shared" si="0"/>
        <v>0.89657488247145734</v>
      </c>
      <c r="G24" s="60">
        <v>0</v>
      </c>
      <c r="H24" s="14">
        <f t="shared" si="1"/>
        <v>0</v>
      </c>
      <c r="I24" s="60">
        <v>1540</v>
      </c>
      <c r="J24" s="24" t="s">
        <v>201</v>
      </c>
      <c r="K24" s="23">
        <f t="shared" si="2"/>
        <v>0.10342511752854265</v>
      </c>
      <c r="L24" s="60">
        <v>14890</v>
      </c>
      <c r="M24" s="103">
        <f t="shared" si="3"/>
        <v>1.8185148998534442</v>
      </c>
      <c r="N24" s="69">
        <f t="shared" si="4"/>
        <v>2.9311023622047245</v>
      </c>
    </row>
    <row r="25" spans="1:14" ht="13.5" thickBot="1" x14ac:dyDescent="0.25">
      <c r="A25" s="76" t="s">
        <v>74</v>
      </c>
      <c r="B25" s="27" t="s">
        <v>73</v>
      </c>
      <c r="C25" s="26">
        <v>4606</v>
      </c>
      <c r="D25" s="25">
        <v>4606</v>
      </c>
      <c r="E25" s="60">
        <v>8674</v>
      </c>
      <c r="F25" s="14">
        <f t="shared" si="0"/>
        <v>0.73198312236286922</v>
      </c>
      <c r="G25" s="60">
        <v>0</v>
      </c>
      <c r="H25" s="14">
        <f t="shared" si="1"/>
        <v>0</v>
      </c>
      <c r="I25" s="60">
        <v>3176</v>
      </c>
      <c r="J25" s="24" t="s">
        <v>199</v>
      </c>
      <c r="K25" s="23">
        <f t="shared" si="2"/>
        <v>0.26801687763713078</v>
      </c>
      <c r="L25" s="60">
        <v>11850</v>
      </c>
      <c r="M25" s="103">
        <f t="shared" si="3"/>
        <v>2.5727312201476336</v>
      </c>
      <c r="N25" s="69">
        <f t="shared" si="4"/>
        <v>2.5727312201476336</v>
      </c>
    </row>
    <row r="26" spans="1:14" ht="13.5" thickBot="1" x14ac:dyDescent="0.25">
      <c r="A26" s="76" t="s">
        <v>71</v>
      </c>
      <c r="B26" s="27" t="s">
        <v>70</v>
      </c>
      <c r="C26" s="26">
        <v>21105</v>
      </c>
      <c r="D26" s="25">
        <v>21105</v>
      </c>
      <c r="E26" s="60">
        <v>121936</v>
      </c>
      <c r="F26" s="14">
        <f t="shared" si="0"/>
        <v>0.67043480173304892</v>
      </c>
      <c r="G26" s="60">
        <v>28441</v>
      </c>
      <c r="H26" s="14">
        <f t="shared" si="1"/>
        <v>0.15637577250434362</v>
      </c>
      <c r="I26" s="60">
        <v>31499</v>
      </c>
      <c r="J26" s="24" t="s">
        <v>197</v>
      </c>
      <c r="K26" s="23">
        <f t="shared" si="2"/>
        <v>0.17318942576260749</v>
      </c>
      <c r="L26" s="60">
        <v>181876</v>
      </c>
      <c r="M26" s="103">
        <f t="shared" si="3"/>
        <v>8.6176735370765218</v>
      </c>
      <c r="N26" s="69">
        <f t="shared" si="4"/>
        <v>8.6176735370765218</v>
      </c>
    </row>
    <row r="27" spans="1:14" ht="13.5" thickBot="1" x14ac:dyDescent="0.25">
      <c r="A27" s="76" t="s">
        <v>68</v>
      </c>
      <c r="B27" s="27" t="s">
        <v>67</v>
      </c>
      <c r="C27" s="26">
        <v>6135</v>
      </c>
      <c r="D27" s="25">
        <v>6135</v>
      </c>
      <c r="E27" s="60">
        <v>13469</v>
      </c>
      <c r="F27" s="14">
        <f t="shared" si="0"/>
        <v>0.59673917859199854</v>
      </c>
      <c r="G27" s="60">
        <v>378</v>
      </c>
      <c r="H27" s="14">
        <f t="shared" si="1"/>
        <v>1.6747153426963802E-2</v>
      </c>
      <c r="I27" s="60">
        <v>8724</v>
      </c>
      <c r="J27" s="24" t="s">
        <v>195</v>
      </c>
      <c r="K27" s="23">
        <f t="shared" si="2"/>
        <v>0.38651366798103759</v>
      </c>
      <c r="L27" s="60">
        <v>22571</v>
      </c>
      <c r="M27" s="103">
        <f t="shared" si="3"/>
        <v>3.6790546047269763</v>
      </c>
      <c r="N27" s="69">
        <f t="shared" si="4"/>
        <v>3.6790546047269763</v>
      </c>
    </row>
    <row r="28" spans="1:14" ht="13.5" thickBot="1" x14ac:dyDescent="0.25">
      <c r="A28" s="76" t="s">
        <v>65</v>
      </c>
      <c r="B28" s="27" t="s">
        <v>64</v>
      </c>
      <c r="C28" s="26">
        <v>28769</v>
      </c>
      <c r="D28" s="25">
        <v>28769</v>
      </c>
      <c r="E28" s="60">
        <v>18599</v>
      </c>
      <c r="F28" s="14">
        <f t="shared" si="0"/>
        <v>0.66670251281499804</v>
      </c>
      <c r="G28" s="60">
        <v>7167</v>
      </c>
      <c r="H28" s="14">
        <f t="shared" si="1"/>
        <v>0.25690934509086999</v>
      </c>
      <c r="I28" s="60">
        <v>2131</v>
      </c>
      <c r="J28" s="24" t="s">
        <v>193</v>
      </c>
      <c r="K28" s="23">
        <f t="shared" si="2"/>
        <v>7.6388142094131986E-2</v>
      </c>
      <c r="L28" s="60">
        <v>27897</v>
      </c>
      <c r="M28" s="103">
        <f t="shared" si="3"/>
        <v>0.96968959644061314</v>
      </c>
      <c r="N28" s="69">
        <f t="shared" si="4"/>
        <v>0.96968959644061314</v>
      </c>
    </row>
    <row r="29" spans="1:14" ht="13.5" thickBot="1" x14ac:dyDescent="0.25">
      <c r="A29" s="76" t="s">
        <v>62</v>
      </c>
      <c r="B29" s="27" t="s">
        <v>61</v>
      </c>
      <c r="C29" s="26">
        <v>15868</v>
      </c>
      <c r="D29" s="25">
        <v>15868</v>
      </c>
      <c r="E29" s="60">
        <v>37181</v>
      </c>
      <c r="F29" s="14">
        <f t="shared" si="0"/>
        <v>0.68258339299810911</v>
      </c>
      <c r="G29" s="60">
        <v>13420</v>
      </c>
      <c r="H29" s="14">
        <f t="shared" si="1"/>
        <v>0.24636962787538322</v>
      </c>
      <c r="I29" s="60">
        <v>3870</v>
      </c>
      <c r="J29" s="24" t="s">
        <v>191</v>
      </c>
      <c r="K29" s="23">
        <f t="shared" si="2"/>
        <v>7.1046979126507689E-2</v>
      </c>
      <c r="L29" s="60">
        <v>54471</v>
      </c>
      <c r="M29" s="103">
        <f t="shared" si="3"/>
        <v>3.4327577514494578</v>
      </c>
      <c r="N29" s="69">
        <f t="shared" si="4"/>
        <v>3.4327577514494578</v>
      </c>
    </row>
    <row r="30" spans="1:14" ht="13.5" thickBot="1" x14ac:dyDescent="0.25">
      <c r="A30" s="76" t="s">
        <v>59</v>
      </c>
      <c r="B30" s="27" t="s">
        <v>58</v>
      </c>
      <c r="C30" s="26">
        <v>16150</v>
      </c>
      <c r="D30" s="25">
        <v>16150</v>
      </c>
      <c r="E30" s="60">
        <v>67062</v>
      </c>
      <c r="F30" s="14">
        <f t="shared" si="0"/>
        <v>0.64938510700106522</v>
      </c>
      <c r="G30" s="60">
        <v>33563</v>
      </c>
      <c r="H30" s="14">
        <f t="shared" si="1"/>
        <v>0.3250024208385785</v>
      </c>
      <c r="I30" s="60">
        <v>2645</v>
      </c>
      <c r="J30" s="24" t="s">
        <v>189</v>
      </c>
      <c r="K30" s="23">
        <f t="shared" si="2"/>
        <v>2.5612472160356347E-2</v>
      </c>
      <c r="L30" s="60">
        <v>103270</v>
      </c>
      <c r="M30" s="103">
        <f t="shared" si="3"/>
        <v>6.3944272445820429</v>
      </c>
      <c r="N30" s="69">
        <f t="shared" si="4"/>
        <v>6.3944272445820429</v>
      </c>
    </row>
    <row r="31" spans="1:14" ht="13.5" thickBot="1" x14ac:dyDescent="0.25">
      <c r="A31" s="76" t="s">
        <v>56</v>
      </c>
      <c r="B31" s="27" t="s">
        <v>55</v>
      </c>
      <c r="C31" s="26">
        <v>24672</v>
      </c>
      <c r="D31" s="25">
        <v>24672</v>
      </c>
      <c r="E31" s="60">
        <v>121954</v>
      </c>
      <c r="F31" s="14">
        <f t="shared" si="0"/>
        <v>0.50296116665016988</v>
      </c>
      <c r="G31" s="60">
        <v>65612</v>
      </c>
      <c r="H31" s="14">
        <f t="shared" si="1"/>
        <v>0.27059619255006762</v>
      </c>
      <c r="I31" s="60">
        <v>54906</v>
      </c>
      <c r="J31" s="24" t="s">
        <v>187</v>
      </c>
      <c r="K31" s="23">
        <f t="shared" si="2"/>
        <v>0.22644264079976245</v>
      </c>
      <c r="L31" s="60">
        <v>242472</v>
      </c>
      <c r="M31" s="103">
        <f t="shared" si="3"/>
        <v>9.8278210116731515</v>
      </c>
      <c r="N31" s="69">
        <f t="shared" si="4"/>
        <v>9.8278210116731515</v>
      </c>
    </row>
    <row r="32" spans="1:14" ht="13.5" thickBot="1" x14ac:dyDescent="0.25">
      <c r="A32" s="76" t="s">
        <v>53</v>
      </c>
      <c r="B32" s="27" t="s">
        <v>7</v>
      </c>
      <c r="C32" s="26">
        <v>26486</v>
      </c>
      <c r="D32" s="25">
        <v>24487</v>
      </c>
      <c r="E32" s="60">
        <v>69119</v>
      </c>
      <c r="F32" s="14">
        <f t="shared" si="0"/>
        <v>0.3590466840166851</v>
      </c>
      <c r="G32" s="60">
        <v>58948</v>
      </c>
      <c r="H32" s="14">
        <f t="shared" si="1"/>
        <v>0.30621224163277178</v>
      </c>
      <c r="I32" s="60">
        <v>64440</v>
      </c>
      <c r="J32" s="24" t="s">
        <v>185</v>
      </c>
      <c r="K32" s="23">
        <f t="shared" si="2"/>
        <v>0.33474107435054312</v>
      </c>
      <c r="L32" s="60">
        <v>192507</v>
      </c>
      <c r="M32" s="103">
        <f t="shared" si="3"/>
        <v>7.2682549271313146</v>
      </c>
      <c r="N32" s="69">
        <f t="shared" si="4"/>
        <v>7.8616000326703963</v>
      </c>
    </row>
    <row r="33" spans="1:14" ht="13.5" thickBot="1" x14ac:dyDescent="0.25">
      <c r="A33" s="76" t="s">
        <v>51</v>
      </c>
      <c r="B33" s="27" t="s">
        <v>50</v>
      </c>
      <c r="C33" s="26">
        <v>32078</v>
      </c>
      <c r="D33" s="25">
        <v>32078</v>
      </c>
      <c r="E33" s="60">
        <v>75906</v>
      </c>
      <c r="F33" s="14">
        <f t="shared" si="0"/>
        <v>0.67045886145828737</v>
      </c>
      <c r="G33" s="60">
        <v>10000</v>
      </c>
      <c r="H33" s="14">
        <f t="shared" si="1"/>
        <v>8.8327518438369473E-2</v>
      </c>
      <c r="I33" s="60">
        <v>27309</v>
      </c>
      <c r="J33" s="24" t="s">
        <v>183</v>
      </c>
      <c r="K33" s="23">
        <f t="shared" si="2"/>
        <v>0.24121362010334318</v>
      </c>
      <c r="L33" s="60">
        <v>113215</v>
      </c>
      <c r="M33" s="103">
        <f t="shared" si="3"/>
        <v>3.5293659205686141</v>
      </c>
      <c r="N33" s="69">
        <f t="shared" si="4"/>
        <v>3.5293659205686141</v>
      </c>
    </row>
    <row r="34" spans="1:14" ht="13.5" thickBot="1" x14ac:dyDescent="0.25">
      <c r="A34" s="76" t="s">
        <v>48</v>
      </c>
      <c r="B34" s="27" t="s">
        <v>47</v>
      </c>
      <c r="C34" s="26">
        <v>10329</v>
      </c>
      <c r="D34" s="25">
        <v>5938</v>
      </c>
      <c r="E34" s="60">
        <v>21931</v>
      </c>
      <c r="F34" s="14">
        <f t="shared" si="0"/>
        <v>0.81822930268999738</v>
      </c>
      <c r="G34" s="60">
        <v>200</v>
      </c>
      <c r="H34" s="14">
        <f t="shared" si="1"/>
        <v>7.4618512853038841E-3</v>
      </c>
      <c r="I34" s="60">
        <v>4672</v>
      </c>
      <c r="J34" s="24" t="s">
        <v>181</v>
      </c>
      <c r="K34" s="23">
        <f t="shared" si="2"/>
        <v>0.17430884602469873</v>
      </c>
      <c r="L34" s="60">
        <v>26803</v>
      </c>
      <c r="M34" s="103">
        <f t="shared" si="3"/>
        <v>2.5949269048310581</v>
      </c>
      <c r="N34" s="69">
        <f t="shared" si="4"/>
        <v>4.5138093634220278</v>
      </c>
    </row>
    <row r="35" spans="1:14" ht="13.5" thickBot="1" x14ac:dyDescent="0.25">
      <c r="A35" s="76" t="s">
        <v>45</v>
      </c>
      <c r="B35" s="27" t="s">
        <v>44</v>
      </c>
      <c r="C35" s="26">
        <v>11967</v>
      </c>
      <c r="D35" s="25">
        <v>11967</v>
      </c>
      <c r="E35" s="60">
        <v>26784</v>
      </c>
      <c r="F35" s="14">
        <f t="shared" si="0"/>
        <v>0.53917384652548517</v>
      </c>
      <c r="G35" s="60">
        <v>5300</v>
      </c>
      <c r="H35" s="14">
        <f t="shared" si="1"/>
        <v>0.10669136001288348</v>
      </c>
      <c r="I35" s="60">
        <v>17592</v>
      </c>
      <c r="J35" s="24" t="s">
        <v>179</v>
      </c>
      <c r="K35" s="23">
        <f t="shared" si="2"/>
        <v>0.35413479346163135</v>
      </c>
      <c r="L35" s="60">
        <v>49676</v>
      </c>
      <c r="M35" s="103">
        <f t="shared" si="3"/>
        <v>4.1510821425587032</v>
      </c>
      <c r="N35" s="69">
        <f t="shared" si="4"/>
        <v>4.1510821425587032</v>
      </c>
    </row>
    <row r="36" spans="1:14" ht="13.5" thickBot="1" x14ac:dyDescent="0.25">
      <c r="A36" s="76" t="s">
        <v>42</v>
      </c>
      <c r="B36" s="27" t="s">
        <v>41</v>
      </c>
      <c r="C36" s="26">
        <v>15955</v>
      </c>
      <c r="D36" s="25">
        <v>1900</v>
      </c>
      <c r="E36" s="60">
        <v>3557</v>
      </c>
      <c r="F36" s="14">
        <f t="shared" si="0"/>
        <v>0.98124137931034483</v>
      </c>
      <c r="G36" s="60">
        <v>0</v>
      </c>
      <c r="H36" s="14">
        <f t="shared" si="1"/>
        <v>0</v>
      </c>
      <c r="I36" s="60">
        <v>68</v>
      </c>
      <c r="J36" s="24" t="s">
        <v>177</v>
      </c>
      <c r="K36" s="23">
        <f t="shared" si="2"/>
        <v>1.8758620689655173E-2</v>
      </c>
      <c r="L36" s="60">
        <v>3625</v>
      </c>
      <c r="M36" s="103">
        <f t="shared" si="3"/>
        <v>0.22720150423064869</v>
      </c>
      <c r="N36" s="69">
        <f t="shared" si="4"/>
        <v>1.9078947368421053</v>
      </c>
    </row>
    <row r="37" spans="1:14" ht="13.5" thickBot="1" x14ac:dyDescent="0.25">
      <c r="A37" s="76" t="s">
        <v>39</v>
      </c>
      <c r="B37" s="27" t="s">
        <v>38</v>
      </c>
      <c r="C37" s="26">
        <v>71148</v>
      </c>
      <c r="D37" s="25">
        <v>71148</v>
      </c>
      <c r="E37" s="60">
        <v>85906</v>
      </c>
      <c r="F37" s="14">
        <f t="shared" si="0"/>
        <v>0.58671347297823373</v>
      </c>
      <c r="G37" s="60">
        <v>35130</v>
      </c>
      <c r="H37" s="14">
        <f t="shared" si="1"/>
        <v>0.23992787821252706</v>
      </c>
      <c r="I37" s="60">
        <v>25383</v>
      </c>
      <c r="J37" s="24" t="s">
        <v>175</v>
      </c>
      <c r="K37" s="23">
        <f t="shared" si="2"/>
        <v>0.17335864880923924</v>
      </c>
      <c r="L37" s="60">
        <v>146419</v>
      </c>
      <c r="M37" s="103">
        <f t="shared" si="3"/>
        <v>2.0579496261314443</v>
      </c>
      <c r="N37" s="69">
        <f t="shared" si="4"/>
        <v>2.0579496261314443</v>
      </c>
    </row>
    <row r="38" spans="1:14" ht="13.5" thickBot="1" x14ac:dyDescent="0.25">
      <c r="A38" s="76" t="s">
        <v>36</v>
      </c>
      <c r="B38" s="27" t="s">
        <v>16</v>
      </c>
      <c r="C38" s="26">
        <v>82672</v>
      </c>
      <c r="D38" s="25">
        <v>2544</v>
      </c>
      <c r="E38" s="60">
        <v>10587</v>
      </c>
      <c r="F38" s="14">
        <f t="shared" si="0"/>
        <v>0.77515009518231071</v>
      </c>
      <c r="G38" s="60">
        <v>0</v>
      </c>
      <c r="H38" s="14">
        <f t="shared" si="1"/>
        <v>0</v>
      </c>
      <c r="I38" s="60">
        <v>3071</v>
      </c>
      <c r="J38" s="24" t="s">
        <v>173</v>
      </c>
      <c r="K38" s="23">
        <f t="shared" si="2"/>
        <v>0.22484990481768927</v>
      </c>
      <c r="L38" s="60">
        <v>13658</v>
      </c>
      <c r="M38" s="103">
        <f t="shared" si="3"/>
        <v>0.1652070834139733</v>
      </c>
      <c r="N38" s="69">
        <f t="shared" si="4"/>
        <v>5.3687106918238996</v>
      </c>
    </row>
    <row r="39" spans="1:14" ht="13.5" thickBot="1" x14ac:dyDescent="0.25">
      <c r="A39" s="76" t="s">
        <v>34</v>
      </c>
      <c r="B39" s="27" t="s">
        <v>33</v>
      </c>
      <c r="C39" s="26">
        <v>17389</v>
      </c>
      <c r="D39" s="25">
        <v>17389</v>
      </c>
      <c r="E39" s="60">
        <v>34006</v>
      </c>
      <c r="F39" s="14">
        <f t="shared" si="0"/>
        <v>0.88009524056005595</v>
      </c>
      <c r="G39" s="60">
        <v>3064</v>
      </c>
      <c r="H39" s="14">
        <f t="shared" si="1"/>
        <v>7.9298118481327159E-2</v>
      </c>
      <c r="I39" s="60">
        <v>1569</v>
      </c>
      <c r="J39" s="24" t="s">
        <v>171</v>
      </c>
      <c r="K39" s="23">
        <f t="shared" si="2"/>
        <v>4.0606640958616942E-2</v>
      </c>
      <c r="L39" s="60">
        <v>38639</v>
      </c>
      <c r="M39" s="103">
        <f t="shared" si="3"/>
        <v>2.2220369198918855</v>
      </c>
      <c r="N39" s="69">
        <f t="shared" si="4"/>
        <v>2.2220369198918855</v>
      </c>
    </row>
    <row r="40" spans="1:14" ht="13.5" thickBot="1" x14ac:dyDescent="0.25">
      <c r="A40" s="76" t="s">
        <v>31</v>
      </c>
      <c r="B40" s="27" t="s">
        <v>28</v>
      </c>
      <c r="C40" s="26">
        <v>178042</v>
      </c>
      <c r="D40" s="25">
        <v>129613</v>
      </c>
      <c r="E40" s="60">
        <v>91016</v>
      </c>
      <c r="F40" s="14">
        <f t="shared" si="0"/>
        <v>0.96283680140485983</v>
      </c>
      <c r="G40" s="60">
        <v>0</v>
      </c>
      <c r="H40" s="14">
        <f t="shared" si="1"/>
        <v>0</v>
      </c>
      <c r="I40" s="60">
        <v>3513</v>
      </c>
      <c r="J40" s="24" t="s">
        <v>169</v>
      </c>
      <c r="K40" s="23">
        <f t="shared" si="2"/>
        <v>3.7163198595140119E-2</v>
      </c>
      <c r="L40" s="60">
        <v>94529</v>
      </c>
      <c r="M40" s="103">
        <f t="shared" si="3"/>
        <v>0.53093652059626384</v>
      </c>
      <c r="N40" s="69">
        <f t="shared" si="4"/>
        <v>0.72931727527331358</v>
      </c>
    </row>
    <row r="41" spans="1:14" ht="13.5" thickBot="1" x14ac:dyDescent="0.25">
      <c r="A41" s="76" t="s">
        <v>29</v>
      </c>
      <c r="B41" s="27" t="s">
        <v>28</v>
      </c>
      <c r="C41" s="26">
        <v>178042</v>
      </c>
      <c r="D41" s="25">
        <v>48429</v>
      </c>
      <c r="E41" s="60">
        <v>118860</v>
      </c>
      <c r="F41" s="14">
        <f t="shared" si="0"/>
        <v>0.69285518592138784</v>
      </c>
      <c r="G41" s="60">
        <v>15112</v>
      </c>
      <c r="H41" s="14">
        <f t="shared" si="1"/>
        <v>8.8090422090223899E-2</v>
      </c>
      <c r="I41" s="60">
        <v>37579</v>
      </c>
      <c r="J41" s="24" t="s">
        <v>27</v>
      </c>
      <c r="K41" s="23">
        <f t="shared" si="2"/>
        <v>0.2190543919883883</v>
      </c>
      <c r="L41" s="60">
        <v>171551</v>
      </c>
      <c r="M41" s="103">
        <f t="shared" si="3"/>
        <v>0.96354231024140369</v>
      </c>
      <c r="N41" s="69">
        <f t="shared" si="4"/>
        <v>3.5423196844865679</v>
      </c>
    </row>
    <row r="42" spans="1:14" ht="13.5" thickBot="1" x14ac:dyDescent="0.25">
      <c r="A42" s="76" t="s">
        <v>26</v>
      </c>
      <c r="B42" s="27" t="s">
        <v>25</v>
      </c>
      <c r="C42" s="26">
        <v>22954</v>
      </c>
      <c r="D42" s="25">
        <v>22954</v>
      </c>
      <c r="E42" s="60">
        <v>21406</v>
      </c>
      <c r="F42" s="14">
        <f t="shared" si="0"/>
        <v>0.54925204628845614</v>
      </c>
      <c r="G42" s="60">
        <v>4000</v>
      </c>
      <c r="H42" s="14">
        <f t="shared" si="1"/>
        <v>0.10263515767326098</v>
      </c>
      <c r="I42" s="60">
        <v>13567</v>
      </c>
      <c r="J42" s="24" t="s">
        <v>167</v>
      </c>
      <c r="K42" s="23">
        <f t="shared" si="2"/>
        <v>0.34811279603828293</v>
      </c>
      <c r="L42" s="60">
        <v>38973</v>
      </c>
      <c r="M42" s="103">
        <f t="shared" si="3"/>
        <v>1.6978740088873399</v>
      </c>
      <c r="N42" s="69">
        <f t="shared" si="4"/>
        <v>1.6978740088873399</v>
      </c>
    </row>
    <row r="43" spans="1:14" ht="13.5" thickBot="1" x14ac:dyDescent="0.25">
      <c r="A43" s="76" t="s">
        <v>23</v>
      </c>
      <c r="B43" s="27" t="s">
        <v>22</v>
      </c>
      <c r="C43" s="26">
        <v>30639</v>
      </c>
      <c r="D43" s="25">
        <v>30639</v>
      </c>
      <c r="E43" s="60">
        <v>94234</v>
      </c>
      <c r="F43" s="14">
        <f t="shared" si="0"/>
        <v>0.79130383669082272</v>
      </c>
      <c r="G43" s="60">
        <v>12689</v>
      </c>
      <c r="H43" s="14">
        <f t="shared" si="1"/>
        <v>0.10655235248179902</v>
      </c>
      <c r="I43" s="60">
        <v>12164</v>
      </c>
      <c r="J43" s="24" t="s">
        <v>165</v>
      </c>
      <c r="K43" s="23">
        <f t="shared" si="2"/>
        <v>0.10214381082737831</v>
      </c>
      <c r="L43" s="60">
        <v>119087</v>
      </c>
      <c r="M43" s="103">
        <f t="shared" si="3"/>
        <v>3.8867782891086522</v>
      </c>
      <c r="N43" s="69">
        <f t="shared" si="4"/>
        <v>3.8867782891086522</v>
      </c>
    </row>
    <row r="44" spans="1:14" ht="13.5" thickBot="1" x14ac:dyDescent="0.25">
      <c r="A44" s="76" t="s">
        <v>20</v>
      </c>
      <c r="B44" s="27" t="s">
        <v>19</v>
      </c>
      <c r="C44" s="26">
        <v>15780</v>
      </c>
      <c r="D44" s="25">
        <v>15780</v>
      </c>
      <c r="E44" s="60">
        <v>32300</v>
      </c>
      <c r="F44" s="14">
        <f t="shared" si="0"/>
        <v>0.79388487440397193</v>
      </c>
      <c r="G44" s="60">
        <v>1000</v>
      </c>
      <c r="H44" s="14">
        <f t="shared" si="1"/>
        <v>2.45784790837143E-2</v>
      </c>
      <c r="I44" s="60">
        <v>7386</v>
      </c>
      <c r="J44" s="24" t="s">
        <v>163</v>
      </c>
      <c r="K44" s="23">
        <f t="shared" si="2"/>
        <v>0.18153664651231383</v>
      </c>
      <c r="L44" s="60">
        <v>40686</v>
      </c>
      <c r="M44" s="103">
        <f t="shared" si="3"/>
        <v>2.5783269961977187</v>
      </c>
      <c r="N44" s="69">
        <f t="shared" si="4"/>
        <v>2.5783269961977187</v>
      </c>
    </row>
    <row r="45" spans="1:14" ht="13.5" thickBot="1" x14ac:dyDescent="0.25">
      <c r="A45" s="76" t="s">
        <v>17</v>
      </c>
      <c r="B45" s="27" t="s">
        <v>16</v>
      </c>
      <c r="C45" s="26">
        <v>82672</v>
      </c>
      <c r="D45" s="25">
        <v>80128</v>
      </c>
      <c r="E45" s="60">
        <v>157941</v>
      </c>
      <c r="F45" s="14">
        <f t="shared" si="0"/>
        <v>0.58671159039662402</v>
      </c>
      <c r="G45" s="60">
        <v>57646</v>
      </c>
      <c r="H45" s="14">
        <f t="shared" si="1"/>
        <v>0.21414057363194983</v>
      </c>
      <c r="I45" s="60">
        <v>53610</v>
      </c>
      <c r="J45" s="24" t="s">
        <v>161</v>
      </c>
      <c r="K45" s="23">
        <f t="shared" si="2"/>
        <v>0.19914783597142613</v>
      </c>
      <c r="L45" s="60">
        <v>269197</v>
      </c>
      <c r="M45" s="103">
        <f t="shared" si="3"/>
        <v>3.2562052448229148</v>
      </c>
      <c r="N45" s="69">
        <f t="shared" si="4"/>
        <v>3.3595871605431311</v>
      </c>
    </row>
    <row r="46" spans="1:14" ht="13.5" thickBot="1" x14ac:dyDescent="0.25">
      <c r="A46" s="76" t="s">
        <v>14</v>
      </c>
      <c r="B46" s="27" t="s">
        <v>13</v>
      </c>
      <c r="C46" s="26">
        <v>29191</v>
      </c>
      <c r="D46" s="25">
        <v>29191</v>
      </c>
      <c r="E46" s="60">
        <v>33126</v>
      </c>
      <c r="F46" s="14">
        <f t="shared" si="0"/>
        <v>0.72633586949371809</v>
      </c>
      <c r="G46" s="60">
        <v>6792</v>
      </c>
      <c r="H46" s="14">
        <f t="shared" si="1"/>
        <v>0.14892450720284167</v>
      </c>
      <c r="I46" s="60">
        <v>5689</v>
      </c>
      <c r="J46" s="24" t="s">
        <v>159</v>
      </c>
      <c r="K46" s="23">
        <f t="shared" si="2"/>
        <v>0.12473962330344027</v>
      </c>
      <c r="L46" s="60">
        <v>45607</v>
      </c>
      <c r="M46" s="103">
        <f t="shared" si="3"/>
        <v>1.5623651125346854</v>
      </c>
      <c r="N46" s="69">
        <f t="shared" si="4"/>
        <v>1.5623651125346854</v>
      </c>
    </row>
    <row r="47" spans="1:14" ht="13.5" thickBot="1" x14ac:dyDescent="0.25">
      <c r="A47" s="76" t="s">
        <v>11</v>
      </c>
      <c r="B47" s="27" t="s">
        <v>10</v>
      </c>
      <c r="C47" s="26">
        <v>22787</v>
      </c>
      <c r="D47" s="25">
        <v>22787</v>
      </c>
      <c r="E47" s="60">
        <v>91502</v>
      </c>
      <c r="F47" s="14">
        <f t="shared" si="0"/>
        <v>0.74323588898004278</v>
      </c>
      <c r="G47" s="60">
        <v>2684</v>
      </c>
      <c r="H47" s="14">
        <f t="shared" si="1"/>
        <v>2.1801109549763227E-2</v>
      </c>
      <c r="I47" s="60">
        <v>28927</v>
      </c>
      <c r="J47" s="24" t="s">
        <v>157</v>
      </c>
      <c r="K47" s="23">
        <f t="shared" si="2"/>
        <v>0.23496300147019406</v>
      </c>
      <c r="L47" s="60">
        <v>123113</v>
      </c>
      <c r="M47" s="103">
        <f t="shared" si="3"/>
        <v>5.4027735112125335</v>
      </c>
      <c r="N47" s="69">
        <f t="shared" si="4"/>
        <v>5.4027735112125335</v>
      </c>
    </row>
    <row r="48" spans="1:14" ht="13.5" thickBot="1" x14ac:dyDescent="0.25">
      <c r="A48" s="76" t="s">
        <v>8</v>
      </c>
      <c r="B48" s="27" t="s">
        <v>7</v>
      </c>
      <c r="C48" s="26">
        <v>26486</v>
      </c>
      <c r="D48" s="25">
        <v>908</v>
      </c>
      <c r="E48" s="60">
        <v>5348</v>
      </c>
      <c r="F48" s="14">
        <f t="shared" si="0"/>
        <v>0.84048404840484048</v>
      </c>
      <c r="G48" s="60">
        <v>0</v>
      </c>
      <c r="H48" s="14">
        <f t="shared" si="1"/>
        <v>0</v>
      </c>
      <c r="I48" s="60">
        <v>1015</v>
      </c>
      <c r="J48" s="24" t="s">
        <v>155</v>
      </c>
      <c r="K48" s="23">
        <f t="shared" si="2"/>
        <v>0.15951595159515952</v>
      </c>
      <c r="L48" s="60">
        <v>6363</v>
      </c>
      <c r="M48" s="103">
        <f t="shared" si="3"/>
        <v>0.24024012685947294</v>
      </c>
      <c r="N48" s="69">
        <f t="shared" si="4"/>
        <v>7.0077092511013213</v>
      </c>
    </row>
    <row r="49" spans="1:14" ht="13.5" thickBot="1" x14ac:dyDescent="0.25">
      <c r="A49" s="104" t="s">
        <v>5</v>
      </c>
      <c r="B49" s="27" t="s">
        <v>4</v>
      </c>
      <c r="C49" s="26">
        <v>41186</v>
      </c>
      <c r="D49" s="25">
        <v>41186</v>
      </c>
      <c r="E49" s="60">
        <v>32974</v>
      </c>
      <c r="F49" s="14">
        <f t="shared" si="0"/>
        <v>0.69329913164147094</v>
      </c>
      <c r="G49" s="60">
        <v>7080</v>
      </c>
      <c r="H49" s="14">
        <f t="shared" si="1"/>
        <v>0.14886146212232712</v>
      </c>
      <c r="I49" s="60">
        <v>7507</v>
      </c>
      <c r="J49" s="24" t="s">
        <v>154</v>
      </c>
      <c r="K49" s="23">
        <f t="shared" si="2"/>
        <v>0.15783940623620193</v>
      </c>
      <c r="L49" s="60">
        <v>47561</v>
      </c>
      <c r="M49" s="103">
        <f t="shared" si="3"/>
        <v>1.1547856067595785</v>
      </c>
      <c r="N49" s="69">
        <f t="shared" si="4"/>
        <v>1.1547856067595785</v>
      </c>
    </row>
    <row r="50" spans="1:14" ht="13.5" thickBot="1" x14ac:dyDescent="0.25">
      <c r="A50" s="101"/>
      <c r="B50" s="66"/>
      <c r="C50" s="65"/>
      <c r="D50" s="64"/>
      <c r="E50" s="66"/>
      <c r="F50" s="64"/>
      <c r="G50" s="66"/>
      <c r="H50" s="64"/>
      <c r="I50" s="66"/>
      <c r="J50" s="65"/>
      <c r="K50" s="64"/>
      <c r="L50" s="66"/>
      <c r="M50" s="65"/>
      <c r="N50" s="64"/>
    </row>
    <row r="51" spans="1:14" ht="13.5" thickBot="1" x14ac:dyDescent="0.25">
      <c r="A51" s="101" t="s">
        <v>2</v>
      </c>
      <c r="B51" s="66"/>
      <c r="C51" s="109">
        <v>1052567</v>
      </c>
      <c r="D51" s="102"/>
      <c r="E51" s="60">
        <f>SUM(E2:E49)</f>
        <v>2408718</v>
      </c>
      <c r="F51" s="59"/>
      <c r="G51" s="60">
        <f>SUM(G2:G49)</f>
        <v>577027</v>
      </c>
      <c r="H51" s="59"/>
      <c r="I51" s="60">
        <f>SUM(I2:I49)</f>
        <v>625692</v>
      </c>
      <c r="J51" s="63"/>
      <c r="K51" s="59"/>
      <c r="L51" s="60">
        <f>SUM(L2:L49)</f>
        <v>3611437</v>
      </c>
      <c r="M51" s="63"/>
      <c r="N51" s="59"/>
    </row>
    <row r="52" spans="1:14" ht="13.5" thickBot="1" x14ac:dyDescent="0.25">
      <c r="A52" s="101" t="s">
        <v>151</v>
      </c>
      <c r="B52" s="66"/>
      <c r="C52" s="65"/>
      <c r="D52" s="64"/>
      <c r="E52" s="60">
        <f>AVERAGE(E2:E49)</f>
        <v>50181.625</v>
      </c>
      <c r="F52" s="14">
        <f>AVERAGE(F2:F49)</f>
        <v>0.7331725037286948</v>
      </c>
      <c r="G52" s="60">
        <f>AVERAGE(G2:G49)</f>
        <v>12021.395833333334</v>
      </c>
      <c r="H52" s="14">
        <f>AVERAGE(H2:H49)</f>
        <v>0.10569573589238405</v>
      </c>
      <c r="I52" s="60">
        <f>AVERAGE(I2:I49)</f>
        <v>13035.25</v>
      </c>
      <c r="J52" s="63"/>
      <c r="K52" s="14">
        <f>AVERAGE(K2:K49)</f>
        <v>0.16113176037892121</v>
      </c>
      <c r="L52" s="60">
        <f>AVERAGE(L2:L49)</f>
        <v>75238.270833333328</v>
      </c>
      <c r="M52" s="63">
        <f>AVERAGE(M2:M49)</f>
        <v>3.704163351793635</v>
      </c>
      <c r="N52" s="59">
        <f>AVERAGE(N2:N49)</f>
        <v>4.5446826026243778</v>
      </c>
    </row>
    <row r="53" spans="1:14" ht="13.5" thickBot="1" x14ac:dyDescent="0.25">
      <c r="A53" s="101" t="s">
        <v>259</v>
      </c>
      <c r="B53" s="57"/>
      <c r="C53" s="56"/>
      <c r="D53" s="55"/>
      <c r="E53" s="51">
        <f>MEDIAN(E2:E49)</f>
        <v>31166</v>
      </c>
      <c r="F53" s="5">
        <f>MEDIAN(F2:F49)</f>
        <v>0.737609505671456</v>
      </c>
      <c r="G53" s="51">
        <f>MEDIAN(G2:G49)</f>
        <v>4151</v>
      </c>
      <c r="H53" s="5">
        <f>MEDIAN(H2:H49)</f>
        <v>7.9068593237078932E-2</v>
      </c>
      <c r="I53" s="51">
        <f>MEDIAN(I2:I49)</f>
        <v>4838</v>
      </c>
      <c r="J53" s="54"/>
      <c r="K53" s="5">
        <f>MEDIAN(K2:K49)</f>
        <v>0.1675519166702292</v>
      </c>
      <c r="L53" s="51">
        <f>MEDIAN(L2:L49)</f>
        <v>43146.5</v>
      </c>
      <c r="M53" s="54">
        <f>MEDIAN(M2:M49)</f>
        <v>2.6395446303642585</v>
      </c>
      <c r="N53" s="50">
        <f>MEDIAN(N2:N49)</f>
        <v>3.6524824575953776</v>
      </c>
    </row>
  </sheetData>
  <autoFilter ref="A1:N49"/>
  <printOptions horizontalCentered="1" verticalCentered="1"/>
  <pageMargins left="0.75" right="0.75" top="1" bottom="1" header="0.5" footer="0.5"/>
  <pageSetup orientation="landscape" r:id="rId1"/>
  <headerFooter>
    <oddHeader>Collection Expenditures</oddHeader>
    <oddFooter>Counting Opinions (SQUIRE) Ltd.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vt:lpstr>
      <vt:lpstr>Revenue</vt:lpstr>
      <vt:lpstr>Expenditures</vt:lpstr>
      <vt:lpstr>Collection Expenditures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Plews, Lauren</dc:creator>
  <cp:lastModifiedBy>Plews, Lauren</cp:lastModifiedBy>
  <dcterms:created xsi:type="dcterms:W3CDTF">2017-01-09T19:38:29Z</dcterms:created>
  <dcterms:modified xsi:type="dcterms:W3CDTF">2017-01-11T19:29:36Z</dcterms:modified>
</cp:coreProperties>
</file>