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AnnRpt_CompStats\CompStats\PL\2016\Publish\"/>
    </mc:Choice>
  </mc:AlternateContent>
  <bookViews>
    <workbookView xWindow="0" yWindow="0" windowWidth="19110" windowHeight="11025"/>
  </bookViews>
  <sheets>
    <sheet name="Intro" sheetId="4" r:id="rId1"/>
    <sheet name="Facilities &amp; Borrowers" sheetId="1" r:id="rId2"/>
    <sheet name="Branches" sheetId="3" r:id="rId3"/>
    <sheet name="Collection" sheetId="2" r:id="rId4"/>
  </sheets>
  <definedNames>
    <definedName name="_xlnm._FilterDatabase" localSheetId="2" hidden="1">Branches!$A$1:$A$25</definedName>
    <definedName name="_xlnm._FilterDatabase" localSheetId="3" hidden="1">Collection!$A$1:$S$49</definedName>
    <definedName name="_xlnm._FilterDatabase" localSheetId="1" hidden="1">'Facilities &amp; Borrowers'!$A$1:$K$49</definedName>
  </definedNames>
  <calcPr calcId="152511"/>
</workbook>
</file>

<file path=xl/calcChain.xml><?xml version="1.0" encoding="utf-8"?>
<calcChain xmlns="http://schemas.openxmlformats.org/spreadsheetml/2006/main">
  <c r="F53" i="1" l="1"/>
  <c r="F52" i="1"/>
  <c r="F51" i="1"/>
  <c r="F53" i="2" l="1"/>
  <c r="G53" i="2"/>
  <c r="H53" i="2"/>
  <c r="I53" i="2"/>
  <c r="J53" i="2"/>
  <c r="L53" i="2"/>
  <c r="M53" i="2"/>
  <c r="O53" i="2"/>
  <c r="Q53" i="2"/>
  <c r="S53" i="2"/>
  <c r="E53" i="2"/>
  <c r="F52" i="2"/>
  <c r="G52" i="2"/>
  <c r="H52" i="2"/>
  <c r="I52" i="2"/>
  <c r="J52" i="2"/>
  <c r="L52" i="2"/>
  <c r="M52" i="2"/>
  <c r="O52" i="2"/>
  <c r="Q52" i="2"/>
  <c r="S52" i="2"/>
  <c r="E52" i="2"/>
  <c r="Q51" i="2"/>
  <c r="O51" i="2"/>
  <c r="M51" i="2"/>
  <c r="J51" i="2"/>
  <c r="I51" i="2"/>
  <c r="H51" i="2"/>
  <c r="G51" i="2"/>
  <c r="F51" i="2"/>
  <c r="E51"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L7" i="2"/>
  <c r="L6" i="2"/>
  <c r="L5" i="2"/>
  <c r="L4" i="2"/>
  <c r="L51" i="2" s="1"/>
  <c r="S51" i="2" s="1"/>
  <c r="L3" i="2"/>
  <c r="L2" i="2"/>
  <c r="K51" i="1" l="1"/>
  <c r="K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2" i="1"/>
  <c r="K52" i="1" l="1"/>
  <c r="K53" i="1"/>
</calcChain>
</file>

<file path=xl/sharedStrings.xml><?xml version="1.0" encoding="utf-8"?>
<sst xmlns="http://schemas.openxmlformats.org/spreadsheetml/2006/main" count="824" uniqueCount="456">
  <si>
    <t>ASHAWAY FREE LIBRARY</t>
  </si>
  <si>
    <t>ASH</t>
  </si>
  <si>
    <t>HOPKINTON</t>
  </si>
  <si>
    <t>BARRINGTON PUBLIC LIBRARY</t>
  </si>
  <si>
    <t>BAR</t>
  </si>
  <si>
    <t>BARRINGTON</t>
  </si>
  <si>
    <t>BROWNELL LIBRARY, HOME OF LITTLE COMPTON</t>
  </si>
  <si>
    <t>LCO</t>
  </si>
  <si>
    <t>LITTLE COMPTON</t>
  </si>
  <si>
    <t>CENTRAL FALLS FREE PUBLIC LIBRARY</t>
  </si>
  <si>
    <t>CFA</t>
  </si>
  <si>
    <t>CENTRAL FALLS</t>
  </si>
  <si>
    <t>CLARK MEMORIAL LIBRARY</t>
  </si>
  <si>
    <t>CLA</t>
  </si>
  <si>
    <t>RICHMOND</t>
  </si>
  <si>
    <t>COVENTRY PUBLIC LIBRARY</t>
  </si>
  <si>
    <t>COV</t>
  </si>
  <si>
    <t>COVENTRY</t>
  </si>
  <si>
    <t>CRANSTON PUBLIC LIBRARY</t>
  </si>
  <si>
    <t>CRA</t>
  </si>
  <si>
    <t>CRANSTON</t>
  </si>
  <si>
    <t>CROSS' MILLS PUBLIC LIBRARY</t>
  </si>
  <si>
    <t>CHA</t>
  </si>
  <si>
    <t>CHARLESTOWN</t>
  </si>
  <si>
    <t>CUMBERLAND PUBLIC LIBRARY</t>
  </si>
  <si>
    <t>CUM</t>
  </si>
  <si>
    <t>CUMBERLAND</t>
  </si>
  <si>
    <t>DAVISVILLE FREE LIBRARY</t>
  </si>
  <si>
    <t>DPL</t>
  </si>
  <si>
    <t>NORTH KINGSTOWN</t>
  </si>
  <si>
    <t>EAST GREENWICH FREE LIBRARY</t>
  </si>
  <si>
    <t>EGR</t>
  </si>
  <si>
    <t>EAST GREENWICH</t>
  </si>
  <si>
    <t>EAST PROVIDENCE PUBLIC LIBRARY</t>
  </si>
  <si>
    <t>EPL</t>
  </si>
  <si>
    <t>EAST PROVIDENCE</t>
  </si>
  <si>
    <t>EAST SMITHFIELD PUBLIC LIBRARY</t>
  </si>
  <si>
    <t>ESM</t>
  </si>
  <si>
    <t>SMITHFIELD</t>
  </si>
  <si>
    <t>EXETER PUBLIC LIBRARY</t>
  </si>
  <si>
    <t>EXE</t>
  </si>
  <si>
    <t>EXETER</t>
  </si>
  <si>
    <t>GEORGE HAIL FREE LIBRARY</t>
  </si>
  <si>
    <t>WRR</t>
  </si>
  <si>
    <t>WARREN</t>
  </si>
  <si>
    <t>GLOCESTER MANTON FREE PUBLIC LIBRARY</t>
  </si>
  <si>
    <t>GLO</t>
  </si>
  <si>
    <t>GLOCESTER</t>
  </si>
  <si>
    <t>GREENVILLE PUBLIC LIBRARY</t>
  </si>
  <si>
    <t>GVL</t>
  </si>
  <si>
    <t>HARMONY LIBRARY</t>
  </si>
  <si>
    <t>HAR</t>
  </si>
  <si>
    <t>HOPE LIBRARY</t>
  </si>
  <si>
    <t>HPE</t>
  </si>
  <si>
    <t>SCITUATE</t>
  </si>
  <si>
    <t>ISLAND FREE LIBRARY</t>
  </si>
  <si>
    <t>NSH</t>
  </si>
  <si>
    <t>NEW SHOREHAM</t>
  </si>
  <si>
    <t>JAMESTOWN PHILOMENIAN LIBRARY</t>
  </si>
  <si>
    <t>JAM</t>
  </si>
  <si>
    <t>JAMESTOWN</t>
  </si>
  <si>
    <t>JESSE M. SMITH MEMORIAL LIBRARY</t>
  </si>
  <si>
    <t>BUR</t>
  </si>
  <si>
    <t>BURRILLVILLE</t>
  </si>
  <si>
    <t>LANGWORTHY PUBLIC LIBRARY</t>
  </si>
  <si>
    <t>LAN</t>
  </si>
  <si>
    <t>LIBRARIES OF FOSTER</t>
  </si>
  <si>
    <t>FOS</t>
  </si>
  <si>
    <t>FOSTER</t>
  </si>
  <si>
    <t>LINCOLN PUBLIC LIBRARY</t>
  </si>
  <si>
    <t>LIN</t>
  </si>
  <si>
    <t>LINCOLN</t>
  </si>
  <si>
    <t>LOUTTIT MEMORIAL LIBRARY</t>
  </si>
  <si>
    <t>WGR</t>
  </si>
  <si>
    <t>WEST GREENWICH</t>
  </si>
  <si>
    <t>MARIAN J. MOHR MEMORIAL LIBRARY</t>
  </si>
  <si>
    <t>JOH</t>
  </si>
  <si>
    <t>JOHNSTON</t>
  </si>
  <si>
    <t>MAURY LOONTJENS MEMORIAL LIBRARY (NARRAGANSETT)</t>
  </si>
  <si>
    <t>NAR</t>
  </si>
  <si>
    <t>NARRAGANSETT</t>
  </si>
  <si>
    <t>MIDDLETOWN PUBLIC LIBRARY</t>
  </si>
  <si>
    <t>MID</t>
  </si>
  <si>
    <t>MIDDLETOWN</t>
  </si>
  <si>
    <t>NEWPORT PUBLIC LIBRARY</t>
  </si>
  <si>
    <t>NPT</t>
  </si>
  <si>
    <t>NEWPORT</t>
  </si>
  <si>
    <t>NORTH KINGSTOWN FREE LIBRARY</t>
  </si>
  <si>
    <t>NKI</t>
  </si>
  <si>
    <t>NORTH PROVIDENCE UNION FREE</t>
  </si>
  <si>
    <t>NPR</t>
  </si>
  <si>
    <t>NORTH PROVIDENCE</t>
  </si>
  <si>
    <t>NORTH SCITUATE PUBLIC LIBRARY</t>
  </si>
  <si>
    <t>SCI</t>
  </si>
  <si>
    <t>NORTH SMITHFIELD PUBLIC LIBRARY</t>
  </si>
  <si>
    <t>NSM</t>
  </si>
  <si>
    <t>NORTH SMITHFIELD</t>
  </si>
  <si>
    <t>PASCOAG FREE PUBLIC LIBRARY</t>
  </si>
  <si>
    <t>PAS</t>
  </si>
  <si>
    <t>PAWTUCKET PUBLIC LIBRARY</t>
  </si>
  <si>
    <t>PAW</t>
  </si>
  <si>
    <t>PAWTUCKET</t>
  </si>
  <si>
    <t>PONTIAC FREE LIBRARY</t>
  </si>
  <si>
    <t>WPO</t>
  </si>
  <si>
    <t>WARWICK</t>
  </si>
  <si>
    <t>PORTSMOUTH FREE PUBLIC LIBRARY</t>
  </si>
  <si>
    <t>POR</t>
  </si>
  <si>
    <t>PORTSMOUTH</t>
  </si>
  <si>
    <t>PROVIDENCE COMMUNITY LIBRARY</t>
  </si>
  <si>
    <t>PCL</t>
  </si>
  <si>
    <t>PROVIDENCE</t>
  </si>
  <si>
    <t>PROVIDENCE PUBLIC LIBRARY</t>
  </si>
  <si>
    <t>PRO</t>
  </si>
  <si>
    <t>ROGERS FREE LIBRARY</t>
  </si>
  <si>
    <t>BRI</t>
  </si>
  <si>
    <t>BRISTOL</t>
  </si>
  <si>
    <t>SOUTH KINGSTOWN PUBLIC LIBRARY</t>
  </si>
  <si>
    <t>SKI</t>
  </si>
  <si>
    <t>SOUTH KINGSTOWN</t>
  </si>
  <si>
    <t>TIVERTON PUBLIC LIBRARY</t>
  </si>
  <si>
    <t>TIV</t>
  </si>
  <si>
    <t>TIVERTON</t>
  </si>
  <si>
    <t>WARWICK PUBLIC LIBRARY</t>
  </si>
  <si>
    <t>WAR</t>
  </si>
  <si>
    <t>WEST WARWICK PUBLIC LIBRARY</t>
  </si>
  <si>
    <t>WWA</t>
  </si>
  <si>
    <t>WEST WARWICK</t>
  </si>
  <si>
    <t>WESTERLY PUBLIC LIBRARY</t>
  </si>
  <si>
    <t>WES</t>
  </si>
  <si>
    <t>WESTERLY</t>
  </si>
  <si>
    <t>WILLETT FREE LIBRARY</t>
  </si>
  <si>
    <t>WIL</t>
  </si>
  <si>
    <t>WOONSOCKET HARRIS PUBLIC LIBRARY</t>
  </si>
  <si>
    <t>WNS</t>
  </si>
  <si>
    <t>WOONSOCKET</t>
  </si>
  <si>
    <t>Total</t>
  </si>
  <si>
    <t/>
  </si>
  <si>
    <t>Median</t>
  </si>
  <si>
    <t>% of Legal Population who are Registered Borrowers</t>
  </si>
  <si>
    <t>City</t>
  </si>
  <si>
    <t>Population of Legal Service Area</t>
  </si>
  <si>
    <t>Total Square Footage</t>
  </si>
  <si>
    <t>Number of Central Libraries</t>
  </si>
  <si>
    <t>Number of Branch Libraries</t>
  </si>
  <si>
    <t>Number of Bookmobiles</t>
  </si>
  <si>
    <t>Number of Registered Borrowers</t>
  </si>
  <si>
    <t>Library ID</t>
  </si>
  <si>
    <t>Library</t>
  </si>
  <si>
    <t>Outlet Name</t>
  </si>
  <si>
    <t>LIB ID</t>
  </si>
  <si>
    <t>Outlet Address</t>
  </si>
  <si>
    <t>Outlet City</t>
  </si>
  <si>
    <t>Outlet Zip Code</t>
  </si>
  <si>
    <t>Outlet Zip +4</t>
  </si>
  <si>
    <t>Outlet County</t>
  </si>
  <si>
    <t>Outlet Telephone</t>
  </si>
  <si>
    <t>Outlet Fax</t>
  </si>
  <si>
    <t>Outlet Web Address</t>
  </si>
  <si>
    <t>Square Footage of Outlet</t>
  </si>
  <si>
    <t>Actual Hours Open per Year</t>
  </si>
  <si>
    <t>Actual Weeks Open per Year</t>
  </si>
  <si>
    <t>Outlet Type Code</t>
  </si>
  <si>
    <t>Outlet Librarian's Name</t>
  </si>
  <si>
    <t>Outlet Librarian's Official Title</t>
  </si>
  <si>
    <t>Number of Outlet Friends</t>
  </si>
  <si>
    <t>Name of Outlet Friends Group</t>
  </si>
  <si>
    <t>Outlet Friends Chair Name</t>
  </si>
  <si>
    <t>Outlet Friends Chair Address</t>
  </si>
  <si>
    <t>Outlet Friends Chair City</t>
  </si>
  <si>
    <t>Outlet Friends Chair Zip Code</t>
  </si>
  <si>
    <t>Outlet Friends Chair Phone</t>
  </si>
  <si>
    <t>Outlet Friends Chair Email</t>
  </si>
  <si>
    <t>GREENE PUBLIC LIBRARY</t>
  </si>
  <si>
    <t>GRE</t>
  </si>
  <si>
    <t>179 HOPKINS HOLLOW ROAD</t>
  </si>
  <si>
    <t>GREENE</t>
  </si>
  <si>
    <t>KENT</t>
  </si>
  <si>
    <t>(401) 385-9190</t>
  </si>
  <si>
    <t>www.coventrylibrary.org/greene-library</t>
  </si>
  <si>
    <t>Branch Library</t>
  </si>
  <si>
    <t>Jean Burditt</t>
  </si>
  <si>
    <t>Branch Librarian</t>
  </si>
  <si>
    <t>No Friends</t>
  </si>
  <si>
    <t>00000</t>
  </si>
  <si>
    <t>000-000-0000</t>
  </si>
  <si>
    <t>nofriends@0.0</t>
  </si>
  <si>
    <t>ARLINGTON BRANCH</t>
  </si>
  <si>
    <t>ARL</t>
  </si>
  <si>
    <t>1064 CRANSTON STREET</t>
  </si>
  <si>
    <t>www.cranstonlibrary.org</t>
  </si>
  <si>
    <t>Julie Holden</t>
  </si>
  <si>
    <t>Assistant Director</t>
  </si>
  <si>
    <t>AUBURN BRANCH</t>
  </si>
  <si>
    <t>AUB</t>
  </si>
  <si>
    <t>396 PONTIAC AVENUE</t>
  </si>
  <si>
    <t>02910</t>
  </si>
  <si>
    <t>(401) 781-6132</t>
  </si>
  <si>
    <t>Karen McGrath</t>
  </si>
  <si>
    <t>Auburn Library Association</t>
  </si>
  <si>
    <t>Sue Abbotson</t>
  </si>
  <si>
    <t>15 Concord Avenue</t>
  </si>
  <si>
    <t>Cranston</t>
  </si>
  <si>
    <t>(401) 461-1668</t>
  </si>
  <si>
    <t>abbotson@hotmail.com</t>
  </si>
  <si>
    <t>KNIGHTSVILLE BRANCH</t>
  </si>
  <si>
    <t>KNV</t>
  </si>
  <si>
    <t>1847 CRANSTON STREET</t>
  </si>
  <si>
    <t>(401) 942-2504</t>
  </si>
  <si>
    <t>Nancy Gianlorenzo</t>
  </si>
  <si>
    <t>OAK LAWN BRANCH</t>
  </si>
  <si>
    <t>OAK</t>
  </si>
  <si>
    <t>230 WILBUR AVENUE</t>
  </si>
  <si>
    <t>(401) 946-6665</t>
  </si>
  <si>
    <t>Stefanie Blankenship</t>
  </si>
  <si>
    <t>WILLIAM HALL LIBRARY</t>
  </si>
  <si>
    <t>HAL</t>
  </si>
  <si>
    <t>1825 BROAD STREET</t>
  </si>
  <si>
    <t>02905</t>
  </si>
  <si>
    <t>(401) 781-2494</t>
  </si>
  <si>
    <t>Adrienne Gallo</t>
  </si>
  <si>
    <t>Friends of the William Hall Library</t>
  </si>
  <si>
    <t>Barbara Dacey</t>
  </si>
  <si>
    <t>1825 Broad Street</t>
  </si>
  <si>
    <t>(401) 527-6745</t>
  </si>
  <si>
    <t>RIVERSIDE BRANCH</t>
  </si>
  <si>
    <t>EPV</t>
  </si>
  <si>
    <t>475 BULLOCKS POINT AVENUE</t>
  </si>
  <si>
    <t>(401) 433-4820</t>
  </si>
  <si>
    <t>Eileen Socha</t>
  </si>
  <si>
    <t>Library Director</t>
  </si>
  <si>
    <t>TYLER FREE LIBRARY</t>
  </si>
  <si>
    <t>TYL</t>
  </si>
  <si>
    <t>81A Moosup Valley Road</t>
  </si>
  <si>
    <t>02825</t>
  </si>
  <si>
    <t>Katherine Chansky</t>
  </si>
  <si>
    <t>Executive Director</t>
  </si>
  <si>
    <t>Friends of the Libraries of Foster</t>
  </si>
  <si>
    <t>nofriendschair</t>
  </si>
  <si>
    <t>827 Tunk Hill Road</t>
  </si>
  <si>
    <t>Foster</t>
  </si>
  <si>
    <t>(000) 000-0000</t>
  </si>
  <si>
    <t>PAWTUCKET PUBLIC LIBRARY BOOKMOBILE</t>
  </si>
  <si>
    <t>PBK</t>
  </si>
  <si>
    <t>13 SUMMER STREET</t>
  </si>
  <si>
    <t>(401) 728-2170</t>
  </si>
  <si>
    <t>www.pawtucketlibrary.org/bookmobi</t>
  </si>
  <si>
    <t>N/A</t>
  </si>
  <si>
    <t>Bookmobile</t>
  </si>
  <si>
    <t>NA</t>
  </si>
  <si>
    <t xml:space="preserve">Friends of the Pawtucket Public Library </t>
  </si>
  <si>
    <t xml:space="preserve">Esta Barcohana </t>
  </si>
  <si>
    <t xml:space="preserve">(401) 728-9775 </t>
  </si>
  <si>
    <t xml:space="preserve">esta221@msn.com </t>
  </si>
  <si>
    <t>FOX POINT BRANCH</t>
  </si>
  <si>
    <t>FPT</t>
  </si>
  <si>
    <t>90 IVES STREET</t>
  </si>
  <si>
    <t>02906</t>
  </si>
  <si>
    <t>(401) 331-0542</t>
  </si>
  <si>
    <t>www.provcomlib.org</t>
  </si>
  <si>
    <t>Julie Sabourin</t>
  </si>
  <si>
    <t>Library Manager</t>
  </si>
  <si>
    <t>Fox Point Library Friends</t>
  </si>
  <si>
    <t>Wendy Underhill</t>
  </si>
  <si>
    <t>6 Thayer St.</t>
  </si>
  <si>
    <t>Providence</t>
  </si>
  <si>
    <t>401-527-1900</t>
  </si>
  <si>
    <t>lovecuriosities@live.com</t>
  </si>
  <si>
    <t>KNIGHT MEMORIAL LIBRARY</t>
  </si>
  <si>
    <t>KMA</t>
  </si>
  <si>
    <t>275 ELMWOOD AVENUE</t>
  </si>
  <si>
    <t>02907</t>
  </si>
  <si>
    <t>(401) 467-2654</t>
  </si>
  <si>
    <t>Rod Burkett</t>
  </si>
  <si>
    <t>Regional Librarian</t>
  </si>
  <si>
    <t>Knight Memorial Friends</t>
  </si>
  <si>
    <t>Debbie Schimberg</t>
  </si>
  <si>
    <t>305 Dudley St.</t>
  </si>
  <si>
    <t>401-351-6415</t>
  </si>
  <si>
    <t>deborah@gleegum.com</t>
  </si>
  <si>
    <t>MOUNT PLEASANT BRANCH</t>
  </si>
  <si>
    <t>MTP</t>
  </si>
  <si>
    <t>315 ACADEMY AVENUE</t>
  </si>
  <si>
    <t>02908</t>
  </si>
  <si>
    <t>(401) 421-4369</t>
  </si>
  <si>
    <t>Dhana Whiteing</t>
  </si>
  <si>
    <t>Mount Pleasant Library Friends</t>
  </si>
  <si>
    <t>Audrey Laforge</t>
  </si>
  <si>
    <t>20 Academy Ave.</t>
  </si>
  <si>
    <t>401-751-2065</t>
  </si>
  <si>
    <t>Ajl012057@cox.net</t>
  </si>
  <si>
    <t>OLNEYVILLE BRANCH</t>
  </si>
  <si>
    <t>OLN</t>
  </si>
  <si>
    <t>1 OLNEYVILLE SQUARE</t>
  </si>
  <si>
    <t>Sarah Gluck</t>
  </si>
  <si>
    <t>Olneyville Library Friends</t>
  </si>
  <si>
    <t>Cyndie Wilmot</t>
  </si>
  <si>
    <t>123 Almy St.</t>
  </si>
  <si>
    <t>401-273-7346</t>
  </si>
  <si>
    <t>Gingergirl3@icloud.com</t>
  </si>
  <si>
    <t>ROCHAMBEAU BRANCH</t>
  </si>
  <si>
    <t>ROC</t>
  </si>
  <si>
    <t>708 HOPE STREET</t>
  </si>
  <si>
    <t>(401) 272-3296</t>
  </si>
  <si>
    <t>Judanne Hamidzada</t>
  </si>
  <si>
    <t>Interim Library Supervisor</t>
  </si>
  <si>
    <t>Rochambeau Library Friends</t>
  </si>
  <si>
    <t>Sharon Hendriksen</t>
  </si>
  <si>
    <t>319 Blackstone Blvd.</t>
  </si>
  <si>
    <t xml:space="preserve">401-272-3473 </t>
  </si>
  <si>
    <t>Friend@friendsofrochambeau.org</t>
  </si>
  <si>
    <t>SMITH HILL BRANCH</t>
  </si>
  <si>
    <t>SMH</t>
  </si>
  <si>
    <t>31 CANDACE STREET</t>
  </si>
  <si>
    <t>(401) 272-4252</t>
  </si>
  <si>
    <t>Alan Gunther</t>
  </si>
  <si>
    <t>Smith Hill Library Friends</t>
  </si>
  <si>
    <t>Althea Graves</t>
  </si>
  <si>
    <t>107 Wayne St.</t>
  </si>
  <si>
    <t>(401) 331-6997</t>
  </si>
  <si>
    <t>agraves@providence.edu</t>
  </si>
  <si>
    <t>SOUTH PROVIDENCE BRANCH</t>
  </si>
  <si>
    <t>SPR</t>
  </si>
  <si>
    <t>441 PRAIRIE AVENUE</t>
  </si>
  <si>
    <t>(401) 467-2786</t>
  </si>
  <si>
    <t>Tien Tran</t>
  </si>
  <si>
    <t>South Providence Library Friends</t>
  </si>
  <si>
    <t>120 Robinson St.</t>
  </si>
  <si>
    <t>401-467-2639</t>
  </si>
  <si>
    <t>ttran@provcomlib.org</t>
  </si>
  <si>
    <t>WANSKUCK BRANCH</t>
  </si>
  <si>
    <t>WAN</t>
  </si>
  <si>
    <t>223 VEAZIE STREET</t>
  </si>
  <si>
    <t>(401) 274-4686</t>
  </si>
  <si>
    <t>Denise Brophy</t>
  </si>
  <si>
    <t>Wanskuck Library Friends</t>
  </si>
  <si>
    <t>Patricia Raub</t>
  </si>
  <si>
    <t>60 Vandewater St.</t>
  </si>
  <si>
    <t>401-421-0639</t>
  </si>
  <si>
    <t>praub86@gmail.com</t>
  </si>
  <si>
    <t>WASHINGTON PARK BRANCH</t>
  </si>
  <si>
    <t>WPK</t>
  </si>
  <si>
    <t>1316 BROAD STREET</t>
  </si>
  <si>
    <t>(401) 781-3148</t>
  </si>
  <si>
    <t>Leah Lubman</t>
  </si>
  <si>
    <t>Washington Park Library Friends</t>
  </si>
  <si>
    <t>none</t>
  </si>
  <si>
    <t>36 Bernard St.</t>
  </si>
  <si>
    <t>KINGSTON FREE LIBRARY</t>
  </si>
  <si>
    <t>SKK</t>
  </si>
  <si>
    <t>2605 KINGSTOWN ROAD</t>
  </si>
  <si>
    <t>KINGSTON</t>
  </si>
  <si>
    <t>02881</t>
  </si>
  <si>
    <t>WASHINGTON</t>
  </si>
  <si>
    <t>(401) 783-8254</t>
  </si>
  <si>
    <t>www.skpl.org</t>
  </si>
  <si>
    <t>Mary Ann Comstock</t>
  </si>
  <si>
    <t>Friends of the Kingston Free Library</t>
  </si>
  <si>
    <t>Elizabeth McNab</t>
  </si>
  <si>
    <t>151 Cherry Road</t>
  </si>
  <si>
    <t>Kingston</t>
  </si>
  <si>
    <t>(401) 783-5345</t>
  </si>
  <si>
    <t>ejmcnab@cox.net</t>
  </si>
  <si>
    <t>ROBERT BEVERLY HALE LIBRARY</t>
  </si>
  <si>
    <t>SKH</t>
  </si>
  <si>
    <t>2601 COMMODORE PERRY HIGHWAY</t>
  </si>
  <si>
    <t>WAKEFIELD</t>
  </si>
  <si>
    <t>02879</t>
  </si>
  <si>
    <t>(401) 783-5386</t>
  </si>
  <si>
    <t>Friends of the Robert Beverly Hale Library</t>
  </si>
  <si>
    <t>Barbara Canfield</t>
  </si>
  <si>
    <t>128 Canterberry Road</t>
  </si>
  <si>
    <t>Wakefield</t>
  </si>
  <si>
    <t>(401) 829-8379</t>
  </si>
  <si>
    <t>bcanfield@gmail.com</t>
  </si>
  <si>
    <t>UNION BRANCH LIBRARY</t>
  </si>
  <si>
    <t>TUN</t>
  </si>
  <si>
    <t>3832 MAIN ROAD</t>
  </si>
  <si>
    <t>02878</t>
  </si>
  <si>
    <t>www.tivertonlibrary.org</t>
  </si>
  <si>
    <t>Dianna Parente</t>
  </si>
  <si>
    <t>Union Library Association</t>
  </si>
  <si>
    <t>Gayle Lawrence</t>
  </si>
  <si>
    <t>108 Long Pasture Way</t>
  </si>
  <si>
    <t>Tiverton</t>
  </si>
  <si>
    <t>(401) 624-7830</t>
  </si>
  <si>
    <t>gylwrnce@yahoo.com</t>
  </si>
  <si>
    <t>APPONAUG BRANCH</t>
  </si>
  <si>
    <t>WAP</t>
  </si>
  <si>
    <t>3267 POST ROAD</t>
  </si>
  <si>
    <t>warwicklibrary.org</t>
  </si>
  <si>
    <t>Lois Mazzone</t>
  </si>
  <si>
    <t>Branch Supervisor</t>
  </si>
  <si>
    <t>CONIMICUT BRANCH</t>
  </si>
  <si>
    <t>WCO</t>
  </si>
  <si>
    <t>55 BEACH AVENUE</t>
  </si>
  <si>
    <t>Jackie Petrarca</t>
  </si>
  <si>
    <t>NORWOOD BRANCH</t>
  </si>
  <si>
    <t>WNO</t>
  </si>
  <si>
    <t>328 PAWTUXET AVENUE</t>
  </si>
  <si>
    <t>Tina Travis-Bajakian</t>
  </si>
  <si>
    <t>Books</t>
  </si>
  <si>
    <t>Serials</t>
  </si>
  <si>
    <t>Total Print Materials (Boks + Serials)</t>
  </si>
  <si>
    <t>Audio-physical units</t>
  </si>
  <si>
    <t>Video-physical units</t>
  </si>
  <si>
    <t>Other Holdings</t>
  </si>
  <si>
    <t>Describe Other Holdings</t>
  </si>
  <si>
    <t>Total Physical Collection</t>
  </si>
  <si>
    <t>Audio-downloadable units locally purchased</t>
  </si>
  <si>
    <t>Audio-downloadable statewide consortially purchased</t>
  </si>
  <si>
    <t>Video-downloadable units locally purchased</t>
  </si>
  <si>
    <t>Video-downloadable titles statewide consortially purchased</t>
  </si>
  <si>
    <t xml:space="preserve"> Electronic Books (E-books) locally purchased</t>
  </si>
  <si>
    <t>Electronic Books (E-books) statewide consortially purchased</t>
  </si>
  <si>
    <t>Total Collection (Including Statewide Items)</t>
  </si>
  <si>
    <t>toys and games</t>
  </si>
  <si>
    <t>Puppets, cake pans, fishing poles, tackle boxes, Nooks, tablets, laptops</t>
  </si>
  <si>
    <t>eReaders, puzzles, government publications</t>
  </si>
  <si>
    <t>video games, nooks, puzzles, games, kits</t>
  </si>
  <si>
    <t>Cake pans</t>
  </si>
  <si>
    <t>kindles for loan</t>
  </si>
  <si>
    <t>n/a</t>
  </si>
  <si>
    <t>Museum passes, puzzles, games...</t>
  </si>
  <si>
    <t>0</t>
  </si>
  <si>
    <t>museum passes</t>
  </si>
  <si>
    <t>games, puzzles, telescopes, American Girl dolls and accessories, e-tablets, etc.</t>
  </si>
  <si>
    <t>puzzles, games, legos, knitting needles, realia, toys, wii games, electronics, rubber stamps</t>
  </si>
  <si>
    <t>honor books, LCD Projector, laptop</t>
  </si>
  <si>
    <t>museum passes, puzzles, electronic usuage monitors</t>
  </si>
  <si>
    <t>Kindles, vertical file envelopes, fishing poles, museum passes</t>
  </si>
  <si>
    <t>software, equipment and museum passes</t>
  </si>
  <si>
    <t>microfilm</t>
  </si>
  <si>
    <t>Fishing poles, ereaders, misc equipment, laptops &amp; accessories, ipads</t>
  </si>
  <si>
    <t>Museum passes, software, toys, games, microforms</t>
  </si>
  <si>
    <t>Agency publications, microforms, museum passes</t>
  </si>
  <si>
    <t>Museum Passes</t>
  </si>
  <si>
    <t>kits, realia</t>
  </si>
  <si>
    <t>portable video players, e readers, museum passes, toys, puzzles, equipment</t>
  </si>
  <si>
    <t>Museum passes</t>
  </si>
  <si>
    <t>One adult kit and 2 museum passes</t>
  </si>
  <si>
    <t>Fishing poles, Kill A Watt device</t>
  </si>
  <si>
    <t>mobile hotspots, tablets, fishing poles, bike locks, and other realia.</t>
  </si>
  <si>
    <t>Pictures,sheet music,microfiche</t>
  </si>
  <si>
    <t>Kits, stuffed animals</t>
  </si>
  <si>
    <t>microfilm, toys, puppets, museum passes</t>
  </si>
  <si>
    <t>Average</t>
  </si>
  <si>
    <t>Worksheet Contents</t>
  </si>
  <si>
    <t>Tab Title</t>
  </si>
  <si>
    <t>Worksheet Description</t>
  </si>
  <si>
    <t>Facilities &amp; Borrowers</t>
  </si>
  <si>
    <t>Branches</t>
  </si>
  <si>
    <t>Directory of library branches (non-central libraries)</t>
  </si>
  <si>
    <t>Collection</t>
  </si>
  <si>
    <t>Library Collection by Format</t>
  </si>
  <si>
    <t>Library Facilities, Hours Open and Registered Borrowers, Borrowers Per Capita</t>
  </si>
  <si>
    <t>Hours Open per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</si>
</sst>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164" formatCode="[&lt;=9999999]###\-####;\(###\)\ ###\-####"/>
    <numFmt numFmtId="165" formatCode="[&lt;=999999999999999]###\-####;\(###\)\ ###\-####\ \x#####"/>
    <numFmt numFmtId="166" formatCode="[&lt;=99999]00000;[&lt;=999999999]00000\-0000"/>
  </numFmts>
  <fonts count="26" x14ac:knownFonts="1">
    <font>
      <sz val="1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Calibri"/>
      <family val="2"/>
    </font>
    <font>
      <sz val="10"/>
      <name val="Calibri"/>
      <family val="2"/>
    </font>
    <font>
      <sz val="10"/>
      <name val="Arial"/>
      <family val="2"/>
    </font>
    <font>
      <b/>
      <sz val="10"/>
      <name val="Calibri"/>
      <family val="2"/>
      <scheme val="minor"/>
    </font>
    <font>
      <sz val="10"/>
      <name val="Calibri"/>
      <family val="2"/>
      <scheme val="minor"/>
    </font>
    <font>
      <b/>
      <sz val="10"/>
      <name val="Arial"/>
      <family val="2"/>
    </font>
    <font>
      <u/>
      <sz val="10"/>
      <color theme="10"/>
      <name val="Arial"/>
      <family val="2"/>
    </font>
    <font>
      <b/>
      <u/>
      <sz val="10"/>
      <color theme="1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theme="0" tint="-4.9989318521683403E-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62">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Font="0" applyFill="0" applyBorder="0" applyAlignment="0" applyProtection="0"/>
    <xf numFmtId="0" fontId="20" fillId="0" borderId="0" applyFont="0" applyFill="0" applyBorder="0" applyAlignment="0" applyProtection="0"/>
    <xf numFmtId="3" fontId="20" fillId="0" borderId="0" applyFont="0" applyFill="0" applyBorder="0" applyAlignment="0" applyProtection="0"/>
    <xf numFmtId="8" fontId="20" fillId="0" borderId="0" applyFont="0" applyFill="0" applyBorder="0" applyAlignment="0" applyProtection="0"/>
    <xf numFmtId="10" fontId="20" fillId="0" borderId="0" applyFont="0" applyFill="0" applyBorder="0" applyAlignment="0" applyProtection="0"/>
    <xf numFmtId="4" fontId="20" fillId="0" borderId="0" applyFont="0" applyFill="0" applyBorder="0" applyAlignment="0" applyProtection="0"/>
    <xf numFmtId="14" fontId="20" fillId="0" borderId="0" applyFont="0" applyFill="0" applyBorder="0" applyAlignment="0" applyProtection="0"/>
    <xf numFmtId="20" fontId="20" fillId="0" borderId="0" applyFont="0" applyFill="0" applyBorder="0" applyAlignment="0" applyProtection="0"/>
    <xf numFmtId="22" fontId="20" fillId="0" borderId="0" applyFont="0" applyFill="0" applyBorder="0" applyAlignment="0" applyProtection="0"/>
    <xf numFmtId="15" fontId="20" fillId="0" borderId="0" applyFont="0" applyFill="0" applyBorder="0" applyAlignment="0" applyProtection="0"/>
    <xf numFmtId="15" fontId="20" fillId="0" borderId="0" applyFont="0" applyFill="0" applyBorder="0" applyAlignment="0" applyProtection="0"/>
    <xf numFmtId="19" fontId="20" fillId="0" borderId="0" applyFont="0" applyFill="0" applyBorder="0" applyAlignment="0" applyProtection="0"/>
    <xf numFmtId="18" fontId="20" fillId="0" borderId="0" applyFont="0" applyFill="0" applyBorder="0" applyAlignment="0" applyProtection="0"/>
    <xf numFmtId="0" fontId="20" fillId="0" borderId="0" applyNumberFormat="0" applyFont="0" applyFill="0" applyBorder="0" applyProtection="0">
      <alignment horizontal="left" vertical="center"/>
    </xf>
    <xf numFmtId="0" fontId="20" fillId="0" borderId="0" applyNumberFormat="0" applyFont="0" applyFill="0" applyBorder="0" applyProtection="0">
      <alignment horizontal="left" vertical="center"/>
    </xf>
    <xf numFmtId="164" fontId="20" fillId="0" borderId="0" applyFont="0" applyFill="0" applyBorder="0" applyAlignment="0" applyProtection="0"/>
    <xf numFmtId="165" fontId="20" fillId="0" borderId="0" applyFont="0" applyFill="0" applyBorder="0" applyAlignment="0" applyProtection="0"/>
    <xf numFmtId="166" fontId="20" fillId="0" borderId="0" applyFont="0" applyFill="0" applyBorder="0" applyAlignment="0" applyProtection="0"/>
    <xf numFmtId="0" fontId="24" fillId="0" borderId="0" applyNumberFormat="0" applyFill="0" applyBorder="0" applyAlignment="0" applyProtection="0"/>
  </cellStyleXfs>
  <cellXfs count="59">
    <xf numFmtId="0" fontId="0" fillId="0" borderId="0" xfId="0"/>
    <xf numFmtId="0" fontId="18" fillId="33" borderId="10" xfId="0" applyFont="1" applyFill="1" applyBorder="1" applyAlignment="1">
      <alignment horizontal="left"/>
    </xf>
    <xf numFmtId="0" fontId="19" fillId="0" borderId="0" xfId="0" applyFont="1"/>
    <xf numFmtId="9" fontId="19" fillId="0" borderId="0" xfId="1" applyFont="1"/>
    <xf numFmtId="0" fontId="19" fillId="0" borderId="0" xfId="0" applyFont="1" applyAlignment="1">
      <alignment horizontal="center" wrapText="1"/>
    </xf>
    <xf numFmtId="0" fontId="19" fillId="0" borderId="11" xfId="56" applyFont="1" applyBorder="1" applyAlignment="1">
      <alignment horizontal="left" vertical="center"/>
    </xf>
    <xf numFmtId="0" fontId="19" fillId="0" borderId="12" xfId="56" applyFont="1" applyBorder="1" applyAlignment="1">
      <alignment horizontal="left" vertical="center"/>
    </xf>
    <xf numFmtId="3" fontId="19" fillId="0" borderId="12" xfId="45" applyNumberFormat="1" applyFont="1" applyBorder="1"/>
    <xf numFmtId="9" fontId="19" fillId="0" borderId="13" xfId="1" applyFont="1" applyBorder="1"/>
    <xf numFmtId="0" fontId="19" fillId="0" borderId="14" xfId="56" applyFont="1" applyBorder="1" applyAlignment="1">
      <alignment horizontal="left" vertical="center"/>
    </xf>
    <xf numFmtId="0" fontId="19" fillId="0" borderId="15" xfId="56" applyFont="1" applyBorder="1" applyAlignment="1">
      <alignment horizontal="left" vertical="center"/>
    </xf>
    <xf numFmtId="3" fontId="19" fillId="0" borderId="15" xfId="45" applyNumberFormat="1" applyFont="1" applyBorder="1"/>
    <xf numFmtId="9" fontId="19" fillId="0" borderId="16" xfId="1" applyFont="1" applyBorder="1"/>
    <xf numFmtId="0" fontId="18" fillId="33" borderId="18" xfId="0" applyFont="1" applyFill="1" applyBorder="1" applyAlignment="1">
      <alignment horizontal="left"/>
    </xf>
    <xf numFmtId="0" fontId="19" fillId="0" borderId="19" xfId="56" applyFont="1" applyBorder="1" applyAlignment="1">
      <alignment horizontal="left" vertical="center"/>
    </xf>
    <xf numFmtId="0" fontId="19" fillId="0" borderId="20" xfId="56" applyFont="1" applyBorder="1" applyAlignment="1">
      <alignment horizontal="left" vertical="center"/>
    </xf>
    <xf numFmtId="3" fontId="19" fillId="0" borderId="20" xfId="45" applyNumberFormat="1" applyFont="1" applyBorder="1"/>
    <xf numFmtId="9" fontId="19" fillId="0" borderId="21" xfId="1" applyFont="1" applyBorder="1"/>
    <xf numFmtId="0" fontId="18" fillId="33" borderId="17" xfId="0" applyFont="1" applyFill="1" applyBorder="1" applyAlignment="1">
      <alignment horizontal="center" wrapText="1"/>
    </xf>
    <xf numFmtId="9" fontId="18" fillId="33" borderId="17" xfId="1" applyFont="1" applyFill="1" applyBorder="1" applyAlignment="1">
      <alignment horizontal="center" wrapText="1"/>
    </xf>
    <xf numFmtId="0" fontId="21" fillId="33" borderId="17" xfId="0" applyFont="1" applyFill="1" applyBorder="1" applyAlignment="1">
      <alignment horizontal="center" wrapText="1"/>
    </xf>
    <xf numFmtId="0" fontId="22" fillId="0" borderId="0" xfId="0" applyFont="1" applyAlignment="1">
      <alignment horizontal="center" wrapText="1"/>
    </xf>
    <xf numFmtId="0" fontId="22" fillId="0" borderId="0" xfId="0" applyFont="1"/>
    <xf numFmtId="0" fontId="22" fillId="0" borderId="22" xfId="56" applyFont="1" applyBorder="1" applyAlignment="1">
      <alignment horizontal="left" vertical="center"/>
    </xf>
    <xf numFmtId="0" fontId="22" fillId="0" borderId="23" xfId="56" applyFont="1" applyBorder="1" applyAlignment="1">
      <alignment horizontal="left" vertical="center"/>
    </xf>
    <xf numFmtId="3" fontId="22" fillId="0" borderId="23" xfId="45" applyNumberFormat="1" applyFont="1" applyBorder="1"/>
    <xf numFmtId="0" fontId="22" fillId="0" borderId="24" xfId="56" applyFont="1" applyBorder="1" applyAlignment="1">
      <alignment horizontal="left" vertical="center"/>
    </xf>
    <xf numFmtId="0" fontId="22" fillId="0" borderId="11" xfId="56" applyFont="1" applyBorder="1" applyAlignment="1">
      <alignment horizontal="left" vertical="center"/>
    </xf>
    <xf numFmtId="0" fontId="22" fillId="0" borderId="12" xfId="56" applyFont="1" applyBorder="1" applyAlignment="1">
      <alignment horizontal="left" vertical="center"/>
    </xf>
    <xf numFmtId="3" fontId="22" fillId="0" borderId="12" xfId="45" applyNumberFormat="1" applyFont="1" applyBorder="1"/>
    <xf numFmtId="0" fontId="22" fillId="0" borderId="13" xfId="56" applyFont="1" applyBorder="1" applyAlignment="1">
      <alignment horizontal="left" vertical="center"/>
    </xf>
    <xf numFmtId="0" fontId="22" fillId="0" borderId="14" xfId="56" applyFont="1" applyBorder="1" applyAlignment="1">
      <alignment horizontal="left" vertical="center"/>
    </xf>
    <xf numFmtId="0" fontId="22" fillId="0" borderId="15" xfId="56" applyFont="1" applyBorder="1" applyAlignment="1">
      <alignment horizontal="left" vertical="center"/>
    </xf>
    <xf numFmtId="3" fontId="22" fillId="0" borderId="15" xfId="45" applyNumberFormat="1" applyFont="1" applyBorder="1"/>
    <xf numFmtId="0" fontId="22" fillId="0" borderId="16" xfId="56" applyFont="1" applyBorder="1" applyAlignment="1">
      <alignment horizontal="left" vertical="center"/>
    </xf>
    <xf numFmtId="0" fontId="21" fillId="33" borderId="17" xfId="0" applyFont="1" applyFill="1" applyBorder="1" applyAlignment="1">
      <alignment horizontal="left"/>
    </xf>
    <xf numFmtId="0" fontId="22" fillId="34" borderId="17" xfId="0" applyFont="1" applyFill="1" applyBorder="1"/>
    <xf numFmtId="0" fontId="21" fillId="34" borderId="17" xfId="0" applyFont="1" applyFill="1" applyBorder="1"/>
    <xf numFmtId="0" fontId="19" fillId="0" borderId="23" xfId="56" applyFont="1" applyBorder="1" applyAlignment="1">
      <alignment horizontal="left" vertical="center"/>
    </xf>
    <xf numFmtId="3" fontId="22" fillId="0" borderId="23" xfId="56" applyNumberFormat="1" applyFont="1" applyBorder="1" applyAlignment="1">
      <alignment horizontal="left" vertical="center"/>
    </xf>
    <xf numFmtId="3" fontId="22" fillId="0" borderId="24" xfId="45" applyNumberFormat="1" applyFont="1" applyBorder="1"/>
    <xf numFmtId="3" fontId="22" fillId="0" borderId="12" xfId="56" applyNumberFormat="1" applyFont="1" applyBorder="1" applyAlignment="1">
      <alignment horizontal="left" vertical="center"/>
    </xf>
    <xf numFmtId="3" fontId="22" fillId="0" borderId="13" xfId="45" applyNumberFormat="1" applyFont="1" applyBorder="1"/>
    <xf numFmtId="3" fontId="22" fillId="0" borderId="12" xfId="45" applyNumberFormat="1" applyFont="1" applyFill="1" applyBorder="1"/>
    <xf numFmtId="0" fontId="22" fillId="0" borderId="11" xfId="0" applyFont="1" applyBorder="1"/>
    <xf numFmtId="0" fontId="22" fillId="0" borderId="12" xfId="0" applyFont="1" applyBorder="1"/>
    <xf numFmtId="0" fontId="22" fillId="0" borderId="13" xfId="0" applyFont="1" applyBorder="1"/>
    <xf numFmtId="3" fontId="22" fillId="0" borderId="12" xfId="0" applyNumberFormat="1" applyFont="1" applyBorder="1"/>
    <xf numFmtId="3" fontId="22" fillId="0" borderId="13" xfId="0" applyNumberFormat="1" applyFont="1" applyBorder="1"/>
    <xf numFmtId="0" fontId="22" fillId="0" borderId="14" xfId="0" applyFont="1" applyBorder="1"/>
    <xf numFmtId="0" fontId="22" fillId="0" borderId="15" xfId="0" applyFont="1" applyBorder="1"/>
    <xf numFmtId="3" fontId="22" fillId="0" borderId="15" xfId="0" applyNumberFormat="1" applyFont="1" applyBorder="1"/>
    <xf numFmtId="3" fontId="22" fillId="0" borderId="16" xfId="0" applyNumberFormat="1" applyFont="1" applyBorder="1"/>
    <xf numFmtId="0" fontId="23" fillId="0" borderId="0" xfId="0" applyFont="1"/>
    <xf numFmtId="0" fontId="22" fillId="0" borderId="23" xfId="56" applyNumberFormat="1" applyFont="1" applyBorder="1" applyAlignment="1">
      <alignment horizontal="left" vertical="center"/>
    </xf>
    <xf numFmtId="0" fontId="22" fillId="0" borderId="12" xfId="56" applyNumberFormat="1" applyFont="1" applyBorder="1" applyAlignment="1">
      <alignment horizontal="left" vertical="center"/>
    </xf>
    <xf numFmtId="0" fontId="22" fillId="0" borderId="15" xfId="56" applyNumberFormat="1" applyFont="1" applyBorder="1" applyAlignment="1">
      <alignment horizontal="left" vertical="center"/>
    </xf>
    <xf numFmtId="1" fontId="22" fillId="0" borderId="12" xfId="0" applyNumberFormat="1" applyFont="1" applyBorder="1"/>
    <xf numFmtId="0" fontId="25" fillId="0" borderId="0" xfId="61" applyFont="1"/>
  </cellXfs>
  <cellStyles count="62">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61" builtinId="8"/>
    <cellStyle name="Input" xfId="10" builtinId="20" customBuiltin="1"/>
    <cellStyle name="Linked Cell" xfId="13" builtinId="24" customBuiltin="1"/>
    <cellStyle name="Neutral" xfId="9" builtinId="28" customBuiltin="1"/>
    <cellStyle name="Normal" xfId="0" builtinId="0" customBuiltin="1"/>
    <cellStyle name="Note" xfId="16" builtinId="10" customBuiltin="1"/>
    <cellStyle name="Output" xfId="11" builtinId="21" customBuiltin="1"/>
    <cellStyle name="Percent" xfId="1" builtinId="5"/>
    <cellStyle name="sCurrency" xfId="46"/>
    <cellStyle name="sDate" xfId="51"/>
    <cellStyle name="sDecimal" xfId="44"/>
    <cellStyle name="sInteger" xfId="45"/>
    <cellStyle name="sLongDate" xfId="52"/>
    <cellStyle name="sLongTime" xfId="54"/>
    <cellStyle name="sMediumDate" xfId="53"/>
    <cellStyle name="sMediumTime" xfId="55"/>
    <cellStyle name="sNumber" xfId="43"/>
    <cellStyle name="sPercent" xfId="47"/>
    <cellStyle name="sPhone" xfId="58"/>
    <cellStyle name="sPhoneExt" xfId="59"/>
    <cellStyle name="sRichText" xfId="57"/>
    <cellStyle name="sShortDate" xfId="49"/>
    <cellStyle name="sShortTime" xfId="50"/>
    <cellStyle name="sStandard" xfId="48"/>
    <cellStyle name="sText" xfId="56"/>
    <cellStyle name="sZip" xfId="60"/>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381000</xdr:colOff>
      <xdr:row>0</xdr:row>
      <xdr:rowOff>114300</xdr:rowOff>
    </xdr:from>
    <xdr:to>
      <xdr:col>7</xdr:col>
      <xdr:colOff>533400</xdr:colOff>
      <xdr:row>29</xdr:row>
      <xdr:rowOff>123824</xdr:rowOff>
    </xdr:to>
    <xdr:sp macro="" textlink="">
      <xdr:nvSpPr>
        <xdr:cNvPr id="2" name="TextBox 1"/>
        <xdr:cNvSpPr txBox="1"/>
      </xdr:nvSpPr>
      <xdr:spPr>
        <a:xfrm>
          <a:off x="381000" y="114300"/>
          <a:ext cx="6372225" cy="47053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Important Information about FY2016 Annual Survey Data</a:t>
          </a:r>
        </a:p>
        <a:p>
          <a:r>
            <a:rPr lang="en-US" sz="1100"/>
            <a:t>Release</a:t>
          </a:r>
          <a:r>
            <a:rPr lang="en-US" sz="1100" baseline="0"/>
            <a:t> Date:</a:t>
          </a:r>
        </a:p>
        <a:p>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This spreadsheet contains data collected through the 2016 Annual Report Survey for Rhode Island Public Libraries and is made available by the Office of Library and Information Services for further analysis. The data reflects FY2016 (July 1, 2015 - June 30, 2016; the deadline for the report submission was September 15, 2016).</a:t>
          </a:r>
        </a:p>
        <a:p>
          <a:pPr marL="0" marR="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This data has not been reviewed and is as the libraries reported. Please exercise care when using the data. Using numbers out of context or without definitions can be confusing and inaccurate.  If you have questions about using the data, suggestions for improvements, or have developed analyses that would be helpful to the community, please contact Lauren Plews 401-574-9305 or lauren.plews@olis.ri.gov</a:t>
          </a:r>
        </a:p>
        <a:p>
          <a:pPr marL="0" marR="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eaLnBrk="1" fontAlgn="auto" latinLnBrk="0" hangingPunct="1"/>
          <a:r>
            <a:rPr lang="en-US" sz="1100" b="0" i="0" baseline="0">
              <a:solidFill>
                <a:schemeClr val="dk1"/>
              </a:solidFill>
              <a:effectLst/>
              <a:latin typeface="+mn-lt"/>
              <a:ea typeface="+mn-ea"/>
              <a:cs typeface="+mn-cs"/>
            </a:rPr>
            <a:t>For all data and statistics available through OLIS please visit our website at http://www.olis.ri.gov/pubs/compstats/index.php</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National library statistics are available via the Institute of Museum and Library Services (IMLS) at </a:t>
          </a:r>
          <a:r>
            <a:rPr lang="en-US" sz="1100" b="0" i="0">
              <a:solidFill>
                <a:schemeClr val="dk1"/>
              </a:solidFill>
              <a:effectLst/>
              <a:latin typeface="+mn-lt"/>
              <a:ea typeface="+mn-ea"/>
              <a:cs typeface="+mn-cs"/>
            </a:rPr>
            <a:t>http://tinyurl.com/hlqmwe3.</a:t>
          </a:r>
          <a:r>
            <a:rPr lang="en-US" sz="1100" b="0" i="0" baseline="0">
              <a:solidFill>
                <a:schemeClr val="dk1"/>
              </a:solidFill>
              <a:effectLst/>
              <a:latin typeface="+mn-lt"/>
              <a:ea typeface="+mn-ea"/>
              <a:cs typeface="+mn-cs"/>
            </a:rPr>
            <a:t> Data is available through 2014.</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eaLnBrk="1" fontAlgn="auto" latinLnBrk="0" hangingPunct="1"/>
          <a:r>
            <a:rPr lang="en-US" sz="1100" b="0" i="0" baseline="0">
              <a:solidFill>
                <a:schemeClr val="dk1"/>
              </a:solidFill>
              <a:effectLst/>
              <a:latin typeface="+mn-lt"/>
              <a:ea typeface="+mn-ea"/>
              <a:cs typeface="+mn-cs"/>
            </a:rPr>
            <a:t>A note on the per capita calculations found in this report: </a:t>
          </a:r>
          <a:endParaRPr lang="en-US" b="0">
            <a:effectLst/>
          </a:endParaRPr>
        </a:p>
        <a:p>
          <a:r>
            <a:rPr lang="en-US" sz="1100" b="0" i="0" baseline="0">
              <a:solidFill>
                <a:schemeClr val="dk1"/>
              </a:solidFill>
              <a:effectLst/>
              <a:latin typeface="+mn-lt"/>
              <a:ea typeface="+mn-ea"/>
              <a:cs typeface="+mn-cs"/>
            </a:rPr>
            <a:t>Several Rhode Island municipalities have multiple library systems. To better reflect the populations served by each library system, in addition to calculating the per capita number based on the legal service population,  some of these reports also calculate per capita numbers using the populations used by Ocean State Libraries (www.oslri.org), to determine each library system's membership fees.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pPr eaLnBrk="1" fontAlgn="auto" latinLnBrk="0" hangingPunct="1"/>
          <a:r>
            <a:rPr lang="en-US" sz="1100" b="0" i="0" baseline="0">
              <a:solidFill>
                <a:schemeClr val="dk1"/>
              </a:solidFill>
              <a:effectLst/>
              <a:latin typeface="+mn-lt"/>
              <a:ea typeface="+mn-ea"/>
              <a:cs typeface="+mn-cs"/>
            </a:rPr>
            <a:t>Use the tabs below or click on the listed links to pull up the worksheet. In each tab you can sort each column by clicking on the button in the bottom right hand corner of the column heading. </a:t>
          </a:r>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31:C36"/>
  <sheetViews>
    <sheetView tabSelected="1" workbookViewId="0">
      <selection activeCell="E37" sqref="E37"/>
    </sheetView>
  </sheetViews>
  <sheetFormatPr defaultRowHeight="12.75" x14ac:dyDescent="0.2"/>
  <cols>
    <col min="2" max="2" width="21.7109375" customWidth="1"/>
    <col min="3" max="3" width="27.7109375" customWidth="1"/>
  </cols>
  <sheetData>
    <row r="31" spans="2:3" x14ac:dyDescent="0.2">
      <c r="B31" s="53" t="s">
        <v>446</v>
      </c>
      <c r="C31" s="53"/>
    </row>
    <row r="32" spans="2:3" x14ac:dyDescent="0.2">
      <c r="B32" s="53" t="s">
        <v>447</v>
      </c>
      <c r="C32" s="53" t="s">
        <v>448</v>
      </c>
    </row>
    <row r="33" spans="2:3" x14ac:dyDescent="0.2">
      <c r="B33" s="58" t="s">
        <v>449</v>
      </c>
      <c r="C33" t="s">
        <v>454</v>
      </c>
    </row>
    <row r="34" spans="2:3" x14ac:dyDescent="0.2">
      <c r="B34" s="58" t="s">
        <v>450</v>
      </c>
      <c r="C34" t="s">
        <v>451</v>
      </c>
    </row>
    <row r="35" spans="2:3" x14ac:dyDescent="0.2">
      <c r="B35" s="58" t="s">
        <v>452</v>
      </c>
      <c r="C35" t="s">
        <v>453</v>
      </c>
    </row>
    <row r="36" spans="2:3" x14ac:dyDescent="0.2">
      <c r="B36" s="53"/>
    </row>
  </sheetData>
  <hyperlinks>
    <hyperlink ref="B33" location="'Facilities &amp; Borrowers'!A1" display="Facilities &amp; Borrowers"/>
    <hyperlink ref="B34" location="Branches!A1" display="Branches"/>
    <hyperlink ref="B35" location="Holdings!A1" display="Holding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53"/>
  <sheetViews>
    <sheetView workbookViewId="0">
      <pane xSplit="1" ySplit="1" topLeftCell="B35" activePane="bottomRight" state="frozen"/>
      <selection pane="topRight" activeCell="B1" sqref="B1"/>
      <selection pane="bottomLeft" activeCell="A2" sqref="A2"/>
      <selection pane="bottomRight" activeCell="A57" sqref="A57"/>
    </sheetView>
  </sheetViews>
  <sheetFormatPr defaultRowHeight="12.75" x14ac:dyDescent="0.2"/>
  <cols>
    <col min="1" max="1" width="41.5703125" style="2" customWidth="1"/>
    <col min="2" max="2" width="10.7109375" style="2" customWidth="1"/>
    <col min="3" max="3" width="16.85546875" style="2" customWidth="1"/>
    <col min="4" max="5" width="11.42578125" style="2" bestFit="1" customWidth="1"/>
    <col min="6" max="6" width="11.42578125" style="2" customWidth="1"/>
    <col min="7" max="9" width="11.42578125" style="2" bestFit="1" customWidth="1"/>
    <col min="10" max="10" width="14.140625" style="2" customWidth="1"/>
    <col min="11" max="11" width="14.42578125" style="3" customWidth="1"/>
    <col min="12" max="16384" width="9.140625" style="2"/>
  </cols>
  <sheetData>
    <row r="1" spans="1:11" s="4" customFormat="1" ht="51.75" thickBot="1" x14ac:dyDescent="0.25">
      <c r="A1" s="18" t="s">
        <v>147</v>
      </c>
      <c r="B1" s="18" t="s">
        <v>146</v>
      </c>
      <c r="C1" s="18" t="s">
        <v>139</v>
      </c>
      <c r="D1" s="18" t="s">
        <v>140</v>
      </c>
      <c r="E1" s="18" t="s">
        <v>141</v>
      </c>
      <c r="F1" s="18" t="s">
        <v>455</v>
      </c>
      <c r="G1" s="18" t="s">
        <v>142</v>
      </c>
      <c r="H1" s="18" t="s">
        <v>143</v>
      </c>
      <c r="I1" s="18" t="s">
        <v>144</v>
      </c>
      <c r="J1" s="18" t="s">
        <v>145</v>
      </c>
      <c r="K1" s="19" t="s">
        <v>138</v>
      </c>
    </row>
    <row r="2" spans="1:11" ht="13.5" thickBot="1" x14ac:dyDescent="0.25">
      <c r="A2" s="13" t="s">
        <v>0</v>
      </c>
      <c r="B2" s="14" t="s">
        <v>1</v>
      </c>
      <c r="C2" s="15" t="s">
        <v>2</v>
      </c>
      <c r="D2" s="16">
        <v>8188</v>
      </c>
      <c r="E2" s="16">
        <v>2200</v>
      </c>
      <c r="F2" s="16">
        <v>1764</v>
      </c>
      <c r="G2" s="16">
        <v>1</v>
      </c>
      <c r="H2" s="16">
        <v>0</v>
      </c>
      <c r="I2" s="16">
        <v>0</v>
      </c>
      <c r="J2" s="16">
        <v>768</v>
      </c>
      <c r="K2" s="17">
        <f>J2/D2</f>
        <v>9.3795798729848556E-2</v>
      </c>
    </row>
    <row r="3" spans="1:11" ht="13.5" thickBot="1" x14ac:dyDescent="0.25">
      <c r="A3" s="1" t="s">
        <v>3</v>
      </c>
      <c r="B3" s="5" t="s">
        <v>4</v>
      </c>
      <c r="C3" s="6" t="s">
        <v>5</v>
      </c>
      <c r="D3" s="7">
        <v>16310</v>
      </c>
      <c r="E3" s="7">
        <v>30000</v>
      </c>
      <c r="F3" s="7">
        <v>3364</v>
      </c>
      <c r="G3" s="7">
        <v>1</v>
      </c>
      <c r="H3" s="7">
        <v>0</v>
      </c>
      <c r="I3" s="7">
        <v>0</v>
      </c>
      <c r="J3" s="7">
        <v>14385</v>
      </c>
      <c r="K3" s="8">
        <f>J3/D3</f>
        <v>0.88197424892703857</v>
      </c>
    </row>
    <row r="4" spans="1:11" ht="13.5" thickBot="1" x14ac:dyDescent="0.25">
      <c r="A4" s="1" t="s">
        <v>6</v>
      </c>
      <c r="B4" s="5" t="s">
        <v>7</v>
      </c>
      <c r="C4" s="6" t="s">
        <v>8</v>
      </c>
      <c r="D4" s="7">
        <v>3492</v>
      </c>
      <c r="E4" s="7">
        <v>2745</v>
      </c>
      <c r="F4" s="7">
        <v>2047</v>
      </c>
      <c r="G4" s="7">
        <v>1</v>
      </c>
      <c r="H4" s="7">
        <v>0</v>
      </c>
      <c r="I4" s="7">
        <v>0</v>
      </c>
      <c r="J4" s="7">
        <v>2116</v>
      </c>
      <c r="K4" s="8">
        <f>J4/D4</f>
        <v>0.60595647193585334</v>
      </c>
    </row>
    <row r="5" spans="1:11" ht="13.5" thickBot="1" x14ac:dyDescent="0.25">
      <c r="A5" s="1" t="s">
        <v>9</v>
      </c>
      <c r="B5" s="5" t="s">
        <v>10</v>
      </c>
      <c r="C5" s="6" t="s">
        <v>11</v>
      </c>
      <c r="D5" s="7">
        <v>19376</v>
      </c>
      <c r="E5" s="7">
        <v>5000</v>
      </c>
      <c r="F5" s="7">
        <v>1708</v>
      </c>
      <c r="G5" s="7">
        <v>1</v>
      </c>
      <c r="H5" s="7">
        <v>0</v>
      </c>
      <c r="I5" s="7">
        <v>0</v>
      </c>
      <c r="J5" s="7">
        <v>3138</v>
      </c>
      <c r="K5" s="8">
        <f>J5/D5</f>
        <v>0.16195293146160197</v>
      </c>
    </row>
    <row r="6" spans="1:11" ht="13.5" thickBot="1" x14ac:dyDescent="0.25">
      <c r="A6" s="1" t="s">
        <v>12</v>
      </c>
      <c r="B6" s="5" t="s">
        <v>13</v>
      </c>
      <c r="C6" s="6" t="s">
        <v>14</v>
      </c>
      <c r="D6" s="7">
        <v>7708</v>
      </c>
      <c r="E6" s="7">
        <v>4550</v>
      </c>
      <c r="F6" s="7">
        <v>2272</v>
      </c>
      <c r="G6" s="7">
        <v>1</v>
      </c>
      <c r="H6" s="7">
        <v>0</v>
      </c>
      <c r="I6" s="7">
        <v>0</v>
      </c>
      <c r="J6" s="7">
        <v>1901</v>
      </c>
      <c r="K6" s="8">
        <f>J6/D6</f>
        <v>0.24662688116242865</v>
      </c>
    </row>
    <row r="7" spans="1:11" ht="13.5" thickBot="1" x14ac:dyDescent="0.25">
      <c r="A7" s="1" t="s">
        <v>15</v>
      </c>
      <c r="B7" s="5" t="s">
        <v>16</v>
      </c>
      <c r="C7" s="6" t="s">
        <v>17</v>
      </c>
      <c r="D7" s="7">
        <v>35014</v>
      </c>
      <c r="E7" s="7">
        <v>13200</v>
      </c>
      <c r="F7" s="7">
        <v>4170</v>
      </c>
      <c r="G7" s="7">
        <v>1</v>
      </c>
      <c r="H7" s="7">
        <v>1</v>
      </c>
      <c r="I7" s="7">
        <v>0</v>
      </c>
      <c r="J7" s="7">
        <v>11513</v>
      </c>
      <c r="K7" s="8">
        <f>J7/D7</f>
        <v>0.32881133260981321</v>
      </c>
    </row>
    <row r="8" spans="1:11" ht="13.5" thickBot="1" x14ac:dyDescent="0.25">
      <c r="A8" s="1" t="s">
        <v>18</v>
      </c>
      <c r="B8" s="5" t="s">
        <v>19</v>
      </c>
      <c r="C8" s="6" t="s">
        <v>20</v>
      </c>
      <c r="D8" s="7">
        <v>80387</v>
      </c>
      <c r="E8" s="7">
        <v>59686</v>
      </c>
      <c r="F8" s="7">
        <v>10813</v>
      </c>
      <c r="G8" s="7">
        <v>1</v>
      </c>
      <c r="H8" s="7">
        <v>5</v>
      </c>
      <c r="I8" s="7">
        <v>0</v>
      </c>
      <c r="J8" s="7">
        <v>36810</v>
      </c>
      <c r="K8" s="8">
        <f>J8/D8</f>
        <v>0.45790986104718423</v>
      </c>
    </row>
    <row r="9" spans="1:11" ht="13.5" thickBot="1" x14ac:dyDescent="0.25">
      <c r="A9" s="1" t="s">
        <v>21</v>
      </c>
      <c r="B9" s="5" t="s">
        <v>22</v>
      </c>
      <c r="C9" s="6" t="s">
        <v>23</v>
      </c>
      <c r="D9" s="7">
        <v>7827</v>
      </c>
      <c r="E9" s="7">
        <v>6707</v>
      </c>
      <c r="F9" s="7">
        <v>2089</v>
      </c>
      <c r="G9" s="7">
        <v>1</v>
      </c>
      <c r="H9" s="7">
        <v>0</v>
      </c>
      <c r="I9" s="7">
        <v>0</v>
      </c>
      <c r="J9" s="7">
        <v>3537</v>
      </c>
      <c r="K9" s="8">
        <f>J9/D9</f>
        <v>0.45189727865082407</v>
      </c>
    </row>
    <row r="10" spans="1:11" ht="13.5" thickBot="1" x14ac:dyDescent="0.25">
      <c r="A10" s="1" t="s">
        <v>24</v>
      </c>
      <c r="B10" s="5" t="s">
        <v>25</v>
      </c>
      <c r="C10" s="6" t="s">
        <v>26</v>
      </c>
      <c r="D10" s="7">
        <v>33506</v>
      </c>
      <c r="E10" s="7">
        <v>55210</v>
      </c>
      <c r="F10" s="7">
        <v>3183</v>
      </c>
      <c r="G10" s="7">
        <v>1</v>
      </c>
      <c r="H10" s="7">
        <v>0</v>
      </c>
      <c r="I10" s="7">
        <v>0</v>
      </c>
      <c r="J10" s="7">
        <v>15569</v>
      </c>
      <c r="K10" s="8">
        <f>J10/D10</f>
        <v>0.46466304542470005</v>
      </c>
    </row>
    <row r="11" spans="1:11" ht="13.5" thickBot="1" x14ac:dyDescent="0.25">
      <c r="A11" s="1" t="s">
        <v>27</v>
      </c>
      <c r="B11" s="5" t="s">
        <v>28</v>
      </c>
      <c r="C11" s="6" t="s">
        <v>29</v>
      </c>
      <c r="D11" s="7">
        <v>26486</v>
      </c>
      <c r="E11" s="7">
        <v>2500</v>
      </c>
      <c r="F11" s="7">
        <v>1241</v>
      </c>
      <c r="G11" s="7">
        <v>1</v>
      </c>
      <c r="H11" s="7">
        <v>0</v>
      </c>
      <c r="I11" s="7">
        <v>0</v>
      </c>
      <c r="J11" s="7">
        <v>480</v>
      </c>
      <c r="K11" s="8">
        <f>J11/D11</f>
        <v>1.8122781847013516E-2</v>
      </c>
    </row>
    <row r="12" spans="1:11" ht="13.5" thickBot="1" x14ac:dyDescent="0.25">
      <c r="A12" s="1" t="s">
        <v>30</v>
      </c>
      <c r="B12" s="5" t="s">
        <v>31</v>
      </c>
      <c r="C12" s="6" t="s">
        <v>32</v>
      </c>
      <c r="D12" s="7">
        <v>13146</v>
      </c>
      <c r="E12" s="7">
        <v>11800</v>
      </c>
      <c r="F12" s="7">
        <v>2644</v>
      </c>
      <c r="G12" s="7">
        <v>1</v>
      </c>
      <c r="H12" s="7">
        <v>0</v>
      </c>
      <c r="I12" s="7">
        <v>0</v>
      </c>
      <c r="J12" s="7">
        <v>7414</v>
      </c>
      <c r="K12" s="8">
        <f>J12/D12</f>
        <v>0.56397383234443932</v>
      </c>
    </row>
    <row r="13" spans="1:11" ht="13.5" thickBot="1" x14ac:dyDescent="0.25">
      <c r="A13" s="1" t="s">
        <v>33</v>
      </c>
      <c r="B13" s="5" t="s">
        <v>34</v>
      </c>
      <c r="C13" s="6" t="s">
        <v>35</v>
      </c>
      <c r="D13" s="7">
        <v>47037</v>
      </c>
      <c r="E13" s="7">
        <v>33500</v>
      </c>
      <c r="F13" s="7">
        <v>6006</v>
      </c>
      <c r="G13" s="7">
        <v>1</v>
      </c>
      <c r="H13" s="7">
        <v>1</v>
      </c>
      <c r="I13" s="7">
        <v>0</v>
      </c>
      <c r="J13" s="7">
        <v>20378</v>
      </c>
      <c r="K13" s="8">
        <f>J13/D13</f>
        <v>0.43323341199481258</v>
      </c>
    </row>
    <row r="14" spans="1:11" ht="13.5" thickBot="1" x14ac:dyDescent="0.25">
      <c r="A14" s="1" t="s">
        <v>36</v>
      </c>
      <c r="B14" s="5" t="s">
        <v>37</v>
      </c>
      <c r="C14" s="6" t="s">
        <v>38</v>
      </c>
      <c r="D14" s="7">
        <v>21430</v>
      </c>
      <c r="E14" s="7">
        <v>12826</v>
      </c>
      <c r="F14" s="7">
        <v>2872</v>
      </c>
      <c r="G14" s="7">
        <v>1</v>
      </c>
      <c r="H14" s="7">
        <v>0</v>
      </c>
      <c r="I14" s="7">
        <v>0</v>
      </c>
      <c r="J14" s="7">
        <v>2786</v>
      </c>
      <c r="K14" s="8">
        <f>J14/D14</f>
        <v>0.13000466635557628</v>
      </c>
    </row>
    <row r="15" spans="1:11" ht="13.5" thickBot="1" x14ac:dyDescent="0.25">
      <c r="A15" s="1" t="s">
        <v>39</v>
      </c>
      <c r="B15" s="5" t="s">
        <v>40</v>
      </c>
      <c r="C15" s="6" t="s">
        <v>41</v>
      </c>
      <c r="D15" s="7">
        <v>6425</v>
      </c>
      <c r="E15" s="7">
        <v>6400</v>
      </c>
      <c r="F15" s="7">
        <v>2222</v>
      </c>
      <c r="G15" s="7">
        <v>1</v>
      </c>
      <c r="H15" s="7">
        <v>0</v>
      </c>
      <c r="I15" s="7">
        <v>0</v>
      </c>
      <c r="J15" s="7">
        <v>2047</v>
      </c>
      <c r="K15" s="8">
        <f>J15/D15</f>
        <v>0.31859922178988326</v>
      </c>
    </row>
    <row r="16" spans="1:11" ht="13.5" thickBot="1" x14ac:dyDescent="0.25">
      <c r="A16" s="1" t="s">
        <v>42</v>
      </c>
      <c r="B16" s="5" t="s">
        <v>43</v>
      </c>
      <c r="C16" s="6" t="s">
        <v>44</v>
      </c>
      <c r="D16" s="7">
        <v>10611</v>
      </c>
      <c r="E16" s="7">
        <v>6760</v>
      </c>
      <c r="F16" s="7">
        <v>2688</v>
      </c>
      <c r="G16" s="7">
        <v>1</v>
      </c>
      <c r="H16" s="7">
        <v>0</v>
      </c>
      <c r="I16" s="7">
        <v>0</v>
      </c>
      <c r="J16" s="7">
        <v>2859</v>
      </c>
      <c r="K16" s="8">
        <f>J16/D16</f>
        <v>0.26943737630760534</v>
      </c>
    </row>
    <row r="17" spans="1:11" ht="13.5" thickBot="1" x14ac:dyDescent="0.25">
      <c r="A17" s="1" t="s">
        <v>45</v>
      </c>
      <c r="B17" s="5" t="s">
        <v>46</v>
      </c>
      <c r="C17" s="6" t="s">
        <v>47</v>
      </c>
      <c r="D17" s="7">
        <v>9746</v>
      </c>
      <c r="E17" s="7">
        <v>5950</v>
      </c>
      <c r="F17" s="7">
        <v>2180</v>
      </c>
      <c r="G17" s="7">
        <v>1</v>
      </c>
      <c r="H17" s="7">
        <v>0</v>
      </c>
      <c r="I17" s="7">
        <v>0</v>
      </c>
      <c r="J17" s="7">
        <v>1580</v>
      </c>
      <c r="K17" s="8">
        <f>J17/D17</f>
        <v>0.16211779191463163</v>
      </c>
    </row>
    <row r="18" spans="1:11" ht="13.5" thickBot="1" x14ac:dyDescent="0.25">
      <c r="A18" s="1" t="s">
        <v>48</v>
      </c>
      <c r="B18" s="5" t="s">
        <v>49</v>
      </c>
      <c r="C18" s="6" t="s">
        <v>38</v>
      </c>
      <c r="D18" s="7">
        <v>21430</v>
      </c>
      <c r="E18" s="7">
        <v>14575</v>
      </c>
      <c r="F18" s="7">
        <v>3264</v>
      </c>
      <c r="G18" s="7">
        <v>1</v>
      </c>
      <c r="H18" s="7">
        <v>0</v>
      </c>
      <c r="I18" s="7">
        <v>0</v>
      </c>
      <c r="J18" s="7">
        <v>6692</v>
      </c>
      <c r="K18" s="8">
        <f>J18/D18</f>
        <v>0.31227251516565563</v>
      </c>
    </row>
    <row r="19" spans="1:11" ht="13.5" thickBot="1" x14ac:dyDescent="0.25">
      <c r="A19" s="1" t="s">
        <v>50</v>
      </c>
      <c r="B19" s="5" t="s">
        <v>51</v>
      </c>
      <c r="C19" s="6" t="s">
        <v>47</v>
      </c>
      <c r="D19" s="7">
        <v>9746</v>
      </c>
      <c r="E19" s="7">
        <v>6986</v>
      </c>
      <c r="F19" s="7">
        <v>2332</v>
      </c>
      <c r="G19" s="7">
        <v>1</v>
      </c>
      <c r="H19" s="7">
        <v>0</v>
      </c>
      <c r="I19" s="7">
        <v>0</v>
      </c>
      <c r="J19" s="7">
        <v>1654</v>
      </c>
      <c r="K19" s="8">
        <f>J19/D19</f>
        <v>0.1697106505232916</v>
      </c>
    </row>
    <row r="20" spans="1:11" ht="13.5" thickBot="1" x14ac:dyDescent="0.25">
      <c r="A20" s="1" t="s">
        <v>52</v>
      </c>
      <c r="B20" s="5" t="s">
        <v>53</v>
      </c>
      <c r="C20" s="6" t="s">
        <v>54</v>
      </c>
      <c r="D20" s="7">
        <v>10329</v>
      </c>
      <c r="E20" s="7">
        <v>7036</v>
      </c>
      <c r="F20" s="7">
        <v>2088</v>
      </c>
      <c r="G20" s="7">
        <v>1</v>
      </c>
      <c r="H20" s="7">
        <v>0</v>
      </c>
      <c r="I20" s="7">
        <v>0</v>
      </c>
      <c r="J20" s="7">
        <v>1731</v>
      </c>
      <c r="K20" s="8">
        <f>J20/D20</f>
        <v>0.16758640720302062</v>
      </c>
    </row>
    <row r="21" spans="1:11" ht="13.5" thickBot="1" x14ac:dyDescent="0.25">
      <c r="A21" s="1" t="s">
        <v>55</v>
      </c>
      <c r="B21" s="5" t="s">
        <v>56</v>
      </c>
      <c r="C21" s="6" t="s">
        <v>57</v>
      </c>
      <c r="D21" s="7">
        <v>1051</v>
      </c>
      <c r="E21" s="7">
        <v>9445</v>
      </c>
      <c r="F21" s="7">
        <v>1804</v>
      </c>
      <c r="G21" s="7">
        <v>1</v>
      </c>
      <c r="H21" s="7">
        <v>0</v>
      </c>
      <c r="I21" s="7">
        <v>0</v>
      </c>
      <c r="J21" s="7">
        <v>2665</v>
      </c>
      <c r="K21" s="8">
        <f>J21/D21</f>
        <v>2.5356803044719314</v>
      </c>
    </row>
    <row r="22" spans="1:11" ht="13.5" thickBot="1" x14ac:dyDescent="0.25">
      <c r="A22" s="1" t="s">
        <v>58</v>
      </c>
      <c r="B22" s="5" t="s">
        <v>59</v>
      </c>
      <c r="C22" s="6" t="s">
        <v>60</v>
      </c>
      <c r="D22" s="7">
        <v>5405</v>
      </c>
      <c r="E22" s="7">
        <v>11000</v>
      </c>
      <c r="F22" s="7">
        <v>2746</v>
      </c>
      <c r="G22" s="7">
        <v>1</v>
      </c>
      <c r="H22" s="7">
        <v>0</v>
      </c>
      <c r="I22" s="7">
        <v>0</v>
      </c>
      <c r="J22" s="7">
        <v>4018</v>
      </c>
      <c r="K22" s="8">
        <f>J22/D22</f>
        <v>0.74338575393154482</v>
      </c>
    </row>
    <row r="23" spans="1:11" ht="13.5" thickBot="1" x14ac:dyDescent="0.25">
      <c r="A23" s="1" t="s">
        <v>61</v>
      </c>
      <c r="B23" s="5" t="s">
        <v>62</v>
      </c>
      <c r="C23" s="6" t="s">
        <v>63</v>
      </c>
      <c r="D23" s="7">
        <v>15955</v>
      </c>
      <c r="E23" s="7">
        <v>24900</v>
      </c>
      <c r="F23" s="7">
        <v>2722</v>
      </c>
      <c r="G23" s="7">
        <v>1</v>
      </c>
      <c r="H23" s="7">
        <v>0</v>
      </c>
      <c r="I23" s="7">
        <v>0</v>
      </c>
      <c r="J23" s="7">
        <v>6172</v>
      </c>
      <c r="K23" s="8">
        <f>J23/D23</f>
        <v>0.38683798182387968</v>
      </c>
    </row>
    <row r="24" spans="1:11" ht="13.5" thickBot="1" x14ac:dyDescent="0.25">
      <c r="A24" s="1" t="s">
        <v>64</v>
      </c>
      <c r="B24" s="5" t="s">
        <v>65</v>
      </c>
      <c r="C24" s="6" t="s">
        <v>2</v>
      </c>
      <c r="D24" s="7">
        <v>8188</v>
      </c>
      <c r="E24" s="7">
        <v>2868</v>
      </c>
      <c r="F24" s="7">
        <v>1952</v>
      </c>
      <c r="G24" s="7">
        <v>1</v>
      </c>
      <c r="H24" s="7">
        <v>0</v>
      </c>
      <c r="I24" s="7">
        <v>0</v>
      </c>
      <c r="J24" s="7">
        <v>1379</v>
      </c>
      <c r="K24" s="8">
        <f>J24/D24</f>
        <v>0.16841719589643381</v>
      </c>
    </row>
    <row r="25" spans="1:11" ht="13.5" thickBot="1" x14ac:dyDescent="0.25">
      <c r="A25" s="1" t="s">
        <v>66</v>
      </c>
      <c r="B25" s="5" t="s">
        <v>67</v>
      </c>
      <c r="C25" s="6" t="s">
        <v>68</v>
      </c>
      <c r="D25" s="7">
        <v>4606</v>
      </c>
      <c r="E25" s="7">
        <v>3406</v>
      </c>
      <c r="F25" s="7">
        <v>3276</v>
      </c>
      <c r="G25" s="7">
        <v>1</v>
      </c>
      <c r="H25" s="7">
        <v>1</v>
      </c>
      <c r="I25" s="7">
        <v>0</v>
      </c>
      <c r="J25" s="7">
        <v>1287</v>
      </c>
      <c r="K25" s="8">
        <f>J25/D25</f>
        <v>0.27941815023881894</v>
      </c>
    </row>
    <row r="26" spans="1:11" ht="13.5" thickBot="1" x14ac:dyDescent="0.25">
      <c r="A26" s="1" t="s">
        <v>69</v>
      </c>
      <c r="B26" s="5" t="s">
        <v>70</v>
      </c>
      <c r="C26" s="6" t="s">
        <v>71</v>
      </c>
      <c r="D26" s="7">
        <v>21105</v>
      </c>
      <c r="E26" s="7">
        <v>11500</v>
      </c>
      <c r="F26" s="7">
        <v>2901</v>
      </c>
      <c r="G26" s="7">
        <v>1</v>
      </c>
      <c r="H26" s="7">
        <v>0</v>
      </c>
      <c r="I26" s="7">
        <v>0</v>
      </c>
      <c r="J26" s="7">
        <v>8765</v>
      </c>
      <c r="K26" s="8">
        <f>J26/D26</f>
        <v>0.41530443022980335</v>
      </c>
    </row>
    <row r="27" spans="1:11" ht="13.5" thickBot="1" x14ac:dyDescent="0.25">
      <c r="A27" s="1" t="s">
        <v>72</v>
      </c>
      <c r="B27" s="5" t="s">
        <v>73</v>
      </c>
      <c r="C27" s="6" t="s">
        <v>74</v>
      </c>
      <c r="D27" s="7">
        <v>6135</v>
      </c>
      <c r="E27" s="7">
        <v>6351</v>
      </c>
      <c r="F27" s="7">
        <v>2249</v>
      </c>
      <c r="G27" s="7">
        <v>1</v>
      </c>
      <c r="H27" s="7">
        <v>0</v>
      </c>
      <c r="I27" s="7">
        <v>0</v>
      </c>
      <c r="J27" s="7">
        <v>1573</v>
      </c>
      <c r="K27" s="8">
        <f>J27/D27</f>
        <v>0.25639771801140993</v>
      </c>
    </row>
    <row r="28" spans="1:11" ht="13.5" thickBot="1" x14ac:dyDescent="0.25">
      <c r="A28" s="1" t="s">
        <v>75</v>
      </c>
      <c r="B28" s="5" t="s">
        <v>76</v>
      </c>
      <c r="C28" s="6" t="s">
        <v>77</v>
      </c>
      <c r="D28" s="7">
        <v>28769</v>
      </c>
      <c r="E28" s="7">
        <v>4228</v>
      </c>
      <c r="F28" s="7">
        <v>2950</v>
      </c>
      <c r="G28" s="7">
        <v>1</v>
      </c>
      <c r="H28" s="7">
        <v>0</v>
      </c>
      <c r="I28" s="7">
        <v>0</v>
      </c>
      <c r="J28" s="7">
        <v>7442</v>
      </c>
      <c r="K28" s="8">
        <f>J28/D28</f>
        <v>0.25868121936806981</v>
      </c>
    </row>
    <row r="29" spans="1:11" ht="13.5" thickBot="1" x14ac:dyDescent="0.25">
      <c r="A29" s="1" t="s">
        <v>78</v>
      </c>
      <c r="B29" s="5" t="s">
        <v>79</v>
      </c>
      <c r="C29" s="6" t="s">
        <v>80</v>
      </c>
      <c r="D29" s="7">
        <v>15868</v>
      </c>
      <c r="E29" s="7">
        <v>10000</v>
      </c>
      <c r="F29" s="7">
        <v>3144</v>
      </c>
      <c r="G29" s="7">
        <v>1</v>
      </c>
      <c r="H29" s="7">
        <v>0</v>
      </c>
      <c r="I29" s="7">
        <v>0</v>
      </c>
      <c r="J29" s="7">
        <v>7862</v>
      </c>
      <c r="K29" s="8">
        <f>J29/D29</f>
        <v>0.49546256617091</v>
      </c>
    </row>
    <row r="30" spans="1:11" ht="13.5" thickBot="1" x14ac:dyDescent="0.25">
      <c r="A30" s="1" t="s">
        <v>81</v>
      </c>
      <c r="B30" s="5" t="s">
        <v>82</v>
      </c>
      <c r="C30" s="6" t="s">
        <v>83</v>
      </c>
      <c r="D30" s="7">
        <v>16150</v>
      </c>
      <c r="E30" s="7">
        <v>12743</v>
      </c>
      <c r="F30" s="7">
        <v>2965</v>
      </c>
      <c r="G30" s="7">
        <v>1</v>
      </c>
      <c r="H30" s="7">
        <v>0</v>
      </c>
      <c r="I30" s="7">
        <v>0</v>
      </c>
      <c r="J30" s="7">
        <v>7251</v>
      </c>
      <c r="K30" s="8">
        <f>J30/D30</f>
        <v>0.44897832817337463</v>
      </c>
    </row>
    <row r="31" spans="1:11" ht="13.5" thickBot="1" x14ac:dyDescent="0.25">
      <c r="A31" s="1" t="s">
        <v>84</v>
      </c>
      <c r="B31" s="5" t="s">
        <v>85</v>
      </c>
      <c r="C31" s="6" t="s">
        <v>86</v>
      </c>
      <c r="D31" s="7">
        <v>24672</v>
      </c>
      <c r="E31" s="7">
        <v>47459</v>
      </c>
      <c r="F31" s="7">
        <v>3216</v>
      </c>
      <c r="G31" s="7">
        <v>1</v>
      </c>
      <c r="H31" s="7">
        <v>0</v>
      </c>
      <c r="I31" s="7">
        <v>0</v>
      </c>
      <c r="J31" s="7">
        <v>12459</v>
      </c>
      <c r="K31" s="8">
        <f>J31/D31</f>
        <v>0.50498540856031127</v>
      </c>
    </row>
    <row r="32" spans="1:11" ht="13.5" thickBot="1" x14ac:dyDescent="0.25">
      <c r="A32" s="1" t="s">
        <v>87</v>
      </c>
      <c r="B32" s="5" t="s">
        <v>88</v>
      </c>
      <c r="C32" s="6" t="s">
        <v>29</v>
      </c>
      <c r="D32" s="7">
        <v>26486</v>
      </c>
      <c r="E32" s="7">
        <v>26000</v>
      </c>
      <c r="F32" s="7">
        <v>3224</v>
      </c>
      <c r="G32" s="7">
        <v>1</v>
      </c>
      <c r="H32" s="7">
        <v>0</v>
      </c>
      <c r="I32" s="7">
        <v>0</v>
      </c>
      <c r="J32" s="7">
        <v>13881</v>
      </c>
      <c r="K32" s="8">
        <f>J32/D32</f>
        <v>0.52408819753832214</v>
      </c>
    </row>
    <row r="33" spans="1:11" ht="13.5" thickBot="1" x14ac:dyDescent="0.25">
      <c r="A33" s="1" t="s">
        <v>89</v>
      </c>
      <c r="B33" s="5" t="s">
        <v>90</v>
      </c>
      <c r="C33" s="6" t="s">
        <v>91</v>
      </c>
      <c r="D33" s="7">
        <v>32078</v>
      </c>
      <c r="E33" s="7">
        <v>37650</v>
      </c>
      <c r="F33" s="7">
        <v>2896</v>
      </c>
      <c r="G33" s="7">
        <v>1</v>
      </c>
      <c r="H33" s="7">
        <v>0</v>
      </c>
      <c r="I33" s="7">
        <v>0</v>
      </c>
      <c r="J33" s="7">
        <v>13779</v>
      </c>
      <c r="K33" s="8">
        <f>J33/D33</f>
        <v>0.4295467298460004</v>
      </c>
    </row>
    <row r="34" spans="1:11" ht="13.5" thickBot="1" x14ac:dyDescent="0.25">
      <c r="A34" s="1" t="s">
        <v>92</v>
      </c>
      <c r="B34" s="5" t="s">
        <v>93</v>
      </c>
      <c r="C34" s="6" t="s">
        <v>54</v>
      </c>
      <c r="D34" s="7">
        <v>10329</v>
      </c>
      <c r="E34" s="7">
        <v>6000</v>
      </c>
      <c r="F34" s="7">
        <v>2249</v>
      </c>
      <c r="G34" s="7">
        <v>1</v>
      </c>
      <c r="H34" s="7">
        <v>0</v>
      </c>
      <c r="I34" s="7">
        <v>0</v>
      </c>
      <c r="J34" s="7">
        <v>2537</v>
      </c>
      <c r="K34" s="8">
        <f>J34/D34</f>
        <v>0.24561913060315615</v>
      </c>
    </row>
    <row r="35" spans="1:11" ht="13.5" thickBot="1" x14ac:dyDescent="0.25">
      <c r="A35" s="1" t="s">
        <v>94</v>
      </c>
      <c r="B35" s="5" t="s">
        <v>95</v>
      </c>
      <c r="C35" s="6" t="s">
        <v>96</v>
      </c>
      <c r="D35" s="7">
        <v>11967</v>
      </c>
      <c r="E35" s="7">
        <v>6985</v>
      </c>
      <c r="F35" s="7">
        <v>2704</v>
      </c>
      <c r="G35" s="7">
        <v>1</v>
      </c>
      <c r="H35" s="7">
        <v>0</v>
      </c>
      <c r="I35" s="7">
        <v>0</v>
      </c>
      <c r="J35" s="7">
        <v>3136</v>
      </c>
      <c r="K35" s="8">
        <f>J35/D35</f>
        <v>0.26205398178323724</v>
      </c>
    </row>
    <row r="36" spans="1:11" ht="13.5" thickBot="1" x14ac:dyDescent="0.25">
      <c r="A36" s="1" t="s">
        <v>97</v>
      </c>
      <c r="B36" s="5" t="s">
        <v>98</v>
      </c>
      <c r="C36" s="6" t="s">
        <v>63</v>
      </c>
      <c r="D36" s="7">
        <v>15955</v>
      </c>
      <c r="E36" s="7">
        <v>1728</v>
      </c>
      <c r="F36" s="7">
        <v>1352</v>
      </c>
      <c r="G36" s="7">
        <v>1</v>
      </c>
      <c r="H36" s="7">
        <v>0</v>
      </c>
      <c r="I36" s="7">
        <v>0</v>
      </c>
      <c r="J36" s="7">
        <v>331</v>
      </c>
      <c r="K36" s="8">
        <f>J36/D36</f>
        <v>2.0745847696646818E-2</v>
      </c>
    </row>
    <row r="37" spans="1:11" ht="13.5" thickBot="1" x14ac:dyDescent="0.25">
      <c r="A37" s="1" t="s">
        <v>99</v>
      </c>
      <c r="B37" s="5" t="s">
        <v>100</v>
      </c>
      <c r="C37" s="6" t="s">
        <v>101</v>
      </c>
      <c r="D37" s="7">
        <v>71148</v>
      </c>
      <c r="E37" s="7">
        <v>42348</v>
      </c>
      <c r="F37" s="7">
        <v>3840</v>
      </c>
      <c r="G37" s="7">
        <v>1</v>
      </c>
      <c r="H37" s="7">
        <v>0</v>
      </c>
      <c r="I37" s="7">
        <v>1</v>
      </c>
      <c r="J37" s="7">
        <v>31443</v>
      </c>
      <c r="K37" s="8">
        <f>J37/D37</f>
        <v>0.44193793219767247</v>
      </c>
    </row>
    <row r="38" spans="1:11" ht="13.5" thickBot="1" x14ac:dyDescent="0.25">
      <c r="A38" s="1" t="s">
        <v>102</v>
      </c>
      <c r="B38" s="5" t="s">
        <v>103</v>
      </c>
      <c r="C38" s="6" t="s">
        <v>104</v>
      </c>
      <c r="D38" s="7">
        <v>82672</v>
      </c>
      <c r="E38" s="7">
        <v>3320</v>
      </c>
      <c r="F38" s="7">
        <v>1264</v>
      </c>
      <c r="G38" s="7">
        <v>1</v>
      </c>
      <c r="H38" s="7">
        <v>0</v>
      </c>
      <c r="I38" s="7">
        <v>0</v>
      </c>
      <c r="J38" s="7">
        <v>288</v>
      </c>
      <c r="K38" s="8">
        <f>J38/D38</f>
        <v>3.4836462163731373E-3</v>
      </c>
    </row>
    <row r="39" spans="1:11" ht="13.5" thickBot="1" x14ac:dyDescent="0.25">
      <c r="A39" s="1" t="s">
        <v>105</v>
      </c>
      <c r="B39" s="5" t="s">
        <v>106</v>
      </c>
      <c r="C39" s="6" t="s">
        <v>107</v>
      </c>
      <c r="D39" s="7">
        <v>17389</v>
      </c>
      <c r="E39" s="7">
        <v>15030</v>
      </c>
      <c r="F39" s="7">
        <v>2919</v>
      </c>
      <c r="G39" s="7">
        <v>1</v>
      </c>
      <c r="H39" s="7">
        <v>0</v>
      </c>
      <c r="I39" s="7">
        <v>0</v>
      </c>
      <c r="J39" s="7">
        <v>6157</v>
      </c>
      <c r="K39" s="8">
        <f>J39/D39</f>
        <v>0.35407441485996893</v>
      </c>
    </row>
    <row r="40" spans="1:11" ht="13.5" thickBot="1" x14ac:dyDescent="0.25">
      <c r="A40" s="1" t="s">
        <v>108</v>
      </c>
      <c r="B40" s="5" t="s">
        <v>109</v>
      </c>
      <c r="C40" s="6" t="s">
        <v>110</v>
      </c>
      <c r="D40" s="7">
        <v>178042</v>
      </c>
      <c r="E40" s="7">
        <v>82247</v>
      </c>
      <c r="F40" s="7">
        <v>16488</v>
      </c>
      <c r="G40" s="7">
        <v>0</v>
      </c>
      <c r="H40" s="7">
        <v>9</v>
      </c>
      <c r="I40" s="7">
        <v>0</v>
      </c>
      <c r="J40" s="7">
        <v>51624</v>
      </c>
      <c r="K40" s="8">
        <f>J40/D40</f>
        <v>0.28995405578459016</v>
      </c>
    </row>
    <row r="41" spans="1:11" ht="13.5" thickBot="1" x14ac:dyDescent="0.25">
      <c r="A41" s="1" t="s">
        <v>111</v>
      </c>
      <c r="B41" s="5" t="s">
        <v>112</v>
      </c>
      <c r="C41" s="6" t="s">
        <v>110</v>
      </c>
      <c r="D41" s="7">
        <v>178042</v>
      </c>
      <c r="E41" s="7">
        <v>116000</v>
      </c>
      <c r="F41" s="7">
        <v>2036</v>
      </c>
      <c r="G41" s="7">
        <v>1</v>
      </c>
      <c r="H41" s="7">
        <v>0</v>
      </c>
      <c r="I41" s="7">
        <v>0</v>
      </c>
      <c r="J41" s="7">
        <v>15813</v>
      </c>
      <c r="K41" s="8">
        <f>J41/D41</f>
        <v>8.8816122038620104E-2</v>
      </c>
    </row>
    <row r="42" spans="1:11" ht="13.5" thickBot="1" x14ac:dyDescent="0.25">
      <c r="A42" s="1" t="s">
        <v>113</v>
      </c>
      <c r="B42" s="5" t="s">
        <v>114</v>
      </c>
      <c r="C42" s="6" t="s">
        <v>115</v>
      </c>
      <c r="D42" s="7">
        <v>22954</v>
      </c>
      <c r="E42" s="7">
        <v>28357</v>
      </c>
      <c r="F42" s="7">
        <v>4143</v>
      </c>
      <c r="G42" s="7">
        <v>1</v>
      </c>
      <c r="H42" s="7">
        <v>0</v>
      </c>
      <c r="I42" s="7">
        <v>0</v>
      </c>
      <c r="J42" s="7">
        <v>9431</v>
      </c>
      <c r="K42" s="8">
        <f>J42/D42</f>
        <v>0.41086520867822601</v>
      </c>
    </row>
    <row r="43" spans="1:11" ht="13.5" thickBot="1" x14ac:dyDescent="0.25">
      <c r="A43" s="1" t="s">
        <v>116</v>
      </c>
      <c r="B43" s="5" t="s">
        <v>117</v>
      </c>
      <c r="C43" s="6" t="s">
        <v>118</v>
      </c>
      <c r="D43" s="7">
        <v>30639</v>
      </c>
      <c r="E43" s="7">
        <v>23600</v>
      </c>
      <c r="F43" s="7">
        <v>2852</v>
      </c>
      <c r="G43" s="7">
        <v>1</v>
      </c>
      <c r="H43" s="7">
        <v>2</v>
      </c>
      <c r="I43" s="7">
        <v>0</v>
      </c>
      <c r="J43" s="7">
        <v>11685</v>
      </c>
      <c r="K43" s="8">
        <f>J43/D43</f>
        <v>0.38137667678449033</v>
      </c>
    </row>
    <row r="44" spans="1:11" ht="13.5" thickBot="1" x14ac:dyDescent="0.25">
      <c r="A44" s="1" t="s">
        <v>119</v>
      </c>
      <c r="B44" s="5" t="s">
        <v>120</v>
      </c>
      <c r="C44" s="6" t="s">
        <v>121</v>
      </c>
      <c r="D44" s="7">
        <v>15780</v>
      </c>
      <c r="E44" s="7">
        <v>25042</v>
      </c>
      <c r="F44" s="7">
        <v>3133</v>
      </c>
      <c r="G44" s="7">
        <v>1</v>
      </c>
      <c r="H44" s="7">
        <v>1</v>
      </c>
      <c r="I44" s="7">
        <v>0</v>
      </c>
      <c r="J44" s="7">
        <v>6374</v>
      </c>
      <c r="K44" s="8">
        <f>J44/D44</f>
        <v>0.40392902408111536</v>
      </c>
    </row>
    <row r="45" spans="1:11" ht="13.5" thickBot="1" x14ac:dyDescent="0.25">
      <c r="A45" s="1" t="s">
        <v>122</v>
      </c>
      <c r="B45" s="5" t="s">
        <v>123</v>
      </c>
      <c r="C45" s="6" t="s">
        <v>104</v>
      </c>
      <c r="D45" s="7">
        <v>82672</v>
      </c>
      <c r="E45" s="7">
        <v>67941</v>
      </c>
      <c r="F45" s="7">
        <v>6774</v>
      </c>
      <c r="G45" s="7">
        <v>1</v>
      </c>
      <c r="H45" s="7">
        <v>3</v>
      </c>
      <c r="I45" s="7">
        <v>0</v>
      </c>
      <c r="J45" s="7">
        <v>35554</v>
      </c>
      <c r="K45" s="8">
        <f>J45/D45</f>
        <v>0.43006096380878656</v>
      </c>
    </row>
    <row r="46" spans="1:11" ht="13.5" thickBot="1" x14ac:dyDescent="0.25">
      <c r="A46" s="1" t="s">
        <v>124</v>
      </c>
      <c r="B46" s="5" t="s">
        <v>125</v>
      </c>
      <c r="C46" s="6" t="s">
        <v>126</v>
      </c>
      <c r="D46" s="7">
        <v>29191</v>
      </c>
      <c r="E46" s="7">
        <v>30000</v>
      </c>
      <c r="F46" s="7">
        <v>2416</v>
      </c>
      <c r="G46" s="7">
        <v>1</v>
      </c>
      <c r="H46" s="7">
        <v>0</v>
      </c>
      <c r="I46" s="7">
        <v>0</v>
      </c>
      <c r="J46" s="7">
        <v>9757</v>
      </c>
      <c r="K46" s="8">
        <f>J46/D46</f>
        <v>0.33424685690795108</v>
      </c>
    </row>
    <row r="47" spans="1:11" ht="13.5" thickBot="1" x14ac:dyDescent="0.25">
      <c r="A47" s="1" t="s">
        <v>127</v>
      </c>
      <c r="B47" s="5" t="s">
        <v>128</v>
      </c>
      <c r="C47" s="6" t="s">
        <v>129</v>
      </c>
      <c r="D47" s="7">
        <v>22787</v>
      </c>
      <c r="E47" s="7">
        <v>50000</v>
      </c>
      <c r="F47" s="7">
        <v>2913</v>
      </c>
      <c r="G47" s="7">
        <v>1</v>
      </c>
      <c r="H47" s="7">
        <v>0</v>
      </c>
      <c r="I47" s="7">
        <v>0</v>
      </c>
      <c r="J47" s="7">
        <v>16934</v>
      </c>
      <c r="K47" s="8">
        <f>J47/D47</f>
        <v>0.74314302014306399</v>
      </c>
    </row>
    <row r="48" spans="1:11" ht="13.5" thickBot="1" x14ac:dyDescent="0.25">
      <c r="A48" s="1" t="s">
        <v>130</v>
      </c>
      <c r="B48" s="5" t="s">
        <v>131</v>
      </c>
      <c r="C48" s="6" t="s">
        <v>29</v>
      </c>
      <c r="D48" s="7">
        <v>26486</v>
      </c>
      <c r="E48" s="7">
        <v>1425</v>
      </c>
      <c r="F48" s="7">
        <v>1443</v>
      </c>
      <c r="G48" s="7">
        <v>1</v>
      </c>
      <c r="H48" s="7">
        <v>0</v>
      </c>
      <c r="I48" s="7">
        <v>0</v>
      </c>
      <c r="J48" s="7">
        <v>299</v>
      </c>
      <c r="K48" s="8">
        <f>J48/D48</f>
        <v>1.1288982858868837E-2</v>
      </c>
    </row>
    <row r="49" spans="1:11" ht="13.5" thickBot="1" x14ac:dyDescent="0.25">
      <c r="A49" s="1" t="s">
        <v>132</v>
      </c>
      <c r="B49" s="5" t="s">
        <v>133</v>
      </c>
      <c r="C49" s="6" t="s">
        <v>134</v>
      </c>
      <c r="D49" s="7">
        <v>41186</v>
      </c>
      <c r="E49" s="7">
        <v>25899</v>
      </c>
      <c r="F49" s="7">
        <v>2848</v>
      </c>
      <c r="G49" s="7">
        <v>1</v>
      </c>
      <c r="H49" s="7">
        <v>0</v>
      </c>
      <c r="I49" s="7">
        <v>0</v>
      </c>
      <c r="J49" s="7">
        <v>18896</v>
      </c>
      <c r="K49" s="8">
        <f>J49/D49</f>
        <v>0.45879667848297967</v>
      </c>
    </row>
    <row r="50" spans="1:11" ht="13.5" thickBot="1" x14ac:dyDescent="0.25">
      <c r="A50" s="1"/>
      <c r="B50" s="5"/>
      <c r="C50" s="6"/>
      <c r="D50" s="7"/>
      <c r="E50" s="7"/>
      <c r="F50" s="7"/>
      <c r="G50" s="7"/>
      <c r="H50" s="7"/>
      <c r="I50" s="7"/>
      <c r="J50" s="7"/>
      <c r="K50" s="8"/>
    </row>
    <row r="51" spans="1:11" ht="13.5" thickBot="1" x14ac:dyDescent="0.25">
      <c r="A51" s="1" t="s">
        <v>135</v>
      </c>
      <c r="B51" s="5" t="s">
        <v>136</v>
      </c>
      <c r="C51" s="6" t="s">
        <v>136</v>
      </c>
      <c r="D51" s="47">
        <v>1052567</v>
      </c>
      <c r="E51" s="7">
        <v>1021103</v>
      </c>
      <c r="F51" s="7">
        <f>SUM(F2:F49)</f>
        <v>154366</v>
      </c>
      <c r="G51" s="7">
        <v>47</v>
      </c>
      <c r="H51" s="7">
        <v>23</v>
      </c>
      <c r="I51" s="7">
        <v>1</v>
      </c>
      <c r="J51" s="7">
        <v>446150</v>
      </c>
      <c r="K51" s="8">
        <f>J51/D51</f>
        <v>0.42386850433274081</v>
      </c>
    </row>
    <row r="52" spans="1:11" ht="13.5" thickBot="1" x14ac:dyDescent="0.25">
      <c r="A52" s="1" t="s">
        <v>445</v>
      </c>
      <c r="B52" s="5" t="s">
        <v>136</v>
      </c>
      <c r="C52" s="6" t="s">
        <v>136</v>
      </c>
      <c r="D52" s="7">
        <v>29831.270833333001</v>
      </c>
      <c r="E52" s="7">
        <v>21272.979166666999</v>
      </c>
      <c r="F52" s="7">
        <f>AVERAGE(F2:F49)</f>
        <v>3215.9583333333335</v>
      </c>
      <c r="G52" s="7"/>
      <c r="H52" s="7"/>
      <c r="I52" s="7"/>
      <c r="J52" s="7">
        <v>9294.7916666667006</v>
      </c>
      <c r="K52" s="8">
        <f>AVERAGE(K2:K49)</f>
        <v>0.3867963131787871</v>
      </c>
    </row>
    <row r="53" spans="1:11" ht="13.5" thickBot="1" x14ac:dyDescent="0.25">
      <c r="A53" s="1" t="s">
        <v>137</v>
      </c>
      <c r="B53" s="9" t="s">
        <v>136</v>
      </c>
      <c r="C53" s="10" t="s">
        <v>136</v>
      </c>
      <c r="D53" s="11">
        <v>18382.5</v>
      </c>
      <c r="E53" s="11">
        <v>11650</v>
      </c>
      <c r="F53" s="11">
        <f>MEDIAN(F2:F49)</f>
        <v>2797</v>
      </c>
      <c r="G53" s="11"/>
      <c r="H53" s="10"/>
      <c r="I53" s="10"/>
      <c r="J53" s="11">
        <v>6273</v>
      </c>
      <c r="K53" s="12">
        <f>MEDIAN(K2:K49)</f>
        <v>0.34416063588396001</v>
      </c>
    </row>
  </sheetData>
  <printOptions horizontalCentered="1" verticalCentered="1"/>
  <pageMargins left="0.75" right="0.75" top="1" bottom="1" header="0.5" footer="0.5"/>
  <pageSetup orientation="landscape" horizontalDpi="0" verticalDpi="0"/>
  <headerFooter>
    <oddHeader>Library Facilities &amp; Borrowers FY2016</oddHeader>
    <oddFooter>Counting Opinions (SQUIRE) Ltd.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25"/>
  <sheetViews>
    <sheetView workbookViewId="0">
      <pane xSplit="2" ySplit="1" topLeftCell="C2" activePane="bottomRight" state="frozen"/>
      <selection pane="topRight" activeCell="C1" sqref="C1"/>
      <selection pane="bottomLeft" activeCell="A2" sqref="A2"/>
      <selection pane="bottomRight" activeCell="D1" sqref="D1:D25"/>
    </sheetView>
  </sheetViews>
  <sheetFormatPr defaultRowHeight="12.75" x14ac:dyDescent="0.2"/>
  <cols>
    <col min="1" max="1" width="34.140625" style="22" customWidth="1"/>
    <col min="2" max="2" width="10.85546875" style="22" customWidth="1"/>
    <col min="3" max="3" width="21.140625" style="22" customWidth="1"/>
    <col min="4" max="4" width="15.28515625" style="22" customWidth="1"/>
    <col min="5" max="5" width="9.7109375" style="22" customWidth="1"/>
    <col min="6" max="6" width="7.7109375" style="22" customWidth="1"/>
    <col min="7" max="10" width="15.28515625" style="22" customWidth="1"/>
    <col min="11" max="13" width="11.42578125" style="22" bestFit="1" customWidth="1"/>
    <col min="14" max="16" width="15.28515625" style="22" customWidth="1"/>
    <col min="17" max="17" width="11.42578125" style="22" bestFit="1" customWidth="1"/>
    <col min="18" max="24" width="15.28515625" style="22" customWidth="1"/>
    <col min="25" max="16384" width="9.140625" style="22"/>
  </cols>
  <sheetData>
    <row r="1" spans="1:24" s="21" customFormat="1" ht="39" thickBot="1" x14ac:dyDescent="0.25">
      <c r="A1" s="20" t="s">
        <v>148</v>
      </c>
      <c r="B1" s="20" t="s">
        <v>149</v>
      </c>
      <c r="C1" s="20" t="s">
        <v>150</v>
      </c>
      <c r="D1" s="20" t="s">
        <v>151</v>
      </c>
      <c r="E1" s="20" t="s">
        <v>152</v>
      </c>
      <c r="F1" s="20" t="s">
        <v>153</v>
      </c>
      <c r="G1" s="20" t="s">
        <v>154</v>
      </c>
      <c r="H1" s="20" t="s">
        <v>155</v>
      </c>
      <c r="I1" s="20" t="s">
        <v>156</v>
      </c>
      <c r="J1" s="20" t="s">
        <v>157</v>
      </c>
      <c r="K1" s="20" t="s">
        <v>158</v>
      </c>
      <c r="L1" s="20" t="s">
        <v>159</v>
      </c>
      <c r="M1" s="20" t="s">
        <v>160</v>
      </c>
      <c r="N1" s="20" t="s">
        <v>161</v>
      </c>
      <c r="O1" s="20" t="s">
        <v>162</v>
      </c>
      <c r="P1" s="20" t="s">
        <v>163</v>
      </c>
      <c r="Q1" s="20" t="s">
        <v>164</v>
      </c>
      <c r="R1" s="20" t="s">
        <v>165</v>
      </c>
      <c r="S1" s="20" t="s">
        <v>166</v>
      </c>
      <c r="T1" s="20" t="s">
        <v>167</v>
      </c>
      <c r="U1" s="20" t="s">
        <v>168</v>
      </c>
      <c r="V1" s="20" t="s">
        <v>169</v>
      </c>
      <c r="W1" s="20" t="s">
        <v>170</v>
      </c>
      <c r="X1" s="20" t="s">
        <v>171</v>
      </c>
    </row>
    <row r="2" spans="1:24" x14ac:dyDescent="0.2">
      <c r="A2" s="23" t="s">
        <v>186</v>
      </c>
      <c r="B2" s="24" t="s">
        <v>187</v>
      </c>
      <c r="C2" s="24" t="s">
        <v>188</v>
      </c>
      <c r="D2" s="24" t="s">
        <v>20</v>
      </c>
      <c r="E2" s="54">
        <v>2920</v>
      </c>
      <c r="F2" s="54">
        <v>7344</v>
      </c>
      <c r="G2" s="24" t="s">
        <v>110</v>
      </c>
      <c r="H2" s="54">
        <v>4019441662</v>
      </c>
      <c r="I2" s="24" t="s">
        <v>136</v>
      </c>
      <c r="J2" s="24" t="s">
        <v>189</v>
      </c>
      <c r="K2" s="25">
        <v>800</v>
      </c>
      <c r="L2" s="25">
        <v>1248</v>
      </c>
      <c r="M2" s="25">
        <v>52</v>
      </c>
      <c r="N2" s="24" t="s">
        <v>179</v>
      </c>
      <c r="O2" s="24" t="s">
        <v>190</v>
      </c>
      <c r="P2" s="24" t="s">
        <v>191</v>
      </c>
      <c r="Q2" s="25">
        <v>0</v>
      </c>
      <c r="R2" s="24" t="s">
        <v>136</v>
      </c>
      <c r="S2" s="24" t="s">
        <v>136</v>
      </c>
      <c r="T2" s="24" t="s">
        <v>136</v>
      </c>
      <c r="U2" s="24" t="s">
        <v>136</v>
      </c>
      <c r="V2" s="24" t="s">
        <v>136</v>
      </c>
      <c r="W2" s="24" t="s">
        <v>136</v>
      </c>
      <c r="X2" s="26" t="s">
        <v>136</v>
      </c>
    </row>
    <row r="3" spans="1:24" x14ac:dyDescent="0.2">
      <c r="A3" s="27" t="s">
        <v>192</v>
      </c>
      <c r="B3" s="28" t="s">
        <v>193</v>
      </c>
      <c r="C3" s="28" t="s">
        <v>194</v>
      </c>
      <c r="D3" s="28" t="s">
        <v>20</v>
      </c>
      <c r="E3" s="55">
        <v>2910</v>
      </c>
      <c r="F3" s="55">
        <v>3322</v>
      </c>
      <c r="G3" s="28" t="s">
        <v>110</v>
      </c>
      <c r="H3" s="55">
        <v>4017816116</v>
      </c>
      <c r="I3" s="28" t="s">
        <v>196</v>
      </c>
      <c r="J3" s="28" t="s">
        <v>189</v>
      </c>
      <c r="K3" s="29">
        <v>5400</v>
      </c>
      <c r="L3" s="29">
        <v>1892</v>
      </c>
      <c r="M3" s="29">
        <v>52</v>
      </c>
      <c r="N3" s="28" t="s">
        <v>179</v>
      </c>
      <c r="O3" s="28" t="s">
        <v>197</v>
      </c>
      <c r="P3" s="28" t="s">
        <v>181</v>
      </c>
      <c r="Q3" s="29">
        <v>139</v>
      </c>
      <c r="R3" s="28" t="s">
        <v>198</v>
      </c>
      <c r="S3" s="28" t="s">
        <v>199</v>
      </c>
      <c r="T3" s="28" t="s">
        <v>200</v>
      </c>
      <c r="U3" s="28" t="s">
        <v>201</v>
      </c>
      <c r="V3" s="28" t="s">
        <v>195</v>
      </c>
      <c r="W3" s="28" t="s">
        <v>202</v>
      </c>
      <c r="X3" s="30" t="s">
        <v>203</v>
      </c>
    </row>
    <row r="4" spans="1:24" x14ac:dyDescent="0.2">
      <c r="A4" s="27" t="s">
        <v>204</v>
      </c>
      <c r="B4" s="28" t="s">
        <v>205</v>
      </c>
      <c r="C4" s="28" t="s">
        <v>206</v>
      </c>
      <c r="D4" s="28" t="s">
        <v>20</v>
      </c>
      <c r="E4" s="55">
        <v>2920</v>
      </c>
      <c r="F4" s="55">
        <v>4112</v>
      </c>
      <c r="G4" s="28" t="s">
        <v>110</v>
      </c>
      <c r="H4" s="55">
        <v>4019422504</v>
      </c>
      <c r="I4" s="28" t="s">
        <v>207</v>
      </c>
      <c r="J4" s="28" t="s">
        <v>189</v>
      </c>
      <c r="K4" s="29">
        <v>2240</v>
      </c>
      <c r="L4" s="29">
        <v>1270</v>
      </c>
      <c r="M4" s="29">
        <v>52</v>
      </c>
      <c r="N4" s="28" t="s">
        <v>179</v>
      </c>
      <c r="O4" s="28" t="s">
        <v>208</v>
      </c>
      <c r="P4" s="28" t="s">
        <v>181</v>
      </c>
      <c r="Q4" s="29">
        <v>0</v>
      </c>
      <c r="R4" s="28" t="s">
        <v>136</v>
      </c>
      <c r="S4" s="28" t="s">
        <v>136</v>
      </c>
      <c r="T4" s="28" t="s">
        <v>136</v>
      </c>
      <c r="U4" s="28" t="s">
        <v>136</v>
      </c>
      <c r="V4" s="28" t="s">
        <v>136</v>
      </c>
      <c r="W4" s="28" t="s">
        <v>136</v>
      </c>
      <c r="X4" s="30" t="s">
        <v>136</v>
      </c>
    </row>
    <row r="5" spans="1:24" x14ac:dyDescent="0.2">
      <c r="A5" s="27" t="s">
        <v>209</v>
      </c>
      <c r="B5" s="28" t="s">
        <v>210</v>
      </c>
      <c r="C5" s="28" t="s">
        <v>211</v>
      </c>
      <c r="D5" s="28" t="s">
        <v>20</v>
      </c>
      <c r="E5" s="55">
        <v>2920</v>
      </c>
      <c r="F5" s="55">
        <v>1017</v>
      </c>
      <c r="G5" s="28" t="s">
        <v>110</v>
      </c>
      <c r="H5" s="55">
        <v>4019421787</v>
      </c>
      <c r="I5" s="28" t="s">
        <v>212</v>
      </c>
      <c r="J5" s="28" t="s">
        <v>189</v>
      </c>
      <c r="K5" s="29">
        <v>2068</v>
      </c>
      <c r="L5" s="29">
        <v>1397</v>
      </c>
      <c r="M5" s="29">
        <v>52</v>
      </c>
      <c r="N5" s="28" t="s">
        <v>179</v>
      </c>
      <c r="O5" s="28" t="s">
        <v>213</v>
      </c>
      <c r="P5" s="28" t="s">
        <v>181</v>
      </c>
      <c r="Q5" s="29">
        <v>0</v>
      </c>
      <c r="R5" s="28" t="s">
        <v>136</v>
      </c>
      <c r="S5" s="28" t="s">
        <v>136</v>
      </c>
      <c r="T5" s="28" t="s">
        <v>136</v>
      </c>
      <c r="U5" s="28" t="s">
        <v>136</v>
      </c>
      <c r="V5" s="28" t="s">
        <v>136</v>
      </c>
      <c r="W5" s="28" t="s">
        <v>136</v>
      </c>
      <c r="X5" s="30" t="s">
        <v>136</v>
      </c>
    </row>
    <row r="6" spans="1:24" x14ac:dyDescent="0.2">
      <c r="A6" s="27" t="s">
        <v>214</v>
      </c>
      <c r="B6" s="28" t="s">
        <v>215</v>
      </c>
      <c r="C6" s="28" t="s">
        <v>216</v>
      </c>
      <c r="D6" s="28" t="s">
        <v>20</v>
      </c>
      <c r="E6" s="55">
        <v>2905</v>
      </c>
      <c r="F6" s="55">
        <v>3501</v>
      </c>
      <c r="G6" s="28" t="s">
        <v>110</v>
      </c>
      <c r="H6" s="55">
        <v>4017812450</v>
      </c>
      <c r="I6" s="28" t="s">
        <v>218</v>
      </c>
      <c r="J6" s="28" t="s">
        <v>189</v>
      </c>
      <c r="K6" s="29">
        <v>19500</v>
      </c>
      <c r="L6" s="29">
        <v>2121</v>
      </c>
      <c r="M6" s="29">
        <v>52</v>
      </c>
      <c r="N6" s="28" t="s">
        <v>179</v>
      </c>
      <c r="O6" s="28" t="s">
        <v>219</v>
      </c>
      <c r="P6" s="28" t="s">
        <v>181</v>
      </c>
      <c r="Q6" s="29">
        <v>36</v>
      </c>
      <c r="R6" s="28" t="s">
        <v>220</v>
      </c>
      <c r="S6" s="28" t="s">
        <v>221</v>
      </c>
      <c r="T6" s="28" t="s">
        <v>222</v>
      </c>
      <c r="U6" s="28" t="s">
        <v>201</v>
      </c>
      <c r="V6" s="28" t="s">
        <v>217</v>
      </c>
      <c r="W6" s="28" t="s">
        <v>223</v>
      </c>
      <c r="X6" s="30" t="s">
        <v>136</v>
      </c>
    </row>
    <row r="7" spans="1:24" x14ac:dyDescent="0.2">
      <c r="A7" s="27" t="s">
        <v>224</v>
      </c>
      <c r="B7" s="28" t="s">
        <v>225</v>
      </c>
      <c r="C7" s="28" t="s">
        <v>226</v>
      </c>
      <c r="D7" s="28" t="s">
        <v>35</v>
      </c>
      <c r="E7" s="55">
        <v>2915</v>
      </c>
      <c r="F7" s="55">
        <v>1234</v>
      </c>
      <c r="G7" s="28" t="s">
        <v>110</v>
      </c>
      <c r="H7" s="55">
        <v>4014334877</v>
      </c>
      <c r="I7" s="28" t="s">
        <v>227</v>
      </c>
      <c r="J7" s="28" t="s">
        <v>136</v>
      </c>
      <c r="K7" s="29">
        <v>8500</v>
      </c>
      <c r="L7" s="29">
        <v>2874</v>
      </c>
      <c r="M7" s="29">
        <v>52</v>
      </c>
      <c r="N7" s="28" t="s">
        <v>179</v>
      </c>
      <c r="O7" s="28" t="s">
        <v>228</v>
      </c>
      <c r="P7" s="28" t="s">
        <v>229</v>
      </c>
      <c r="Q7" s="28" t="s">
        <v>136</v>
      </c>
      <c r="R7" s="28" t="s">
        <v>136</v>
      </c>
      <c r="S7" s="28" t="s">
        <v>136</v>
      </c>
      <c r="T7" s="28" t="s">
        <v>136</v>
      </c>
      <c r="U7" s="28" t="s">
        <v>136</v>
      </c>
      <c r="V7" s="28" t="s">
        <v>136</v>
      </c>
      <c r="W7" s="28" t="s">
        <v>136</v>
      </c>
      <c r="X7" s="30" t="s">
        <v>136</v>
      </c>
    </row>
    <row r="8" spans="1:24" x14ac:dyDescent="0.2">
      <c r="A8" s="27" t="s">
        <v>230</v>
      </c>
      <c r="B8" s="28" t="s">
        <v>231</v>
      </c>
      <c r="C8" s="28" t="s">
        <v>232</v>
      </c>
      <c r="D8" s="28" t="s">
        <v>68</v>
      </c>
      <c r="E8" s="55">
        <v>2825</v>
      </c>
      <c r="F8" s="28" t="s">
        <v>136</v>
      </c>
      <c r="G8" s="28" t="s">
        <v>110</v>
      </c>
      <c r="H8" s="55">
        <v>4013977930</v>
      </c>
      <c r="I8" s="28" t="s">
        <v>136</v>
      </c>
      <c r="J8" s="28" t="s">
        <v>136</v>
      </c>
      <c r="K8" s="29">
        <v>1261</v>
      </c>
      <c r="L8" s="29">
        <v>1248</v>
      </c>
      <c r="M8" s="29">
        <v>52</v>
      </c>
      <c r="N8" s="28" t="s">
        <v>179</v>
      </c>
      <c r="O8" s="28" t="s">
        <v>234</v>
      </c>
      <c r="P8" s="28" t="s">
        <v>235</v>
      </c>
      <c r="Q8" s="29">
        <v>50</v>
      </c>
      <c r="R8" s="28" t="s">
        <v>236</v>
      </c>
      <c r="S8" s="28" t="s">
        <v>237</v>
      </c>
      <c r="T8" s="28" t="s">
        <v>238</v>
      </c>
      <c r="U8" s="28" t="s">
        <v>239</v>
      </c>
      <c r="V8" s="28" t="s">
        <v>233</v>
      </c>
      <c r="W8" s="28" t="s">
        <v>240</v>
      </c>
      <c r="X8" s="30" t="s">
        <v>185</v>
      </c>
    </row>
    <row r="9" spans="1:24" x14ac:dyDescent="0.2">
      <c r="A9" s="27" t="s">
        <v>172</v>
      </c>
      <c r="B9" s="28" t="s">
        <v>173</v>
      </c>
      <c r="C9" s="28" t="s">
        <v>174</v>
      </c>
      <c r="D9" s="28" t="s">
        <v>175</v>
      </c>
      <c r="E9" s="55">
        <v>2827</v>
      </c>
      <c r="F9" s="55">
        <v>8</v>
      </c>
      <c r="G9" s="28" t="s">
        <v>176</v>
      </c>
      <c r="H9" s="55">
        <v>4013973873</v>
      </c>
      <c r="I9" s="28" t="s">
        <v>177</v>
      </c>
      <c r="J9" s="28" t="s">
        <v>178</v>
      </c>
      <c r="K9" s="29">
        <v>3200</v>
      </c>
      <c r="L9" s="29">
        <v>996</v>
      </c>
      <c r="M9" s="29">
        <v>52</v>
      </c>
      <c r="N9" s="28" t="s">
        <v>179</v>
      </c>
      <c r="O9" s="28" t="s">
        <v>180</v>
      </c>
      <c r="P9" s="28" t="s">
        <v>181</v>
      </c>
      <c r="Q9" s="29">
        <v>0</v>
      </c>
      <c r="R9" s="28" t="s">
        <v>182</v>
      </c>
      <c r="S9" s="28" t="s">
        <v>182</v>
      </c>
      <c r="T9" s="28" t="s">
        <v>182</v>
      </c>
      <c r="U9" s="28" t="s">
        <v>182</v>
      </c>
      <c r="V9" s="28" t="s">
        <v>183</v>
      </c>
      <c r="W9" s="28" t="s">
        <v>184</v>
      </c>
      <c r="X9" s="30" t="s">
        <v>185</v>
      </c>
    </row>
    <row r="10" spans="1:24" x14ac:dyDescent="0.2">
      <c r="A10" s="27" t="s">
        <v>347</v>
      </c>
      <c r="B10" s="28" t="s">
        <v>348</v>
      </c>
      <c r="C10" s="28" t="s">
        <v>349</v>
      </c>
      <c r="D10" s="28" t="s">
        <v>350</v>
      </c>
      <c r="E10" s="55">
        <v>2881</v>
      </c>
      <c r="F10" s="55">
        <v>1605</v>
      </c>
      <c r="G10" s="28" t="s">
        <v>352</v>
      </c>
      <c r="H10" s="55">
        <v>4017838254</v>
      </c>
      <c r="I10" s="28" t="s">
        <v>353</v>
      </c>
      <c r="J10" s="28" t="s">
        <v>354</v>
      </c>
      <c r="K10" s="29">
        <v>5920</v>
      </c>
      <c r="L10" s="29">
        <v>2456</v>
      </c>
      <c r="M10" s="29">
        <v>52</v>
      </c>
      <c r="N10" s="28" t="s">
        <v>179</v>
      </c>
      <c r="O10" s="28" t="s">
        <v>355</v>
      </c>
      <c r="P10" s="28" t="s">
        <v>181</v>
      </c>
      <c r="Q10" s="29">
        <v>105</v>
      </c>
      <c r="R10" s="28" t="s">
        <v>356</v>
      </c>
      <c r="S10" s="28" t="s">
        <v>357</v>
      </c>
      <c r="T10" s="28" t="s">
        <v>358</v>
      </c>
      <c r="U10" s="28" t="s">
        <v>359</v>
      </c>
      <c r="V10" s="28" t="s">
        <v>351</v>
      </c>
      <c r="W10" s="28" t="s">
        <v>360</v>
      </c>
      <c r="X10" s="30" t="s">
        <v>361</v>
      </c>
    </row>
    <row r="11" spans="1:24" x14ac:dyDescent="0.2">
      <c r="A11" s="27" t="s">
        <v>241</v>
      </c>
      <c r="B11" s="28" t="s">
        <v>242</v>
      </c>
      <c r="C11" s="28" t="s">
        <v>243</v>
      </c>
      <c r="D11" s="28" t="s">
        <v>101</v>
      </c>
      <c r="E11" s="55">
        <v>2860</v>
      </c>
      <c r="F11" s="55">
        <v>2106</v>
      </c>
      <c r="G11" s="28" t="s">
        <v>110</v>
      </c>
      <c r="H11" s="55">
        <v>4017253714</v>
      </c>
      <c r="I11" s="28" t="s">
        <v>244</v>
      </c>
      <c r="J11" s="28" t="s">
        <v>245</v>
      </c>
      <c r="K11" s="29" t="s">
        <v>246</v>
      </c>
      <c r="L11" s="29">
        <v>585</v>
      </c>
      <c r="M11" s="29">
        <v>52</v>
      </c>
      <c r="N11" s="28" t="s">
        <v>247</v>
      </c>
      <c r="O11" s="28" t="s">
        <v>248</v>
      </c>
      <c r="P11" s="28" t="s">
        <v>248</v>
      </c>
      <c r="Q11" s="29">
        <v>47</v>
      </c>
      <c r="R11" s="28" t="s">
        <v>249</v>
      </c>
      <c r="S11" s="28" t="s">
        <v>250</v>
      </c>
      <c r="T11" s="28" t="s">
        <v>136</v>
      </c>
      <c r="U11" s="28" t="s">
        <v>136</v>
      </c>
      <c r="V11" s="28" t="s">
        <v>136</v>
      </c>
      <c r="W11" s="28" t="s">
        <v>251</v>
      </c>
      <c r="X11" s="30" t="s">
        <v>252</v>
      </c>
    </row>
    <row r="12" spans="1:24" x14ac:dyDescent="0.2">
      <c r="A12" s="27" t="s">
        <v>253</v>
      </c>
      <c r="B12" s="28" t="s">
        <v>254</v>
      </c>
      <c r="C12" s="28" t="s">
        <v>255</v>
      </c>
      <c r="D12" s="28" t="s">
        <v>110</v>
      </c>
      <c r="E12" s="55">
        <v>2906</v>
      </c>
      <c r="F12" s="55">
        <v>3827</v>
      </c>
      <c r="G12" s="28" t="s">
        <v>110</v>
      </c>
      <c r="H12" s="55">
        <v>4013310390</v>
      </c>
      <c r="I12" s="28" t="s">
        <v>257</v>
      </c>
      <c r="J12" s="28" t="s">
        <v>258</v>
      </c>
      <c r="K12" s="29">
        <v>3812</v>
      </c>
      <c r="L12" s="29">
        <v>1612</v>
      </c>
      <c r="M12" s="29">
        <v>52</v>
      </c>
      <c r="N12" s="28" t="s">
        <v>179</v>
      </c>
      <c r="O12" s="28" t="s">
        <v>259</v>
      </c>
      <c r="P12" s="28" t="s">
        <v>260</v>
      </c>
      <c r="Q12" s="29">
        <v>40</v>
      </c>
      <c r="R12" s="28" t="s">
        <v>261</v>
      </c>
      <c r="S12" s="28" t="s">
        <v>262</v>
      </c>
      <c r="T12" s="28" t="s">
        <v>263</v>
      </c>
      <c r="U12" s="28" t="s">
        <v>264</v>
      </c>
      <c r="V12" s="28" t="s">
        <v>256</v>
      </c>
      <c r="W12" s="28" t="s">
        <v>265</v>
      </c>
      <c r="X12" s="30" t="s">
        <v>266</v>
      </c>
    </row>
    <row r="13" spans="1:24" x14ac:dyDescent="0.2">
      <c r="A13" s="27" t="s">
        <v>267</v>
      </c>
      <c r="B13" s="28" t="s">
        <v>268</v>
      </c>
      <c r="C13" s="28" t="s">
        <v>269</v>
      </c>
      <c r="D13" s="28" t="s">
        <v>110</v>
      </c>
      <c r="E13" s="55">
        <v>2907</v>
      </c>
      <c r="F13" s="55">
        <v>1549</v>
      </c>
      <c r="G13" s="28" t="s">
        <v>110</v>
      </c>
      <c r="H13" s="55">
        <v>4014672625</v>
      </c>
      <c r="I13" s="28" t="s">
        <v>271</v>
      </c>
      <c r="J13" s="28" t="s">
        <v>258</v>
      </c>
      <c r="K13" s="29">
        <v>20086</v>
      </c>
      <c r="L13" s="29">
        <v>2337</v>
      </c>
      <c r="M13" s="29">
        <v>52</v>
      </c>
      <c r="N13" s="28" t="s">
        <v>179</v>
      </c>
      <c r="O13" s="28" t="s">
        <v>272</v>
      </c>
      <c r="P13" s="28" t="s">
        <v>273</v>
      </c>
      <c r="Q13" s="29">
        <v>30</v>
      </c>
      <c r="R13" s="28" t="s">
        <v>274</v>
      </c>
      <c r="S13" s="28" t="s">
        <v>275</v>
      </c>
      <c r="T13" s="28" t="s">
        <v>276</v>
      </c>
      <c r="U13" s="28" t="s">
        <v>264</v>
      </c>
      <c r="V13" s="28" t="s">
        <v>270</v>
      </c>
      <c r="W13" s="28" t="s">
        <v>277</v>
      </c>
      <c r="X13" s="30" t="s">
        <v>278</v>
      </c>
    </row>
    <row r="14" spans="1:24" x14ac:dyDescent="0.2">
      <c r="A14" s="27" t="s">
        <v>279</v>
      </c>
      <c r="B14" s="28" t="s">
        <v>280</v>
      </c>
      <c r="C14" s="28" t="s">
        <v>281</v>
      </c>
      <c r="D14" s="28" t="s">
        <v>110</v>
      </c>
      <c r="E14" s="55">
        <v>2908</v>
      </c>
      <c r="F14" s="55">
        <v>4119</v>
      </c>
      <c r="G14" s="28" t="s">
        <v>110</v>
      </c>
      <c r="H14" s="55">
        <v>4012720106</v>
      </c>
      <c r="I14" s="28" t="s">
        <v>283</v>
      </c>
      <c r="J14" s="28" t="s">
        <v>258</v>
      </c>
      <c r="K14" s="29">
        <v>9373</v>
      </c>
      <c r="L14" s="29">
        <v>2392</v>
      </c>
      <c r="M14" s="29">
        <v>52</v>
      </c>
      <c r="N14" s="28" t="s">
        <v>179</v>
      </c>
      <c r="O14" s="28" t="s">
        <v>284</v>
      </c>
      <c r="P14" s="28" t="s">
        <v>273</v>
      </c>
      <c r="Q14" s="29">
        <v>30</v>
      </c>
      <c r="R14" s="28" t="s">
        <v>285</v>
      </c>
      <c r="S14" s="28" t="s">
        <v>286</v>
      </c>
      <c r="T14" s="28" t="s">
        <v>287</v>
      </c>
      <c r="U14" s="28" t="s">
        <v>264</v>
      </c>
      <c r="V14" s="28" t="s">
        <v>282</v>
      </c>
      <c r="W14" s="28" t="s">
        <v>288</v>
      </c>
      <c r="X14" s="30" t="s">
        <v>289</v>
      </c>
    </row>
    <row r="15" spans="1:24" x14ac:dyDescent="0.2">
      <c r="A15" s="27" t="s">
        <v>290</v>
      </c>
      <c r="B15" s="28" t="s">
        <v>291</v>
      </c>
      <c r="C15" s="28" t="s">
        <v>292</v>
      </c>
      <c r="D15" s="28" t="s">
        <v>110</v>
      </c>
      <c r="E15" s="55">
        <v>2909</v>
      </c>
      <c r="F15" s="55">
        <v>3320</v>
      </c>
      <c r="G15" s="28" t="s">
        <v>110</v>
      </c>
      <c r="H15" s="55">
        <v>4014214084</v>
      </c>
      <c r="I15" s="28" t="s">
        <v>283</v>
      </c>
      <c r="J15" s="28" t="s">
        <v>258</v>
      </c>
      <c r="K15" s="29">
        <v>3600</v>
      </c>
      <c r="L15" s="29">
        <v>1307</v>
      </c>
      <c r="M15" s="29">
        <v>52</v>
      </c>
      <c r="N15" s="28" t="s">
        <v>179</v>
      </c>
      <c r="O15" s="28" t="s">
        <v>293</v>
      </c>
      <c r="P15" s="28" t="s">
        <v>260</v>
      </c>
      <c r="Q15" s="29">
        <v>8</v>
      </c>
      <c r="R15" s="28" t="s">
        <v>294</v>
      </c>
      <c r="S15" s="28" t="s">
        <v>295</v>
      </c>
      <c r="T15" s="28" t="s">
        <v>296</v>
      </c>
      <c r="U15" s="28" t="s">
        <v>264</v>
      </c>
      <c r="V15" s="28" t="s">
        <v>256</v>
      </c>
      <c r="W15" s="28" t="s">
        <v>297</v>
      </c>
      <c r="X15" s="30" t="s">
        <v>298</v>
      </c>
    </row>
    <row r="16" spans="1:24" x14ac:dyDescent="0.2">
      <c r="A16" s="27" t="s">
        <v>299</v>
      </c>
      <c r="B16" s="28" t="s">
        <v>300</v>
      </c>
      <c r="C16" s="28" t="s">
        <v>301</v>
      </c>
      <c r="D16" s="28" t="s">
        <v>110</v>
      </c>
      <c r="E16" s="55">
        <v>2906</v>
      </c>
      <c r="F16" s="55">
        <v>3535</v>
      </c>
      <c r="G16" s="28" t="s">
        <v>110</v>
      </c>
      <c r="H16" s="55">
        <v>4012723780</v>
      </c>
      <c r="I16" s="28" t="s">
        <v>302</v>
      </c>
      <c r="J16" s="28" t="s">
        <v>258</v>
      </c>
      <c r="K16" s="29">
        <v>18227</v>
      </c>
      <c r="L16" s="29">
        <v>2392</v>
      </c>
      <c r="M16" s="29">
        <v>52</v>
      </c>
      <c r="N16" s="28" t="s">
        <v>179</v>
      </c>
      <c r="O16" s="28" t="s">
        <v>303</v>
      </c>
      <c r="P16" s="28" t="s">
        <v>304</v>
      </c>
      <c r="Q16" s="29">
        <v>45</v>
      </c>
      <c r="R16" s="28" t="s">
        <v>305</v>
      </c>
      <c r="S16" s="28" t="s">
        <v>306</v>
      </c>
      <c r="T16" s="28" t="s">
        <v>307</v>
      </c>
      <c r="U16" s="28" t="s">
        <v>264</v>
      </c>
      <c r="V16" s="28" t="s">
        <v>256</v>
      </c>
      <c r="W16" s="28" t="s">
        <v>308</v>
      </c>
      <c r="X16" s="30" t="s">
        <v>309</v>
      </c>
    </row>
    <row r="17" spans="1:24" x14ac:dyDescent="0.2">
      <c r="A17" s="27" t="s">
        <v>310</v>
      </c>
      <c r="B17" s="28" t="s">
        <v>311</v>
      </c>
      <c r="C17" s="28" t="s">
        <v>312</v>
      </c>
      <c r="D17" s="28" t="s">
        <v>110</v>
      </c>
      <c r="E17" s="55">
        <v>2908</v>
      </c>
      <c r="F17" s="55">
        <v>3796</v>
      </c>
      <c r="G17" s="28" t="s">
        <v>110</v>
      </c>
      <c r="H17" s="55">
        <v>4012724140</v>
      </c>
      <c r="I17" s="28" t="s">
        <v>313</v>
      </c>
      <c r="J17" s="28" t="s">
        <v>258</v>
      </c>
      <c r="K17" s="29">
        <v>8900</v>
      </c>
      <c r="L17" s="29">
        <v>1612</v>
      </c>
      <c r="M17" s="29">
        <v>52</v>
      </c>
      <c r="N17" s="28" t="s">
        <v>179</v>
      </c>
      <c r="O17" s="28" t="s">
        <v>314</v>
      </c>
      <c r="P17" s="28" t="s">
        <v>260</v>
      </c>
      <c r="Q17" s="29">
        <v>25</v>
      </c>
      <c r="R17" s="28" t="s">
        <v>315</v>
      </c>
      <c r="S17" s="28" t="s">
        <v>316</v>
      </c>
      <c r="T17" s="28" t="s">
        <v>317</v>
      </c>
      <c r="U17" s="28" t="s">
        <v>264</v>
      </c>
      <c r="V17" s="28" t="s">
        <v>282</v>
      </c>
      <c r="W17" s="28" t="s">
        <v>318</v>
      </c>
      <c r="X17" s="30" t="s">
        <v>319</v>
      </c>
    </row>
    <row r="18" spans="1:24" x14ac:dyDescent="0.2">
      <c r="A18" s="27" t="s">
        <v>320</v>
      </c>
      <c r="B18" s="28" t="s">
        <v>321</v>
      </c>
      <c r="C18" s="28" t="s">
        <v>322</v>
      </c>
      <c r="D18" s="28" t="s">
        <v>110</v>
      </c>
      <c r="E18" s="55">
        <v>2905</v>
      </c>
      <c r="F18" s="55">
        <v>2097</v>
      </c>
      <c r="G18" s="28" t="s">
        <v>110</v>
      </c>
      <c r="H18" s="55">
        <v>4014672619</v>
      </c>
      <c r="I18" s="28" t="s">
        <v>323</v>
      </c>
      <c r="J18" s="28" t="s">
        <v>258</v>
      </c>
      <c r="K18" s="29">
        <v>7249</v>
      </c>
      <c r="L18" s="29">
        <v>1612</v>
      </c>
      <c r="M18" s="29">
        <v>52</v>
      </c>
      <c r="N18" s="28" t="s">
        <v>179</v>
      </c>
      <c r="O18" s="28" t="s">
        <v>324</v>
      </c>
      <c r="P18" s="28" t="s">
        <v>260</v>
      </c>
      <c r="Q18" s="29">
        <v>12</v>
      </c>
      <c r="R18" s="28" t="s">
        <v>325</v>
      </c>
      <c r="S18" s="28" t="s">
        <v>324</v>
      </c>
      <c r="T18" s="28" t="s">
        <v>326</v>
      </c>
      <c r="U18" s="28" t="s">
        <v>264</v>
      </c>
      <c r="V18" s="28" t="s">
        <v>217</v>
      </c>
      <c r="W18" s="28" t="s">
        <v>327</v>
      </c>
      <c r="X18" s="30" t="s">
        <v>328</v>
      </c>
    </row>
    <row r="19" spans="1:24" x14ac:dyDescent="0.2">
      <c r="A19" s="27" t="s">
        <v>329</v>
      </c>
      <c r="B19" s="28" t="s">
        <v>330</v>
      </c>
      <c r="C19" s="28" t="s">
        <v>331</v>
      </c>
      <c r="D19" s="28" t="s">
        <v>110</v>
      </c>
      <c r="E19" s="55">
        <v>2904</v>
      </c>
      <c r="F19" s="55">
        <v>2118</v>
      </c>
      <c r="G19" s="28" t="s">
        <v>110</v>
      </c>
      <c r="H19" s="55">
        <v>4012744145</v>
      </c>
      <c r="I19" s="28" t="s">
        <v>332</v>
      </c>
      <c r="J19" s="28" t="s">
        <v>258</v>
      </c>
      <c r="K19" s="29">
        <v>8200</v>
      </c>
      <c r="L19" s="29">
        <v>1612</v>
      </c>
      <c r="M19" s="29">
        <v>52</v>
      </c>
      <c r="N19" s="28" t="s">
        <v>179</v>
      </c>
      <c r="O19" s="28" t="s">
        <v>333</v>
      </c>
      <c r="P19" s="28" t="s">
        <v>260</v>
      </c>
      <c r="Q19" s="29">
        <v>15</v>
      </c>
      <c r="R19" s="28" t="s">
        <v>334</v>
      </c>
      <c r="S19" s="28" t="s">
        <v>335</v>
      </c>
      <c r="T19" s="28" t="s">
        <v>336</v>
      </c>
      <c r="U19" s="28" t="s">
        <v>264</v>
      </c>
      <c r="V19" s="28" t="s">
        <v>282</v>
      </c>
      <c r="W19" s="28" t="s">
        <v>337</v>
      </c>
      <c r="X19" s="30" t="s">
        <v>338</v>
      </c>
    </row>
    <row r="20" spans="1:24" x14ac:dyDescent="0.2">
      <c r="A20" s="27" t="s">
        <v>339</v>
      </c>
      <c r="B20" s="28" t="s">
        <v>340</v>
      </c>
      <c r="C20" s="28" t="s">
        <v>341</v>
      </c>
      <c r="D20" s="28" t="s">
        <v>110</v>
      </c>
      <c r="E20" s="55">
        <v>2905</v>
      </c>
      <c r="F20" s="55">
        <v>2934</v>
      </c>
      <c r="G20" s="28" t="s">
        <v>110</v>
      </c>
      <c r="H20" s="55">
        <v>4017813136</v>
      </c>
      <c r="I20" s="28" t="s">
        <v>342</v>
      </c>
      <c r="J20" s="28" t="s">
        <v>258</v>
      </c>
      <c r="K20" s="29">
        <v>2800</v>
      </c>
      <c r="L20" s="29">
        <v>1612</v>
      </c>
      <c r="M20" s="29">
        <v>52</v>
      </c>
      <c r="N20" s="28" t="s">
        <v>179</v>
      </c>
      <c r="O20" s="28" t="s">
        <v>343</v>
      </c>
      <c r="P20" s="28" t="s">
        <v>260</v>
      </c>
      <c r="Q20" s="29">
        <v>5</v>
      </c>
      <c r="R20" s="28" t="s">
        <v>344</v>
      </c>
      <c r="S20" s="28" t="s">
        <v>345</v>
      </c>
      <c r="T20" s="28" t="s">
        <v>346</v>
      </c>
      <c r="U20" s="28" t="s">
        <v>264</v>
      </c>
      <c r="V20" s="28" t="s">
        <v>217</v>
      </c>
      <c r="W20" s="28" t="s">
        <v>136</v>
      </c>
      <c r="X20" s="30" t="s">
        <v>136</v>
      </c>
    </row>
    <row r="21" spans="1:24" x14ac:dyDescent="0.2">
      <c r="A21" s="27" t="s">
        <v>374</v>
      </c>
      <c r="B21" s="28" t="s">
        <v>375</v>
      </c>
      <c r="C21" s="28" t="s">
        <v>376</v>
      </c>
      <c r="D21" s="28" t="s">
        <v>121</v>
      </c>
      <c r="E21" s="55">
        <v>2878</v>
      </c>
      <c r="F21" s="55">
        <v>4899</v>
      </c>
      <c r="G21" s="28" t="s">
        <v>86</v>
      </c>
      <c r="H21" s="55">
        <v>4016256799</v>
      </c>
      <c r="I21" s="28"/>
      <c r="J21" s="28" t="s">
        <v>378</v>
      </c>
      <c r="K21" s="29">
        <v>1250</v>
      </c>
      <c r="L21" s="29">
        <v>514</v>
      </c>
      <c r="M21" s="29">
        <v>52</v>
      </c>
      <c r="N21" s="28" t="s">
        <v>179</v>
      </c>
      <c r="O21" s="28" t="s">
        <v>379</v>
      </c>
      <c r="P21" s="28" t="s">
        <v>181</v>
      </c>
      <c r="Q21" s="29">
        <v>45</v>
      </c>
      <c r="R21" s="28" t="s">
        <v>380</v>
      </c>
      <c r="S21" s="28" t="s">
        <v>381</v>
      </c>
      <c r="T21" s="28" t="s">
        <v>382</v>
      </c>
      <c r="U21" s="28" t="s">
        <v>383</v>
      </c>
      <c r="V21" s="28" t="s">
        <v>377</v>
      </c>
      <c r="W21" s="28" t="s">
        <v>384</v>
      </c>
      <c r="X21" s="30" t="s">
        <v>385</v>
      </c>
    </row>
    <row r="22" spans="1:24" x14ac:dyDescent="0.2">
      <c r="A22" s="27" t="s">
        <v>362</v>
      </c>
      <c r="B22" s="28" t="s">
        <v>363</v>
      </c>
      <c r="C22" s="28" t="s">
        <v>364</v>
      </c>
      <c r="D22" s="28" t="s">
        <v>365</v>
      </c>
      <c r="E22" s="55">
        <v>2879</v>
      </c>
      <c r="F22" s="55">
        <v>3953</v>
      </c>
      <c r="G22" s="28" t="s">
        <v>352</v>
      </c>
      <c r="H22" s="55">
        <v>4017835386</v>
      </c>
      <c r="I22" s="28" t="s">
        <v>367</v>
      </c>
      <c r="J22" s="28" t="s">
        <v>354</v>
      </c>
      <c r="K22" s="29">
        <v>1680</v>
      </c>
      <c r="L22" s="29">
        <v>1352</v>
      </c>
      <c r="M22" s="29">
        <v>52</v>
      </c>
      <c r="N22" s="28" t="s">
        <v>179</v>
      </c>
      <c r="O22" s="28" t="s">
        <v>355</v>
      </c>
      <c r="P22" s="28" t="s">
        <v>181</v>
      </c>
      <c r="Q22" s="29">
        <v>165</v>
      </c>
      <c r="R22" s="28" t="s">
        <v>368</v>
      </c>
      <c r="S22" s="28" t="s">
        <v>369</v>
      </c>
      <c r="T22" s="28" t="s">
        <v>370</v>
      </c>
      <c r="U22" s="28" t="s">
        <v>371</v>
      </c>
      <c r="V22" s="28" t="s">
        <v>366</v>
      </c>
      <c r="W22" s="28" t="s">
        <v>372</v>
      </c>
      <c r="X22" s="30" t="s">
        <v>373</v>
      </c>
    </row>
    <row r="23" spans="1:24" x14ac:dyDescent="0.2">
      <c r="A23" s="27" t="s">
        <v>386</v>
      </c>
      <c r="B23" s="28" t="s">
        <v>387</v>
      </c>
      <c r="C23" s="28" t="s">
        <v>388</v>
      </c>
      <c r="D23" s="28" t="s">
        <v>104</v>
      </c>
      <c r="E23" s="55">
        <v>2886</v>
      </c>
      <c r="F23" s="55">
        <v>7145</v>
      </c>
      <c r="G23" s="28" t="s">
        <v>176</v>
      </c>
      <c r="H23" s="55">
        <v>4017396411</v>
      </c>
      <c r="I23" s="28" t="s">
        <v>136</v>
      </c>
      <c r="J23" s="28" t="s">
        <v>389</v>
      </c>
      <c r="K23" s="29">
        <v>1637</v>
      </c>
      <c r="L23" s="29">
        <v>1127</v>
      </c>
      <c r="M23" s="29">
        <v>52</v>
      </c>
      <c r="N23" s="28" t="s">
        <v>179</v>
      </c>
      <c r="O23" s="28" t="s">
        <v>390</v>
      </c>
      <c r="P23" s="28" t="s">
        <v>391</v>
      </c>
      <c r="Q23" s="29">
        <v>0</v>
      </c>
      <c r="R23" s="28" t="s">
        <v>136</v>
      </c>
      <c r="S23" s="28" t="s">
        <v>136</v>
      </c>
      <c r="T23" s="28" t="s">
        <v>136</v>
      </c>
      <c r="U23" s="28" t="s">
        <v>136</v>
      </c>
      <c r="V23" s="28" t="s">
        <v>136</v>
      </c>
      <c r="W23" s="28" t="s">
        <v>136</v>
      </c>
      <c r="X23" s="30" t="s">
        <v>136</v>
      </c>
    </row>
    <row r="24" spans="1:24" x14ac:dyDescent="0.2">
      <c r="A24" s="27" t="s">
        <v>392</v>
      </c>
      <c r="B24" s="28" t="s">
        <v>393</v>
      </c>
      <c r="C24" s="28" t="s">
        <v>394</v>
      </c>
      <c r="D24" s="28" t="s">
        <v>104</v>
      </c>
      <c r="E24" s="55">
        <v>2889</v>
      </c>
      <c r="F24" s="55">
        <v>2641</v>
      </c>
      <c r="G24" s="28" t="s">
        <v>176</v>
      </c>
      <c r="H24" s="55">
        <v>4017376546</v>
      </c>
      <c r="I24" s="28" t="s">
        <v>136</v>
      </c>
      <c r="J24" s="28" t="s">
        <v>389</v>
      </c>
      <c r="K24" s="29">
        <v>1410</v>
      </c>
      <c r="L24" s="29">
        <v>1180</v>
      </c>
      <c r="M24" s="29">
        <v>52</v>
      </c>
      <c r="N24" s="28" t="s">
        <v>179</v>
      </c>
      <c r="O24" s="28" t="s">
        <v>395</v>
      </c>
      <c r="P24" s="28" t="s">
        <v>391</v>
      </c>
      <c r="Q24" s="29">
        <v>0</v>
      </c>
      <c r="R24" s="28" t="s">
        <v>136</v>
      </c>
      <c r="S24" s="28" t="s">
        <v>136</v>
      </c>
      <c r="T24" s="28" t="s">
        <v>136</v>
      </c>
      <c r="U24" s="28" t="s">
        <v>136</v>
      </c>
      <c r="V24" s="28" t="s">
        <v>136</v>
      </c>
      <c r="W24" s="28" t="s">
        <v>136</v>
      </c>
      <c r="X24" s="30" t="s">
        <v>136</v>
      </c>
    </row>
    <row r="25" spans="1:24" ht="13.5" thickBot="1" x14ac:dyDescent="0.25">
      <c r="A25" s="31" t="s">
        <v>396</v>
      </c>
      <c r="B25" s="32" t="s">
        <v>397</v>
      </c>
      <c r="C25" s="32" t="s">
        <v>398</v>
      </c>
      <c r="D25" s="32" t="s">
        <v>104</v>
      </c>
      <c r="E25" s="56">
        <v>2888</v>
      </c>
      <c r="F25" s="56">
        <v>2296</v>
      </c>
      <c r="G25" s="32" t="s">
        <v>176</v>
      </c>
      <c r="H25" s="56">
        <v>4019417545</v>
      </c>
      <c r="I25" s="32" t="s">
        <v>136</v>
      </c>
      <c r="J25" s="32" t="s">
        <v>389</v>
      </c>
      <c r="K25" s="33">
        <v>1976</v>
      </c>
      <c r="L25" s="33">
        <v>1123</v>
      </c>
      <c r="M25" s="33">
        <v>52</v>
      </c>
      <c r="N25" s="32" t="s">
        <v>179</v>
      </c>
      <c r="O25" s="32" t="s">
        <v>399</v>
      </c>
      <c r="P25" s="32" t="s">
        <v>391</v>
      </c>
      <c r="Q25" s="33">
        <v>0</v>
      </c>
      <c r="R25" s="32" t="s">
        <v>136</v>
      </c>
      <c r="S25" s="32" t="s">
        <v>136</v>
      </c>
      <c r="T25" s="32" t="s">
        <v>136</v>
      </c>
      <c r="U25" s="32" t="s">
        <v>136</v>
      </c>
      <c r="V25" s="32" t="s">
        <v>136</v>
      </c>
      <c r="W25" s="32" t="s">
        <v>136</v>
      </c>
      <c r="X25" s="34" t="s">
        <v>136</v>
      </c>
    </row>
  </sheetData>
  <autoFilter ref="A1:A25"/>
  <sortState ref="A2:X25">
    <sortCondition ref="D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S53"/>
  <sheetViews>
    <sheetView workbookViewId="0">
      <pane xSplit="3" ySplit="1" topLeftCell="D2" activePane="bottomRight" state="frozen"/>
      <selection pane="topRight" activeCell="D1" sqref="D1"/>
      <selection pane="bottomLeft" activeCell="A2" sqref="A2"/>
      <selection pane="bottomRight" activeCell="A2" sqref="A2"/>
    </sheetView>
  </sheetViews>
  <sheetFormatPr defaultRowHeight="12.75" x14ac:dyDescent="0.2"/>
  <cols>
    <col min="1" max="1" width="38.140625" style="22" customWidth="1"/>
    <col min="2" max="2" width="7.42578125" style="22" customWidth="1"/>
    <col min="3" max="3" width="16.85546875" style="2" customWidth="1"/>
    <col min="4" max="10" width="11.42578125" style="22" bestFit="1" customWidth="1"/>
    <col min="11" max="11" width="15.28515625" style="22" customWidth="1"/>
    <col min="12" max="12" width="12.140625" style="22" customWidth="1"/>
    <col min="13" max="13" width="12" style="22" customWidth="1"/>
    <col min="14" max="19" width="11.42578125" style="22" bestFit="1" customWidth="1"/>
    <col min="20" max="16384" width="9.140625" style="22"/>
  </cols>
  <sheetData>
    <row r="1" spans="1:19" s="21" customFormat="1" ht="77.25" thickBot="1" x14ac:dyDescent="0.25">
      <c r="A1" s="20" t="s">
        <v>147</v>
      </c>
      <c r="B1" s="20" t="s">
        <v>146</v>
      </c>
      <c r="C1" s="18" t="s">
        <v>139</v>
      </c>
      <c r="D1" s="20" t="s">
        <v>140</v>
      </c>
      <c r="E1" s="20" t="s">
        <v>400</v>
      </c>
      <c r="F1" s="20" t="s">
        <v>401</v>
      </c>
      <c r="G1" s="20" t="s">
        <v>402</v>
      </c>
      <c r="H1" s="20" t="s">
        <v>403</v>
      </c>
      <c r="I1" s="20" t="s">
        <v>404</v>
      </c>
      <c r="J1" s="20" t="s">
        <v>405</v>
      </c>
      <c r="K1" s="20" t="s">
        <v>406</v>
      </c>
      <c r="L1" s="20" t="s">
        <v>407</v>
      </c>
      <c r="M1" s="20" t="s">
        <v>408</v>
      </c>
      <c r="N1" s="20" t="s">
        <v>409</v>
      </c>
      <c r="O1" s="20" t="s">
        <v>410</v>
      </c>
      <c r="P1" s="20" t="s">
        <v>411</v>
      </c>
      <c r="Q1" s="20" t="s">
        <v>412</v>
      </c>
      <c r="R1" s="20" t="s">
        <v>413</v>
      </c>
      <c r="S1" s="20" t="s">
        <v>414</v>
      </c>
    </row>
    <row r="2" spans="1:19" ht="13.5" thickBot="1" x14ac:dyDescent="0.25">
      <c r="A2" s="35" t="s">
        <v>0</v>
      </c>
      <c r="B2" s="23" t="s">
        <v>1</v>
      </c>
      <c r="C2" s="38" t="s">
        <v>2</v>
      </c>
      <c r="D2" s="25">
        <v>8188</v>
      </c>
      <c r="E2" s="25">
        <v>19696</v>
      </c>
      <c r="F2" s="25">
        <v>818</v>
      </c>
      <c r="G2" s="25">
        <v>20514</v>
      </c>
      <c r="H2" s="25">
        <v>587</v>
      </c>
      <c r="I2" s="25">
        <v>1399</v>
      </c>
      <c r="J2" s="25">
        <v>0</v>
      </c>
      <c r="K2" s="24" t="s">
        <v>246</v>
      </c>
      <c r="L2" s="39">
        <f>G2+H2+I2+J2</f>
        <v>22500</v>
      </c>
      <c r="M2" s="25">
        <v>0</v>
      </c>
      <c r="N2" s="25">
        <v>14586</v>
      </c>
      <c r="O2" s="25">
        <v>0</v>
      </c>
      <c r="P2" s="25">
        <v>601</v>
      </c>
      <c r="Q2" s="25">
        <v>0</v>
      </c>
      <c r="R2" s="25">
        <v>40935</v>
      </c>
      <c r="S2" s="40">
        <v>78661</v>
      </c>
    </row>
    <row r="3" spans="1:19" ht="13.5" thickBot="1" x14ac:dyDescent="0.25">
      <c r="A3" s="35" t="s">
        <v>3</v>
      </c>
      <c r="B3" s="27" t="s">
        <v>4</v>
      </c>
      <c r="C3" s="6" t="s">
        <v>5</v>
      </c>
      <c r="D3" s="29">
        <v>16310</v>
      </c>
      <c r="E3" s="29">
        <v>118765</v>
      </c>
      <c r="F3" s="29">
        <v>3940</v>
      </c>
      <c r="G3" s="29">
        <v>122705</v>
      </c>
      <c r="H3" s="29">
        <v>4064</v>
      </c>
      <c r="I3" s="29">
        <v>6048</v>
      </c>
      <c r="J3" s="29">
        <v>150</v>
      </c>
      <c r="K3" s="28" t="s">
        <v>415</v>
      </c>
      <c r="L3" s="41">
        <f t="shared" ref="L3:L49" si="0">G3+H3+I3+J3</f>
        <v>132967</v>
      </c>
      <c r="M3" s="29">
        <v>0</v>
      </c>
      <c r="N3" s="29">
        <v>14586</v>
      </c>
      <c r="O3" s="29">
        <v>0</v>
      </c>
      <c r="P3" s="29">
        <v>601</v>
      </c>
      <c r="Q3" s="29">
        <v>0</v>
      </c>
      <c r="R3" s="29">
        <v>40935</v>
      </c>
      <c r="S3" s="42">
        <v>189137</v>
      </c>
    </row>
    <row r="4" spans="1:19" ht="13.5" thickBot="1" x14ac:dyDescent="0.25">
      <c r="A4" s="35" t="s">
        <v>6</v>
      </c>
      <c r="B4" s="27" t="s">
        <v>7</v>
      </c>
      <c r="C4" s="6" t="s">
        <v>8</v>
      </c>
      <c r="D4" s="29">
        <v>3492</v>
      </c>
      <c r="E4" s="29">
        <v>25667</v>
      </c>
      <c r="F4" s="29">
        <v>556</v>
      </c>
      <c r="G4" s="29">
        <v>26223</v>
      </c>
      <c r="H4" s="29">
        <v>1298</v>
      </c>
      <c r="I4" s="29">
        <v>1525</v>
      </c>
      <c r="J4" s="29">
        <v>0</v>
      </c>
      <c r="K4" s="28" t="s">
        <v>246</v>
      </c>
      <c r="L4" s="41">
        <f t="shared" si="0"/>
        <v>29046</v>
      </c>
      <c r="M4" s="29">
        <v>12</v>
      </c>
      <c r="N4" s="29">
        <v>14586</v>
      </c>
      <c r="O4" s="29">
        <v>0</v>
      </c>
      <c r="P4" s="29">
        <v>601</v>
      </c>
      <c r="Q4" s="29">
        <v>0</v>
      </c>
      <c r="R4" s="29">
        <v>40935</v>
      </c>
      <c r="S4" s="42">
        <v>85222</v>
      </c>
    </row>
    <row r="5" spans="1:19" ht="13.5" thickBot="1" x14ac:dyDescent="0.25">
      <c r="A5" s="35" t="s">
        <v>9</v>
      </c>
      <c r="B5" s="27" t="s">
        <v>10</v>
      </c>
      <c r="C5" s="6" t="s">
        <v>11</v>
      </c>
      <c r="D5" s="29">
        <v>19376</v>
      </c>
      <c r="E5" s="29">
        <v>29585</v>
      </c>
      <c r="F5" s="29">
        <v>348</v>
      </c>
      <c r="G5" s="29">
        <v>29933</v>
      </c>
      <c r="H5" s="29">
        <v>525</v>
      </c>
      <c r="I5" s="29">
        <v>1621</v>
      </c>
      <c r="J5" s="29">
        <v>63</v>
      </c>
      <c r="K5" s="28" t="s">
        <v>136</v>
      </c>
      <c r="L5" s="41">
        <f t="shared" si="0"/>
        <v>32142</v>
      </c>
      <c r="M5" s="29">
        <v>0</v>
      </c>
      <c r="N5" s="29">
        <v>14586</v>
      </c>
      <c r="O5" s="29">
        <v>0</v>
      </c>
      <c r="P5" s="29">
        <v>601</v>
      </c>
      <c r="Q5" s="29">
        <v>0</v>
      </c>
      <c r="R5" s="29">
        <v>40935</v>
      </c>
      <c r="S5" s="42">
        <v>88303</v>
      </c>
    </row>
    <row r="6" spans="1:19" ht="13.5" thickBot="1" x14ac:dyDescent="0.25">
      <c r="A6" s="35" t="s">
        <v>12</v>
      </c>
      <c r="B6" s="27" t="s">
        <v>13</v>
      </c>
      <c r="C6" s="6" t="s">
        <v>14</v>
      </c>
      <c r="D6" s="29">
        <v>7708</v>
      </c>
      <c r="E6" s="29">
        <v>21815</v>
      </c>
      <c r="F6" s="29">
        <v>1932</v>
      </c>
      <c r="G6" s="29">
        <v>23747</v>
      </c>
      <c r="H6" s="29">
        <v>710</v>
      </c>
      <c r="I6" s="29">
        <v>1771</v>
      </c>
      <c r="J6" s="29">
        <v>0</v>
      </c>
      <c r="K6" s="28" t="s">
        <v>136</v>
      </c>
      <c r="L6" s="41">
        <f t="shared" si="0"/>
        <v>26228</v>
      </c>
      <c r="M6" s="29">
        <v>0</v>
      </c>
      <c r="N6" s="29">
        <v>14586</v>
      </c>
      <c r="O6" s="29">
        <v>0</v>
      </c>
      <c r="P6" s="29">
        <v>601</v>
      </c>
      <c r="Q6" s="29">
        <v>0</v>
      </c>
      <c r="R6" s="29">
        <v>40935</v>
      </c>
      <c r="S6" s="42">
        <v>82389</v>
      </c>
    </row>
    <row r="7" spans="1:19" ht="13.5" thickBot="1" x14ac:dyDescent="0.25">
      <c r="A7" s="35" t="s">
        <v>15</v>
      </c>
      <c r="B7" s="27" t="s">
        <v>16</v>
      </c>
      <c r="C7" s="6" t="s">
        <v>17</v>
      </c>
      <c r="D7" s="29">
        <v>35014</v>
      </c>
      <c r="E7" s="29">
        <v>77416</v>
      </c>
      <c r="F7" s="29">
        <v>1001</v>
      </c>
      <c r="G7" s="29">
        <v>78417</v>
      </c>
      <c r="H7" s="29">
        <v>5088</v>
      </c>
      <c r="I7" s="29">
        <v>8187</v>
      </c>
      <c r="J7" s="29">
        <v>540</v>
      </c>
      <c r="K7" s="28" t="s">
        <v>416</v>
      </c>
      <c r="L7" s="41">
        <f t="shared" si="0"/>
        <v>92232</v>
      </c>
      <c r="M7" s="29">
        <v>0</v>
      </c>
      <c r="N7" s="29">
        <v>14586</v>
      </c>
      <c r="O7" s="29">
        <v>0</v>
      </c>
      <c r="P7" s="29">
        <v>601</v>
      </c>
      <c r="Q7" s="29">
        <v>0</v>
      </c>
      <c r="R7" s="29">
        <v>40935</v>
      </c>
      <c r="S7" s="42">
        <v>148399</v>
      </c>
    </row>
    <row r="8" spans="1:19" ht="13.5" thickBot="1" x14ac:dyDescent="0.25">
      <c r="A8" s="35" t="s">
        <v>18</v>
      </c>
      <c r="B8" s="27" t="s">
        <v>19</v>
      </c>
      <c r="C8" s="6" t="s">
        <v>20</v>
      </c>
      <c r="D8" s="29">
        <v>80387</v>
      </c>
      <c r="E8" s="29">
        <v>211226</v>
      </c>
      <c r="F8" s="29">
        <v>33400</v>
      </c>
      <c r="G8" s="29">
        <v>244626</v>
      </c>
      <c r="H8" s="29">
        <v>16527</v>
      </c>
      <c r="I8" s="29">
        <v>19897</v>
      </c>
      <c r="J8" s="29">
        <v>469</v>
      </c>
      <c r="K8" s="28" t="s">
        <v>417</v>
      </c>
      <c r="L8" s="41">
        <f t="shared" si="0"/>
        <v>281519</v>
      </c>
      <c r="M8" s="29">
        <v>0</v>
      </c>
      <c r="N8" s="29">
        <v>14586</v>
      </c>
      <c r="O8" s="29">
        <v>0</v>
      </c>
      <c r="P8" s="29">
        <v>601</v>
      </c>
      <c r="Q8" s="29">
        <v>0</v>
      </c>
      <c r="R8" s="29">
        <v>40935</v>
      </c>
      <c r="S8" s="42">
        <v>337681</v>
      </c>
    </row>
    <row r="9" spans="1:19" ht="13.5" thickBot="1" x14ac:dyDescent="0.25">
      <c r="A9" s="35" t="s">
        <v>21</v>
      </c>
      <c r="B9" s="27" t="s">
        <v>22</v>
      </c>
      <c r="C9" s="6" t="s">
        <v>23</v>
      </c>
      <c r="D9" s="29">
        <v>7827</v>
      </c>
      <c r="E9" s="29">
        <v>19029</v>
      </c>
      <c r="F9" s="29">
        <v>3787</v>
      </c>
      <c r="G9" s="29">
        <v>22816</v>
      </c>
      <c r="H9" s="29">
        <v>1350</v>
      </c>
      <c r="I9" s="29">
        <v>4754</v>
      </c>
      <c r="J9" s="29">
        <v>0</v>
      </c>
      <c r="K9" s="28" t="s">
        <v>246</v>
      </c>
      <c r="L9" s="41">
        <f t="shared" si="0"/>
        <v>28920</v>
      </c>
      <c r="M9" s="29">
        <v>0</v>
      </c>
      <c r="N9" s="29">
        <v>14586</v>
      </c>
      <c r="O9" s="29">
        <v>0</v>
      </c>
      <c r="P9" s="29">
        <v>601</v>
      </c>
      <c r="Q9" s="29">
        <v>0</v>
      </c>
      <c r="R9" s="29">
        <v>40935</v>
      </c>
      <c r="S9" s="42">
        <v>85081</v>
      </c>
    </row>
    <row r="10" spans="1:19" ht="13.5" thickBot="1" x14ac:dyDescent="0.25">
      <c r="A10" s="35" t="s">
        <v>24</v>
      </c>
      <c r="B10" s="27" t="s">
        <v>25</v>
      </c>
      <c r="C10" s="6" t="s">
        <v>26</v>
      </c>
      <c r="D10" s="29">
        <v>33506</v>
      </c>
      <c r="E10" s="29">
        <v>82109</v>
      </c>
      <c r="F10" s="29">
        <v>1110</v>
      </c>
      <c r="G10" s="29">
        <v>83219</v>
      </c>
      <c r="H10" s="29">
        <v>6381</v>
      </c>
      <c r="I10" s="29">
        <v>11278</v>
      </c>
      <c r="J10" s="29">
        <v>895</v>
      </c>
      <c r="K10" s="28" t="s">
        <v>418</v>
      </c>
      <c r="L10" s="41">
        <f t="shared" si="0"/>
        <v>101773</v>
      </c>
      <c r="M10" s="29">
        <v>0</v>
      </c>
      <c r="N10" s="29">
        <v>14586</v>
      </c>
      <c r="O10" s="29">
        <v>0</v>
      </c>
      <c r="P10" s="29">
        <v>601</v>
      </c>
      <c r="Q10" s="29">
        <v>0</v>
      </c>
      <c r="R10" s="29">
        <v>40935</v>
      </c>
      <c r="S10" s="42">
        <v>157940</v>
      </c>
    </row>
    <row r="11" spans="1:19" ht="13.5" thickBot="1" x14ac:dyDescent="0.25">
      <c r="A11" s="35" t="s">
        <v>27</v>
      </c>
      <c r="B11" s="27" t="s">
        <v>28</v>
      </c>
      <c r="C11" s="6" t="s">
        <v>29</v>
      </c>
      <c r="D11" s="29">
        <v>26486</v>
      </c>
      <c r="E11" s="29">
        <v>12356</v>
      </c>
      <c r="F11" s="29">
        <v>281</v>
      </c>
      <c r="G11" s="29">
        <v>12637</v>
      </c>
      <c r="H11" s="29">
        <v>495</v>
      </c>
      <c r="I11" s="29">
        <v>1910</v>
      </c>
      <c r="J11" s="29">
        <v>40</v>
      </c>
      <c r="K11" s="28" t="s">
        <v>419</v>
      </c>
      <c r="L11" s="41">
        <f t="shared" si="0"/>
        <v>15082</v>
      </c>
      <c r="M11" s="29">
        <v>0</v>
      </c>
      <c r="N11" s="29">
        <v>14586</v>
      </c>
      <c r="O11" s="29">
        <v>0</v>
      </c>
      <c r="P11" s="29">
        <v>601</v>
      </c>
      <c r="Q11" s="29">
        <v>0</v>
      </c>
      <c r="R11" s="29">
        <v>40935</v>
      </c>
      <c r="S11" s="42">
        <v>71243</v>
      </c>
    </row>
    <row r="12" spans="1:19" ht="13.5" thickBot="1" x14ac:dyDescent="0.25">
      <c r="A12" s="35" t="s">
        <v>30</v>
      </c>
      <c r="B12" s="27" t="s">
        <v>31</v>
      </c>
      <c r="C12" s="6" t="s">
        <v>32</v>
      </c>
      <c r="D12" s="29">
        <v>13146</v>
      </c>
      <c r="E12" s="29">
        <v>74044</v>
      </c>
      <c r="F12" s="29">
        <v>1828</v>
      </c>
      <c r="G12" s="29">
        <v>75872</v>
      </c>
      <c r="H12" s="29">
        <v>2277</v>
      </c>
      <c r="I12" s="29">
        <v>5185</v>
      </c>
      <c r="J12" s="29">
        <v>5</v>
      </c>
      <c r="K12" s="28" t="s">
        <v>420</v>
      </c>
      <c r="L12" s="41">
        <f t="shared" si="0"/>
        <v>83339</v>
      </c>
      <c r="M12" s="29">
        <v>0</v>
      </c>
      <c r="N12" s="29">
        <v>14586</v>
      </c>
      <c r="O12" s="29">
        <v>0</v>
      </c>
      <c r="P12" s="29">
        <v>601</v>
      </c>
      <c r="Q12" s="29">
        <v>423</v>
      </c>
      <c r="R12" s="29">
        <v>40935</v>
      </c>
      <c r="S12" s="42">
        <v>139927</v>
      </c>
    </row>
    <row r="13" spans="1:19" ht="13.5" thickBot="1" x14ac:dyDescent="0.25">
      <c r="A13" s="35" t="s">
        <v>33</v>
      </c>
      <c r="B13" s="27" t="s">
        <v>34</v>
      </c>
      <c r="C13" s="6" t="s">
        <v>35</v>
      </c>
      <c r="D13" s="29">
        <v>47037</v>
      </c>
      <c r="E13" s="29">
        <v>85783</v>
      </c>
      <c r="F13" s="29">
        <v>1873</v>
      </c>
      <c r="G13" s="29">
        <v>87656</v>
      </c>
      <c r="H13" s="29">
        <v>3958</v>
      </c>
      <c r="I13" s="29">
        <v>10264</v>
      </c>
      <c r="J13" s="29">
        <v>18</v>
      </c>
      <c r="K13" s="28" t="s">
        <v>421</v>
      </c>
      <c r="L13" s="41">
        <f t="shared" si="0"/>
        <v>101896</v>
      </c>
      <c r="M13" s="29">
        <v>0</v>
      </c>
      <c r="N13" s="29">
        <v>14586</v>
      </c>
      <c r="O13" s="29">
        <v>0</v>
      </c>
      <c r="P13" s="29">
        <v>601</v>
      </c>
      <c r="Q13" s="29">
        <v>261</v>
      </c>
      <c r="R13" s="29">
        <v>40935</v>
      </c>
      <c r="S13" s="42">
        <v>158324</v>
      </c>
    </row>
    <row r="14" spans="1:19" ht="13.5" thickBot="1" x14ac:dyDescent="0.25">
      <c r="A14" s="35" t="s">
        <v>36</v>
      </c>
      <c r="B14" s="27" t="s">
        <v>37</v>
      </c>
      <c r="C14" s="6" t="s">
        <v>38</v>
      </c>
      <c r="D14" s="29">
        <v>21430</v>
      </c>
      <c r="E14" s="29">
        <v>55801</v>
      </c>
      <c r="F14" s="29">
        <v>6665</v>
      </c>
      <c r="G14" s="29">
        <v>62466</v>
      </c>
      <c r="H14" s="29">
        <v>1700</v>
      </c>
      <c r="I14" s="29">
        <v>4651</v>
      </c>
      <c r="J14" s="29">
        <v>175</v>
      </c>
      <c r="K14" s="28" t="s">
        <v>422</v>
      </c>
      <c r="L14" s="41">
        <f t="shared" si="0"/>
        <v>68992</v>
      </c>
      <c r="M14" s="29">
        <v>0</v>
      </c>
      <c r="N14" s="29">
        <v>14586</v>
      </c>
      <c r="O14" s="29">
        <v>0</v>
      </c>
      <c r="P14" s="29">
        <v>601</v>
      </c>
      <c r="Q14" s="29">
        <v>0</v>
      </c>
      <c r="R14" s="29">
        <v>40935</v>
      </c>
      <c r="S14" s="42">
        <v>125154</v>
      </c>
    </row>
    <row r="15" spans="1:19" ht="13.5" thickBot="1" x14ac:dyDescent="0.25">
      <c r="A15" s="35" t="s">
        <v>39</v>
      </c>
      <c r="B15" s="27" t="s">
        <v>40</v>
      </c>
      <c r="C15" s="6" t="s">
        <v>41</v>
      </c>
      <c r="D15" s="29">
        <v>6425</v>
      </c>
      <c r="E15" s="29">
        <v>18154</v>
      </c>
      <c r="F15" s="29">
        <v>270</v>
      </c>
      <c r="G15" s="29">
        <v>18424</v>
      </c>
      <c r="H15" s="29">
        <v>1523</v>
      </c>
      <c r="I15" s="29">
        <v>2894</v>
      </c>
      <c r="J15" s="29">
        <v>0</v>
      </c>
      <c r="K15" s="28" t="s">
        <v>423</v>
      </c>
      <c r="L15" s="41">
        <f t="shared" si="0"/>
        <v>22841</v>
      </c>
      <c r="M15" s="29">
        <v>0</v>
      </c>
      <c r="N15" s="29">
        <v>14586</v>
      </c>
      <c r="O15" s="29">
        <v>0</v>
      </c>
      <c r="P15" s="29">
        <v>601</v>
      </c>
      <c r="Q15" s="29">
        <v>0</v>
      </c>
      <c r="R15" s="29">
        <v>40935</v>
      </c>
      <c r="S15" s="42">
        <v>79002</v>
      </c>
    </row>
    <row r="16" spans="1:19" ht="13.5" thickBot="1" x14ac:dyDescent="0.25">
      <c r="A16" s="35" t="s">
        <v>42</v>
      </c>
      <c r="B16" s="27" t="s">
        <v>43</v>
      </c>
      <c r="C16" s="6" t="s">
        <v>44</v>
      </c>
      <c r="D16" s="29">
        <v>10611</v>
      </c>
      <c r="E16" s="29">
        <v>17478</v>
      </c>
      <c r="F16" s="29">
        <v>760</v>
      </c>
      <c r="G16" s="29">
        <v>18238</v>
      </c>
      <c r="H16" s="29">
        <v>1533</v>
      </c>
      <c r="I16" s="29">
        <v>3251</v>
      </c>
      <c r="J16" s="29">
        <v>10</v>
      </c>
      <c r="K16" s="28" t="s">
        <v>424</v>
      </c>
      <c r="L16" s="41">
        <f t="shared" si="0"/>
        <v>23032</v>
      </c>
      <c r="M16" s="29">
        <v>0</v>
      </c>
      <c r="N16" s="29">
        <v>14586</v>
      </c>
      <c r="O16" s="29">
        <v>0</v>
      </c>
      <c r="P16" s="29">
        <v>601</v>
      </c>
      <c r="Q16" s="29">
        <v>26</v>
      </c>
      <c r="R16" s="29">
        <v>40935</v>
      </c>
      <c r="S16" s="42">
        <v>79221</v>
      </c>
    </row>
    <row r="17" spans="1:19" ht="13.5" thickBot="1" x14ac:dyDescent="0.25">
      <c r="A17" s="35" t="s">
        <v>45</v>
      </c>
      <c r="B17" s="27" t="s">
        <v>46</v>
      </c>
      <c r="C17" s="6" t="s">
        <v>47</v>
      </c>
      <c r="D17" s="29">
        <v>9746</v>
      </c>
      <c r="E17" s="29">
        <v>22045</v>
      </c>
      <c r="F17" s="29">
        <v>334</v>
      </c>
      <c r="G17" s="29">
        <v>22379</v>
      </c>
      <c r="H17" s="29">
        <v>487</v>
      </c>
      <c r="I17" s="29">
        <v>2132</v>
      </c>
      <c r="J17" s="29">
        <v>0</v>
      </c>
      <c r="K17" s="28" t="s">
        <v>136</v>
      </c>
      <c r="L17" s="41">
        <f t="shared" si="0"/>
        <v>24998</v>
      </c>
      <c r="M17" s="29">
        <v>0</v>
      </c>
      <c r="N17" s="29">
        <v>14586</v>
      </c>
      <c r="O17" s="29">
        <v>0</v>
      </c>
      <c r="P17" s="29">
        <v>601</v>
      </c>
      <c r="Q17" s="29">
        <v>0</v>
      </c>
      <c r="R17" s="29">
        <v>40935</v>
      </c>
      <c r="S17" s="42">
        <v>81159</v>
      </c>
    </row>
    <row r="18" spans="1:19" ht="13.5" thickBot="1" x14ac:dyDescent="0.25">
      <c r="A18" s="35" t="s">
        <v>48</v>
      </c>
      <c r="B18" s="27" t="s">
        <v>49</v>
      </c>
      <c r="C18" s="6" t="s">
        <v>38</v>
      </c>
      <c r="D18" s="29">
        <v>21430</v>
      </c>
      <c r="E18" s="29">
        <v>67749</v>
      </c>
      <c r="F18" s="29">
        <v>4155</v>
      </c>
      <c r="G18" s="29">
        <v>71904</v>
      </c>
      <c r="H18" s="29">
        <v>2652</v>
      </c>
      <c r="I18" s="29">
        <v>6457</v>
      </c>
      <c r="J18" s="29">
        <v>352</v>
      </c>
      <c r="K18" s="28" t="s">
        <v>425</v>
      </c>
      <c r="L18" s="41">
        <f t="shared" si="0"/>
        <v>81365</v>
      </c>
      <c r="M18" s="29">
        <v>49</v>
      </c>
      <c r="N18" s="29">
        <v>14586</v>
      </c>
      <c r="O18" s="29">
        <v>122</v>
      </c>
      <c r="P18" s="29">
        <v>601</v>
      </c>
      <c r="Q18" s="29">
        <v>47</v>
      </c>
      <c r="R18" s="29">
        <v>40935</v>
      </c>
      <c r="S18" s="42">
        <v>137759</v>
      </c>
    </row>
    <row r="19" spans="1:19" ht="13.5" thickBot="1" x14ac:dyDescent="0.25">
      <c r="A19" s="35" t="s">
        <v>50</v>
      </c>
      <c r="B19" s="27" t="s">
        <v>51</v>
      </c>
      <c r="C19" s="6" t="s">
        <v>47</v>
      </c>
      <c r="D19" s="29">
        <v>9746</v>
      </c>
      <c r="E19" s="29">
        <v>39588</v>
      </c>
      <c r="F19" s="29">
        <v>371</v>
      </c>
      <c r="G19" s="29">
        <v>39959</v>
      </c>
      <c r="H19" s="29">
        <v>1171</v>
      </c>
      <c r="I19" s="29">
        <v>3029</v>
      </c>
      <c r="J19" s="29">
        <v>0</v>
      </c>
      <c r="K19" s="28" t="s">
        <v>136</v>
      </c>
      <c r="L19" s="41">
        <f t="shared" si="0"/>
        <v>44159</v>
      </c>
      <c r="M19" s="29">
        <v>0</v>
      </c>
      <c r="N19" s="29">
        <v>14586</v>
      </c>
      <c r="O19" s="29">
        <v>0</v>
      </c>
      <c r="P19" s="29">
        <v>601</v>
      </c>
      <c r="Q19" s="29">
        <v>0</v>
      </c>
      <c r="R19" s="29">
        <v>40935</v>
      </c>
      <c r="S19" s="42">
        <v>100321</v>
      </c>
    </row>
    <row r="20" spans="1:19" ht="13.5" thickBot="1" x14ac:dyDescent="0.25">
      <c r="A20" s="35" t="s">
        <v>52</v>
      </c>
      <c r="B20" s="27" t="s">
        <v>53</v>
      </c>
      <c r="C20" s="6" t="s">
        <v>54</v>
      </c>
      <c r="D20" s="29">
        <v>10329</v>
      </c>
      <c r="E20" s="29">
        <v>32557</v>
      </c>
      <c r="F20" s="29">
        <v>1690</v>
      </c>
      <c r="G20" s="29">
        <v>34247</v>
      </c>
      <c r="H20" s="29">
        <v>972</v>
      </c>
      <c r="I20" s="29">
        <v>3734</v>
      </c>
      <c r="J20" s="29">
        <v>240</v>
      </c>
      <c r="K20" s="28" t="s">
        <v>426</v>
      </c>
      <c r="L20" s="41">
        <f t="shared" si="0"/>
        <v>39193</v>
      </c>
      <c r="M20" s="29">
        <v>0</v>
      </c>
      <c r="N20" s="29">
        <v>14586</v>
      </c>
      <c r="O20" s="29">
        <v>0</v>
      </c>
      <c r="P20" s="29">
        <v>601</v>
      </c>
      <c r="Q20" s="29">
        <v>34</v>
      </c>
      <c r="R20" s="29">
        <v>40935</v>
      </c>
      <c r="S20" s="42">
        <v>95390</v>
      </c>
    </row>
    <row r="21" spans="1:19" ht="13.5" thickBot="1" x14ac:dyDescent="0.25">
      <c r="A21" s="35" t="s">
        <v>55</v>
      </c>
      <c r="B21" s="27" t="s">
        <v>56</v>
      </c>
      <c r="C21" s="6" t="s">
        <v>57</v>
      </c>
      <c r="D21" s="29">
        <v>1051</v>
      </c>
      <c r="E21" s="29">
        <v>23184</v>
      </c>
      <c r="F21" s="29">
        <v>983</v>
      </c>
      <c r="G21" s="29">
        <v>24167</v>
      </c>
      <c r="H21" s="29">
        <v>2310</v>
      </c>
      <c r="I21" s="29">
        <v>4446</v>
      </c>
      <c r="J21" s="29">
        <v>0</v>
      </c>
      <c r="K21" s="28" t="s">
        <v>136</v>
      </c>
      <c r="L21" s="41">
        <f t="shared" si="0"/>
        <v>30923</v>
      </c>
      <c r="M21" s="29">
        <v>5</v>
      </c>
      <c r="N21" s="29">
        <v>14586</v>
      </c>
      <c r="O21" s="29">
        <v>1</v>
      </c>
      <c r="P21" s="29">
        <v>601</v>
      </c>
      <c r="Q21" s="29">
        <v>8</v>
      </c>
      <c r="R21" s="29">
        <v>40935</v>
      </c>
      <c r="S21" s="42">
        <v>87101</v>
      </c>
    </row>
    <row r="22" spans="1:19" ht="13.5" thickBot="1" x14ac:dyDescent="0.25">
      <c r="A22" s="35" t="s">
        <v>58</v>
      </c>
      <c r="B22" s="27" t="s">
        <v>59</v>
      </c>
      <c r="C22" s="6" t="s">
        <v>60</v>
      </c>
      <c r="D22" s="29">
        <v>5405</v>
      </c>
      <c r="E22" s="29">
        <v>37554</v>
      </c>
      <c r="F22" s="29">
        <v>1393</v>
      </c>
      <c r="G22" s="29">
        <v>38947</v>
      </c>
      <c r="H22" s="29">
        <v>1580</v>
      </c>
      <c r="I22" s="29">
        <v>4315</v>
      </c>
      <c r="J22" s="29">
        <v>300</v>
      </c>
      <c r="K22" s="28" t="s">
        <v>427</v>
      </c>
      <c r="L22" s="41">
        <f t="shared" si="0"/>
        <v>45142</v>
      </c>
      <c r="M22" s="29">
        <v>0</v>
      </c>
      <c r="N22" s="29">
        <v>14586</v>
      </c>
      <c r="O22" s="29">
        <v>60</v>
      </c>
      <c r="P22" s="29">
        <v>601</v>
      </c>
      <c r="Q22" s="29">
        <v>125</v>
      </c>
      <c r="R22" s="29">
        <v>40935</v>
      </c>
      <c r="S22" s="42">
        <v>101496</v>
      </c>
    </row>
    <row r="23" spans="1:19" ht="13.5" thickBot="1" x14ac:dyDescent="0.25">
      <c r="A23" s="35" t="s">
        <v>61</v>
      </c>
      <c r="B23" s="27" t="s">
        <v>62</v>
      </c>
      <c r="C23" s="6" t="s">
        <v>63</v>
      </c>
      <c r="D23" s="29">
        <v>15955</v>
      </c>
      <c r="E23" s="29">
        <v>63613</v>
      </c>
      <c r="F23" s="29">
        <v>1561</v>
      </c>
      <c r="G23" s="29">
        <v>65174</v>
      </c>
      <c r="H23" s="29">
        <v>1817</v>
      </c>
      <c r="I23" s="29">
        <v>2863</v>
      </c>
      <c r="J23" s="29">
        <v>193</v>
      </c>
      <c r="K23" s="28" t="s">
        <v>428</v>
      </c>
      <c r="L23" s="41">
        <f t="shared" si="0"/>
        <v>70047</v>
      </c>
      <c r="M23" s="29">
        <v>0</v>
      </c>
      <c r="N23" s="29">
        <v>14586</v>
      </c>
      <c r="O23" s="29">
        <v>0</v>
      </c>
      <c r="P23" s="29">
        <v>601</v>
      </c>
      <c r="Q23" s="29">
        <v>0</v>
      </c>
      <c r="R23" s="29">
        <v>40935</v>
      </c>
      <c r="S23" s="42">
        <v>126208</v>
      </c>
    </row>
    <row r="24" spans="1:19" ht="13.5" thickBot="1" x14ac:dyDescent="0.25">
      <c r="A24" s="35" t="s">
        <v>64</v>
      </c>
      <c r="B24" s="27" t="s">
        <v>65</v>
      </c>
      <c r="C24" s="6" t="s">
        <v>2</v>
      </c>
      <c r="D24" s="29">
        <v>8188</v>
      </c>
      <c r="E24" s="29">
        <v>28985</v>
      </c>
      <c r="F24" s="29">
        <v>1574</v>
      </c>
      <c r="G24" s="29">
        <v>30559</v>
      </c>
      <c r="H24" s="29">
        <v>1047</v>
      </c>
      <c r="I24" s="29">
        <v>1290</v>
      </c>
      <c r="J24" s="29">
        <v>0</v>
      </c>
      <c r="K24" s="28" t="s">
        <v>246</v>
      </c>
      <c r="L24" s="41">
        <f t="shared" si="0"/>
        <v>32896</v>
      </c>
      <c r="M24" s="29">
        <v>0</v>
      </c>
      <c r="N24" s="29">
        <v>14586</v>
      </c>
      <c r="O24" s="29">
        <v>0</v>
      </c>
      <c r="P24" s="29">
        <v>601</v>
      </c>
      <c r="Q24" s="29">
        <v>52</v>
      </c>
      <c r="R24" s="29">
        <v>40935</v>
      </c>
      <c r="S24" s="42">
        <v>89110</v>
      </c>
    </row>
    <row r="25" spans="1:19" ht="13.5" thickBot="1" x14ac:dyDescent="0.25">
      <c r="A25" s="35" t="s">
        <v>66</v>
      </c>
      <c r="B25" s="27" t="s">
        <v>67</v>
      </c>
      <c r="C25" s="6" t="s">
        <v>68</v>
      </c>
      <c r="D25" s="29">
        <v>4606</v>
      </c>
      <c r="E25" s="29">
        <v>27856</v>
      </c>
      <c r="F25" s="29">
        <v>701</v>
      </c>
      <c r="G25" s="29">
        <v>28557</v>
      </c>
      <c r="H25" s="29">
        <v>1787</v>
      </c>
      <c r="I25" s="29">
        <v>3286</v>
      </c>
      <c r="J25" s="29">
        <v>0</v>
      </c>
      <c r="K25" s="28" t="s">
        <v>423</v>
      </c>
      <c r="L25" s="41">
        <f t="shared" si="0"/>
        <v>33630</v>
      </c>
      <c r="M25" s="29">
        <v>0</v>
      </c>
      <c r="N25" s="29">
        <v>14586</v>
      </c>
      <c r="O25" s="29">
        <v>0</v>
      </c>
      <c r="P25" s="29">
        <v>601</v>
      </c>
      <c r="Q25" s="29">
        <v>0</v>
      </c>
      <c r="R25" s="29">
        <v>40935</v>
      </c>
      <c r="S25" s="42">
        <v>89792</v>
      </c>
    </row>
    <row r="26" spans="1:19" ht="13.5" thickBot="1" x14ac:dyDescent="0.25">
      <c r="A26" s="35" t="s">
        <v>69</v>
      </c>
      <c r="B26" s="27" t="s">
        <v>70</v>
      </c>
      <c r="C26" s="6" t="s">
        <v>71</v>
      </c>
      <c r="D26" s="29">
        <v>21105</v>
      </c>
      <c r="E26" s="29">
        <v>118747</v>
      </c>
      <c r="F26" s="29">
        <v>1834</v>
      </c>
      <c r="G26" s="29">
        <v>120581</v>
      </c>
      <c r="H26" s="29">
        <v>7477</v>
      </c>
      <c r="I26" s="29">
        <v>10143</v>
      </c>
      <c r="J26" s="29">
        <v>499</v>
      </c>
      <c r="K26" s="28" t="s">
        <v>429</v>
      </c>
      <c r="L26" s="41">
        <f t="shared" si="0"/>
        <v>138700</v>
      </c>
      <c r="M26" s="29">
        <v>0</v>
      </c>
      <c r="N26" s="29">
        <v>14586</v>
      </c>
      <c r="O26" s="29">
        <v>0</v>
      </c>
      <c r="P26" s="29">
        <v>601</v>
      </c>
      <c r="Q26" s="29">
        <v>4173</v>
      </c>
      <c r="R26" s="29">
        <v>40935</v>
      </c>
      <c r="S26" s="42">
        <v>199041</v>
      </c>
    </row>
    <row r="27" spans="1:19" ht="13.5" thickBot="1" x14ac:dyDescent="0.25">
      <c r="A27" s="35" t="s">
        <v>72</v>
      </c>
      <c r="B27" s="27" t="s">
        <v>73</v>
      </c>
      <c r="C27" s="6" t="s">
        <v>74</v>
      </c>
      <c r="D27" s="29">
        <v>6135</v>
      </c>
      <c r="E27" s="29">
        <v>22723</v>
      </c>
      <c r="F27" s="29">
        <v>309</v>
      </c>
      <c r="G27" s="29">
        <v>23032</v>
      </c>
      <c r="H27" s="29">
        <v>502</v>
      </c>
      <c r="I27" s="29">
        <v>2957</v>
      </c>
      <c r="J27" s="29">
        <v>0</v>
      </c>
      <c r="K27" s="28" t="s">
        <v>246</v>
      </c>
      <c r="L27" s="41">
        <f t="shared" si="0"/>
        <v>26491</v>
      </c>
      <c r="M27" s="29">
        <v>0</v>
      </c>
      <c r="N27" s="29">
        <v>14586</v>
      </c>
      <c r="O27" s="29">
        <v>0</v>
      </c>
      <c r="P27" s="29">
        <v>601</v>
      </c>
      <c r="Q27" s="29">
        <v>11</v>
      </c>
      <c r="R27" s="29">
        <v>40935</v>
      </c>
      <c r="S27" s="42">
        <v>82664</v>
      </c>
    </row>
    <row r="28" spans="1:19" ht="13.5" thickBot="1" x14ac:dyDescent="0.25">
      <c r="A28" s="35" t="s">
        <v>75</v>
      </c>
      <c r="B28" s="27" t="s">
        <v>76</v>
      </c>
      <c r="C28" s="6" t="s">
        <v>77</v>
      </c>
      <c r="D28" s="29">
        <v>28769</v>
      </c>
      <c r="E28" s="29">
        <v>46394</v>
      </c>
      <c r="F28" s="29">
        <v>2873</v>
      </c>
      <c r="G28" s="29">
        <v>49267</v>
      </c>
      <c r="H28" s="29">
        <v>1350</v>
      </c>
      <c r="I28" s="29">
        <v>2320</v>
      </c>
      <c r="J28" s="29">
        <v>46</v>
      </c>
      <c r="K28" s="28" t="s">
        <v>430</v>
      </c>
      <c r="L28" s="41">
        <f t="shared" si="0"/>
        <v>52983</v>
      </c>
      <c r="M28" s="29">
        <v>0</v>
      </c>
      <c r="N28" s="29">
        <v>14586</v>
      </c>
      <c r="O28" s="29">
        <v>0</v>
      </c>
      <c r="P28" s="29">
        <v>601</v>
      </c>
      <c r="Q28" s="29">
        <v>0</v>
      </c>
      <c r="R28" s="29">
        <v>40935</v>
      </c>
      <c r="S28" s="42">
        <v>109146</v>
      </c>
    </row>
    <row r="29" spans="1:19" ht="13.5" thickBot="1" x14ac:dyDescent="0.25">
      <c r="A29" s="35" t="s">
        <v>78</v>
      </c>
      <c r="B29" s="27" t="s">
        <v>79</v>
      </c>
      <c r="C29" s="6" t="s">
        <v>80</v>
      </c>
      <c r="D29" s="29">
        <v>15868</v>
      </c>
      <c r="E29" s="29">
        <v>54044</v>
      </c>
      <c r="F29" s="29">
        <v>1629</v>
      </c>
      <c r="G29" s="29">
        <v>55673</v>
      </c>
      <c r="H29" s="29">
        <v>4961</v>
      </c>
      <c r="I29" s="43">
        <v>6339</v>
      </c>
      <c r="J29" s="29">
        <v>856</v>
      </c>
      <c r="K29" s="28" t="s">
        <v>431</v>
      </c>
      <c r="L29" s="41">
        <f t="shared" si="0"/>
        <v>67829</v>
      </c>
      <c r="M29" s="29">
        <v>0</v>
      </c>
      <c r="N29" s="29">
        <v>14586</v>
      </c>
      <c r="O29" s="29">
        <v>0</v>
      </c>
      <c r="P29" s="29">
        <v>601</v>
      </c>
      <c r="Q29" s="29">
        <v>45</v>
      </c>
      <c r="R29" s="29">
        <v>40935</v>
      </c>
      <c r="S29" s="42">
        <v>117702</v>
      </c>
    </row>
    <row r="30" spans="1:19" ht="13.5" thickBot="1" x14ac:dyDescent="0.25">
      <c r="A30" s="35" t="s">
        <v>81</v>
      </c>
      <c r="B30" s="27" t="s">
        <v>82</v>
      </c>
      <c r="C30" s="6" t="s">
        <v>83</v>
      </c>
      <c r="D30" s="29">
        <v>16150</v>
      </c>
      <c r="E30" s="29">
        <v>65913</v>
      </c>
      <c r="F30" s="29">
        <v>2352</v>
      </c>
      <c r="G30" s="29">
        <v>68265</v>
      </c>
      <c r="H30" s="29">
        <v>2483</v>
      </c>
      <c r="I30" s="29">
        <v>3190</v>
      </c>
      <c r="J30" s="29">
        <v>35</v>
      </c>
      <c r="K30" s="28" t="s">
        <v>432</v>
      </c>
      <c r="L30" s="41">
        <f t="shared" si="0"/>
        <v>73973</v>
      </c>
      <c r="M30" s="29">
        <v>236</v>
      </c>
      <c r="N30" s="29">
        <v>14586</v>
      </c>
      <c r="O30" s="29">
        <v>1</v>
      </c>
      <c r="P30" s="29">
        <v>601</v>
      </c>
      <c r="Q30" s="29">
        <v>1283</v>
      </c>
      <c r="R30" s="29">
        <v>40935</v>
      </c>
      <c r="S30" s="42">
        <v>131659</v>
      </c>
    </row>
    <row r="31" spans="1:19" ht="13.5" thickBot="1" x14ac:dyDescent="0.25">
      <c r="A31" s="35" t="s">
        <v>84</v>
      </c>
      <c r="B31" s="27" t="s">
        <v>85</v>
      </c>
      <c r="C31" s="6" t="s">
        <v>86</v>
      </c>
      <c r="D31" s="29">
        <v>24672</v>
      </c>
      <c r="E31" s="29">
        <v>122614</v>
      </c>
      <c r="F31" s="29">
        <v>6271</v>
      </c>
      <c r="G31" s="29">
        <v>128885</v>
      </c>
      <c r="H31" s="29">
        <v>6483</v>
      </c>
      <c r="I31" s="29">
        <v>6479</v>
      </c>
      <c r="J31" s="29">
        <v>17121</v>
      </c>
      <c r="K31" s="28" t="s">
        <v>433</v>
      </c>
      <c r="L31" s="41">
        <f t="shared" si="0"/>
        <v>158968</v>
      </c>
      <c r="M31" s="29">
        <v>93</v>
      </c>
      <c r="N31" s="29">
        <v>14586</v>
      </c>
      <c r="O31" s="29">
        <v>43</v>
      </c>
      <c r="P31" s="29">
        <v>601</v>
      </c>
      <c r="Q31" s="29">
        <v>3731</v>
      </c>
      <c r="R31" s="29">
        <v>40935</v>
      </c>
      <c r="S31" s="42">
        <v>219008</v>
      </c>
    </row>
    <row r="32" spans="1:19" ht="13.5" thickBot="1" x14ac:dyDescent="0.25">
      <c r="A32" s="35" t="s">
        <v>87</v>
      </c>
      <c r="B32" s="27" t="s">
        <v>88</v>
      </c>
      <c r="C32" s="6" t="s">
        <v>29</v>
      </c>
      <c r="D32" s="29">
        <v>26486</v>
      </c>
      <c r="E32" s="29">
        <v>94142</v>
      </c>
      <c r="F32" s="29">
        <v>12364</v>
      </c>
      <c r="G32" s="29">
        <v>106506</v>
      </c>
      <c r="H32" s="29">
        <v>5055</v>
      </c>
      <c r="I32" s="29">
        <v>8186</v>
      </c>
      <c r="J32" s="29">
        <v>9936</v>
      </c>
      <c r="K32" s="28" t="s">
        <v>434</v>
      </c>
      <c r="L32" s="41">
        <f t="shared" si="0"/>
        <v>129683</v>
      </c>
      <c r="M32" s="29">
        <v>1035</v>
      </c>
      <c r="N32" s="29">
        <v>14586</v>
      </c>
      <c r="O32" s="29">
        <v>944</v>
      </c>
      <c r="P32" s="29">
        <v>601</v>
      </c>
      <c r="Q32" s="29">
        <v>876</v>
      </c>
      <c r="R32" s="29">
        <v>40935</v>
      </c>
      <c r="S32" s="42">
        <v>188709</v>
      </c>
    </row>
    <row r="33" spans="1:19" ht="13.5" thickBot="1" x14ac:dyDescent="0.25">
      <c r="A33" s="35" t="s">
        <v>89</v>
      </c>
      <c r="B33" s="27" t="s">
        <v>90</v>
      </c>
      <c r="C33" s="6" t="s">
        <v>91</v>
      </c>
      <c r="D33" s="29">
        <v>32078</v>
      </c>
      <c r="E33" s="29">
        <v>93001</v>
      </c>
      <c r="F33" s="29">
        <v>16782</v>
      </c>
      <c r="G33" s="29">
        <v>109783</v>
      </c>
      <c r="H33" s="29">
        <v>4469</v>
      </c>
      <c r="I33" s="29">
        <v>5782</v>
      </c>
      <c r="J33" s="29">
        <v>6</v>
      </c>
      <c r="K33" s="28" t="s">
        <v>435</v>
      </c>
      <c r="L33" s="41">
        <f t="shared" si="0"/>
        <v>120040</v>
      </c>
      <c r="M33" s="29">
        <v>0</v>
      </c>
      <c r="N33" s="29">
        <v>14586</v>
      </c>
      <c r="O33" s="29">
        <v>0</v>
      </c>
      <c r="P33" s="29">
        <v>601</v>
      </c>
      <c r="Q33" s="29">
        <v>0</v>
      </c>
      <c r="R33" s="29">
        <v>40935</v>
      </c>
      <c r="S33" s="42">
        <v>176204</v>
      </c>
    </row>
    <row r="34" spans="1:19" ht="13.5" thickBot="1" x14ac:dyDescent="0.25">
      <c r="A34" s="35" t="s">
        <v>92</v>
      </c>
      <c r="B34" s="27" t="s">
        <v>93</v>
      </c>
      <c r="C34" s="6" t="s">
        <v>54</v>
      </c>
      <c r="D34" s="29">
        <v>10329</v>
      </c>
      <c r="E34" s="29">
        <v>30081</v>
      </c>
      <c r="F34" s="29">
        <v>1207</v>
      </c>
      <c r="G34" s="29">
        <v>31288</v>
      </c>
      <c r="H34" s="29">
        <v>1021</v>
      </c>
      <c r="I34" s="29">
        <v>2539</v>
      </c>
      <c r="J34" s="29">
        <v>41</v>
      </c>
      <c r="K34" s="28" t="s">
        <v>436</v>
      </c>
      <c r="L34" s="41">
        <f t="shared" si="0"/>
        <v>34889</v>
      </c>
      <c r="M34" s="29">
        <v>0</v>
      </c>
      <c r="N34" s="29">
        <v>14586</v>
      </c>
      <c r="O34" s="29">
        <v>0</v>
      </c>
      <c r="P34" s="29">
        <v>601</v>
      </c>
      <c r="Q34" s="29">
        <v>0</v>
      </c>
      <c r="R34" s="29">
        <v>40935</v>
      </c>
      <c r="S34" s="42">
        <v>91051</v>
      </c>
    </row>
    <row r="35" spans="1:19" ht="13.5" thickBot="1" x14ac:dyDescent="0.25">
      <c r="A35" s="35" t="s">
        <v>94</v>
      </c>
      <c r="B35" s="27" t="s">
        <v>95</v>
      </c>
      <c r="C35" s="6" t="s">
        <v>96</v>
      </c>
      <c r="D35" s="29">
        <v>11967</v>
      </c>
      <c r="E35" s="29">
        <v>44521</v>
      </c>
      <c r="F35" s="29">
        <v>1348</v>
      </c>
      <c r="G35" s="29">
        <v>45869</v>
      </c>
      <c r="H35" s="29">
        <v>1739</v>
      </c>
      <c r="I35" s="29">
        <v>3782</v>
      </c>
      <c r="J35" s="29">
        <v>193</v>
      </c>
      <c r="K35" s="28" t="s">
        <v>437</v>
      </c>
      <c r="L35" s="41">
        <f t="shared" si="0"/>
        <v>51583</v>
      </c>
      <c r="M35" s="29">
        <v>0</v>
      </c>
      <c r="N35" s="29">
        <v>14586</v>
      </c>
      <c r="O35" s="29">
        <v>0</v>
      </c>
      <c r="P35" s="29">
        <v>601</v>
      </c>
      <c r="Q35" s="29">
        <v>0</v>
      </c>
      <c r="R35" s="29">
        <v>40935</v>
      </c>
      <c r="S35" s="42">
        <v>107745</v>
      </c>
    </row>
    <row r="36" spans="1:19" ht="13.5" thickBot="1" x14ac:dyDescent="0.25">
      <c r="A36" s="35" t="s">
        <v>97</v>
      </c>
      <c r="B36" s="27" t="s">
        <v>98</v>
      </c>
      <c r="C36" s="6" t="s">
        <v>63</v>
      </c>
      <c r="D36" s="29">
        <v>15955</v>
      </c>
      <c r="E36" s="29">
        <v>15282</v>
      </c>
      <c r="F36" s="29">
        <v>111</v>
      </c>
      <c r="G36" s="29">
        <v>15393</v>
      </c>
      <c r="H36" s="29">
        <v>98</v>
      </c>
      <c r="I36" s="29">
        <v>1377</v>
      </c>
      <c r="J36" s="29">
        <v>2</v>
      </c>
      <c r="K36" s="28" t="s">
        <v>438</v>
      </c>
      <c r="L36" s="41">
        <f t="shared" si="0"/>
        <v>16870</v>
      </c>
      <c r="M36" s="29">
        <v>0</v>
      </c>
      <c r="N36" s="29">
        <v>14586</v>
      </c>
      <c r="O36" s="29">
        <v>0</v>
      </c>
      <c r="P36" s="29">
        <v>601</v>
      </c>
      <c r="Q36" s="29">
        <v>0</v>
      </c>
      <c r="R36" s="29">
        <v>40935</v>
      </c>
      <c r="S36" s="42">
        <v>73031</v>
      </c>
    </row>
    <row r="37" spans="1:19" ht="13.5" thickBot="1" x14ac:dyDescent="0.25">
      <c r="A37" s="35" t="s">
        <v>99</v>
      </c>
      <c r="B37" s="27" t="s">
        <v>100</v>
      </c>
      <c r="C37" s="6" t="s">
        <v>101</v>
      </c>
      <c r="D37" s="29">
        <v>71148</v>
      </c>
      <c r="E37" s="29">
        <v>107792</v>
      </c>
      <c r="F37" s="29">
        <v>1125</v>
      </c>
      <c r="G37" s="29">
        <v>108917</v>
      </c>
      <c r="H37" s="29">
        <v>1840</v>
      </c>
      <c r="I37" s="29">
        <v>7166</v>
      </c>
      <c r="J37" s="29">
        <v>0</v>
      </c>
      <c r="K37" s="28" t="s">
        <v>136</v>
      </c>
      <c r="L37" s="41">
        <f t="shared" si="0"/>
        <v>117923</v>
      </c>
      <c r="M37" s="29">
        <v>0</v>
      </c>
      <c r="N37" s="29">
        <v>14586</v>
      </c>
      <c r="O37" s="29">
        <v>0</v>
      </c>
      <c r="P37" s="29">
        <v>601</v>
      </c>
      <c r="Q37" s="29">
        <v>0</v>
      </c>
      <c r="R37" s="29">
        <v>40935</v>
      </c>
      <c r="S37" s="42">
        <v>174093</v>
      </c>
    </row>
    <row r="38" spans="1:19" ht="13.5" thickBot="1" x14ac:dyDescent="0.25">
      <c r="A38" s="35" t="s">
        <v>102</v>
      </c>
      <c r="B38" s="27" t="s">
        <v>103</v>
      </c>
      <c r="C38" s="6" t="s">
        <v>104</v>
      </c>
      <c r="D38" s="29">
        <v>82672</v>
      </c>
      <c r="E38" s="29">
        <v>16003</v>
      </c>
      <c r="F38" s="29">
        <v>622</v>
      </c>
      <c r="G38" s="29">
        <v>16625</v>
      </c>
      <c r="H38" s="29">
        <v>257</v>
      </c>
      <c r="I38" s="29">
        <v>1610</v>
      </c>
      <c r="J38" s="29">
        <v>3</v>
      </c>
      <c r="K38" s="28" t="s">
        <v>439</v>
      </c>
      <c r="L38" s="41">
        <f t="shared" si="0"/>
        <v>18495</v>
      </c>
      <c r="M38" s="29">
        <v>0</v>
      </c>
      <c r="N38" s="29">
        <v>14586</v>
      </c>
      <c r="O38" s="29">
        <v>0</v>
      </c>
      <c r="P38" s="29">
        <v>601</v>
      </c>
      <c r="Q38" s="29">
        <v>0</v>
      </c>
      <c r="R38" s="29">
        <v>40935</v>
      </c>
      <c r="S38" s="42">
        <v>74656</v>
      </c>
    </row>
    <row r="39" spans="1:19" ht="13.5" thickBot="1" x14ac:dyDescent="0.25">
      <c r="A39" s="35" t="s">
        <v>105</v>
      </c>
      <c r="B39" s="27" t="s">
        <v>106</v>
      </c>
      <c r="C39" s="6" t="s">
        <v>107</v>
      </c>
      <c r="D39" s="29">
        <v>17389</v>
      </c>
      <c r="E39" s="29">
        <v>65261</v>
      </c>
      <c r="F39" s="29">
        <v>1420</v>
      </c>
      <c r="G39" s="29">
        <v>66681</v>
      </c>
      <c r="H39" s="29">
        <v>2386</v>
      </c>
      <c r="I39" s="29">
        <v>3052</v>
      </c>
      <c r="J39" s="29">
        <v>10</v>
      </c>
      <c r="K39" s="28" t="s">
        <v>440</v>
      </c>
      <c r="L39" s="41">
        <f t="shared" si="0"/>
        <v>72129</v>
      </c>
      <c r="M39" s="29">
        <v>0</v>
      </c>
      <c r="N39" s="29">
        <v>14586</v>
      </c>
      <c r="O39" s="29">
        <v>0</v>
      </c>
      <c r="P39" s="29">
        <v>601</v>
      </c>
      <c r="Q39" s="29">
        <v>0</v>
      </c>
      <c r="R39" s="29">
        <v>40935</v>
      </c>
      <c r="S39" s="42">
        <v>128291</v>
      </c>
    </row>
    <row r="40" spans="1:19" ht="13.5" thickBot="1" x14ac:dyDescent="0.25">
      <c r="A40" s="35" t="s">
        <v>108</v>
      </c>
      <c r="B40" s="27" t="s">
        <v>109</v>
      </c>
      <c r="C40" s="6" t="s">
        <v>110</v>
      </c>
      <c r="D40" s="29">
        <v>178042</v>
      </c>
      <c r="E40" s="29">
        <v>292346</v>
      </c>
      <c r="F40" s="29">
        <v>18410</v>
      </c>
      <c r="G40" s="29">
        <v>310756</v>
      </c>
      <c r="H40" s="29">
        <v>7408</v>
      </c>
      <c r="I40" s="29">
        <v>20992</v>
      </c>
      <c r="J40" s="29">
        <v>327</v>
      </c>
      <c r="K40" s="28" t="s">
        <v>441</v>
      </c>
      <c r="L40" s="41">
        <f t="shared" si="0"/>
        <v>339483</v>
      </c>
      <c r="M40" s="29">
        <v>0</v>
      </c>
      <c r="N40" s="29">
        <v>14586</v>
      </c>
      <c r="O40" s="29">
        <v>0</v>
      </c>
      <c r="P40" s="29">
        <v>601</v>
      </c>
      <c r="Q40" s="29">
        <v>0</v>
      </c>
      <c r="R40" s="29">
        <v>40935</v>
      </c>
      <c r="S40" s="42">
        <v>395644</v>
      </c>
    </row>
    <row r="41" spans="1:19" ht="13.5" thickBot="1" x14ac:dyDescent="0.25">
      <c r="A41" s="35" t="s">
        <v>111</v>
      </c>
      <c r="B41" s="27" t="s">
        <v>112</v>
      </c>
      <c r="C41" s="6" t="s">
        <v>110</v>
      </c>
      <c r="D41" s="29">
        <v>178042</v>
      </c>
      <c r="E41" s="29">
        <v>381463</v>
      </c>
      <c r="F41" s="29">
        <v>3644</v>
      </c>
      <c r="G41" s="29">
        <v>385107</v>
      </c>
      <c r="H41" s="29">
        <v>11380</v>
      </c>
      <c r="I41" s="29">
        <v>7958</v>
      </c>
      <c r="J41" s="29">
        <v>502</v>
      </c>
      <c r="K41" s="28" t="s">
        <v>442</v>
      </c>
      <c r="L41" s="41">
        <f t="shared" si="0"/>
        <v>404947</v>
      </c>
      <c r="M41" s="29">
        <v>0</v>
      </c>
      <c r="N41" s="29">
        <v>14586</v>
      </c>
      <c r="O41" s="29">
        <v>0</v>
      </c>
      <c r="P41" s="29">
        <v>601</v>
      </c>
      <c r="Q41" s="29">
        <v>0</v>
      </c>
      <c r="R41" s="29">
        <v>40935</v>
      </c>
      <c r="S41" s="42">
        <v>461117</v>
      </c>
    </row>
    <row r="42" spans="1:19" ht="13.5" thickBot="1" x14ac:dyDescent="0.25">
      <c r="A42" s="35" t="s">
        <v>113</v>
      </c>
      <c r="B42" s="27" t="s">
        <v>114</v>
      </c>
      <c r="C42" s="6" t="s">
        <v>115</v>
      </c>
      <c r="D42" s="29">
        <v>22954</v>
      </c>
      <c r="E42" s="29">
        <v>58194</v>
      </c>
      <c r="F42" s="29">
        <v>4362</v>
      </c>
      <c r="G42" s="29">
        <v>62556</v>
      </c>
      <c r="H42" s="29">
        <v>1321</v>
      </c>
      <c r="I42" s="29">
        <v>4198</v>
      </c>
      <c r="J42" s="29">
        <v>0</v>
      </c>
      <c r="K42" s="28" t="s">
        <v>423</v>
      </c>
      <c r="L42" s="41">
        <f t="shared" si="0"/>
        <v>68075</v>
      </c>
      <c r="M42" s="29">
        <v>0</v>
      </c>
      <c r="N42" s="29">
        <v>14586</v>
      </c>
      <c r="O42" s="29">
        <v>0</v>
      </c>
      <c r="P42" s="29">
        <v>601</v>
      </c>
      <c r="Q42" s="29">
        <v>0</v>
      </c>
      <c r="R42" s="29">
        <v>40935</v>
      </c>
      <c r="S42" s="42">
        <v>124238</v>
      </c>
    </row>
    <row r="43" spans="1:19" ht="13.5" thickBot="1" x14ac:dyDescent="0.25">
      <c r="A43" s="35" t="s">
        <v>116</v>
      </c>
      <c r="B43" s="27" t="s">
        <v>117</v>
      </c>
      <c r="C43" s="6" t="s">
        <v>118</v>
      </c>
      <c r="D43" s="29">
        <v>30639</v>
      </c>
      <c r="E43" s="29">
        <v>69999</v>
      </c>
      <c r="F43" s="29">
        <v>0</v>
      </c>
      <c r="G43" s="29">
        <v>69999</v>
      </c>
      <c r="H43" s="29">
        <v>9483</v>
      </c>
      <c r="I43" s="29">
        <v>3338</v>
      </c>
      <c r="J43" s="29">
        <v>0</v>
      </c>
      <c r="K43" s="28" t="s">
        <v>246</v>
      </c>
      <c r="L43" s="41">
        <f t="shared" si="0"/>
        <v>82820</v>
      </c>
      <c r="M43" s="29">
        <v>0</v>
      </c>
      <c r="N43" s="29">
        <v>14586</v>
      </c>
      <c r="O43" s="29">
        <v>0</v>
      </c>
      <c r="P43" s="29">
        <v>601</v>
      </c>
      <c r="Q43" s="29">
        <v>56</v>
      </c>
      <c r="R43" s="29">
        <v>40935</v>
      </c>
      <c r="S43" s="42">
        <v>139037</v>
      </c>
    </row>
    <row r="44" spans="1:19" ht="13.5" thickBot="1" x14ac:dyDescent="0.25">
      <c r="A44" s="35" t="s">
        <v>119</v>
      </c>
      <c r="B44" s="27" t="s">
        <v>120</v>
      </c>
      <c r="C44" s="6" t="s">
        <v>121</v>
      </c>
      <c r="D44" s="29">
        <v>15780</v>
      </c>
      <c r="E44" s="29">
        <v>46768</v>
      </c>
      <c r="F44" s="29">
        <v>1804</v>
      </c>
      <c r="G44" s="29">
        <v>48572</v>
      </c>
      <c r="H44" s="29">
        <v>4036</v>
      </c>
      <c r="I44" s="29">
        <v>3771</v>
      </c>
      <c r="J44" s="29">
        <v>0</v>
      </c>
      <c r="K44" s="28" t="s">
        <v>136</v>
      </c>
      <c r="L44" s="41">
        <f t="shared" si="0"/>
        <v>56379</v>
      </c>
      <c r="M44" s="29">
        <v>0</v>
      </c>
      <c r="N44" s="29">
        <v>14586</v>
      </c>
      <c r="O44" s="29">
        <v>0</v>
      </c>
      <c r="P44" s="29">
        <v>601</v>
      </c>
      <c r="Q44" s="29">
        <v>0</v>
      </c>
      <c r="R44" s="29">
        <v>40935</v>
      </c>
      <c r="S44" s="42">
        <v>112540</v>
      </c>
    </row>
    <row r="45" spans="1:19" ht="13.5" thickBot="1" x14ac:dyDescent="0.25">
      <c r="A45" s="35" t="s">
        <v>122</v>
      </c>
      <c r="B45" s="27" t="s">
        <v>123</v>
      </c>
      <c r="C45" s="6" t="s">
        <v>104</v>
      </c>
      <c r="D45" s="29">
        <v>82672</v>
      </c>
      <c r="E45" s="29">
        <v>133778</v>
      </c>
      <c r="F45" s="29">
        <v>7591</v>
      </c>
      <c r="G45" s="29">
        <v>141369</v>
      </c>
      <c r="H45" s="29">
        <v>5580</v>
      </c>
      <c r="I45" s="29">
        <v>11793</v>
      </c>
      <c r="J45" s="29">
        <v>0</v>
      </c>
      <c r="K45" s="28" t="s">
        <v>136</v>
      </c>
      <c r="L45" s="41">
        <f t="shared" si="0"/>
        <v>158742</v>
      </c>
      <c r="M45" s="29">
        <v>10</v>
      </c>
      <c r="N45" s="29">
        <v>14586</v>
      </c>
      <c r="O45" s="29">
        <v>0</v>
      </c>
      <c r="P45" s="29">
        <v>601</v>
      </c>
      <c r="Q45" s="29">
        <v>267</v>
      </c>
      <c r="R45" s="29">
        <v>40935</v>
      </c>
      <c r="S45" s="42">
        <v>215185</v>
      </c>
    </row>
    <row r="46" spans="1:19" ht="13.5" thickBot="1" x14ac:dyDescent="0.25">
      <c r="A46" s="35" t="s">
        <v>124</v>
      </c>
      <c r="B46" s="27" t="s">
        <v>125</v>
      </c>
      <c r="C46" s="6" t="s">
        <v>126</v>
      </c>
      <c r="D46" s="29">
        <v>29191</v>
      </c>
      <c r="E46" s="29">
        <v>70726</v>
      </c>
      <c r="F46" s="29">
        <v>1134</v>
      </c>
      <c r="G46" s="29">
        <v>71860</v>
      </c>
      <c r="H46" s="29">
        <v>2494</v>
      </c>
      <c r="I46" s="29">
        <v>3142</v>
      </c>
      <c r="J46" s="29">
        <v>1360</v>
      </c>
      <c r="K46" s="28" t="s">
        <v>431</v>
      </c>
      <c r="L46" s="41">
        <f t="shared" si="0"/>
        <v>78856</v>
      </c>
      <c r="M46" s="29">
        <v>0</v>
      </c>
      <c r="N46" s="29">
        <v>14586</v>
      </c>
      <c r="O46" s="29">
        <v>0</v>
      </c>
      <c r="P46" s="29">
        <v>601</v>
      </c>
      <c r="Q46" s="29">
        <v>155</v>
      </c>
      <c r="R46" s="29">
        <v>40935</v>
      </c>
      <c r="S46" s="42">
        <v>135173</v>
      </c>
    </row>
    <row r="47" spans="1:19" ht="13.5" thickBot="1" x14ac:dyDescent="0.25">
      <c r="A47" s="35" t="s">
        <v>127</v>
      </c>
      <c r="B47" s="27" t="s">
        <v>128</v>
      </c>
      <c r="C47" s="6" t="s">
        <v>129</v>
      </c>
      <c r="D47" s="29">
        <v>22787</v>
      </c>
      <c r="E47" s="29">
        <v>111175</v>
      </c>
      <c r="F47" s="29">
        <v>1849</v>
      </c>
      <c r="G47" s="29">
        <v>113024</v>
      </c>
      <c r="H47" s="29">
        <v>7041</v>
      </c>
      <c r="I47" s="29">
        <v>7467</v>
      </c>
      <c r="J47" s="29">
        <v>104</v>
      </c>
      <c r="K47" s="28" t="s">
        <v>443</v>
      </c>
      <c r="L47" s="41">
        <f t="shared" si="0"/>
        <v>127636</v>
      </c>
      <c r="M47" s="29">
        <v>3</v>
      </c>
      <c r="N47" s="29">
        <v>14586</v>
      </c>
      <c r="O47" s="29">
        <v>0</v>
      </c>
      <c r="P47" s="29">
        <v>601</v>
      </c>
      <c r="Q47" s="29">
        <v>10</v>
      </c>
      <c r="R47" s="29">
        <v>40935</v>
      </c>
      <c r="S47" s="42">
        <v>183811</v>
      </c>
    </row>
    <row r="48" spans="1:19" ht="13.5" thickBot="1" x14ac:dyDescent="0.25">
      <c r="A48" s="35" t="s">
        <v>130</v>
      </c>
      <c r="B48" s="27" t="s">
        <v>131</v>
      </c>
      <c r="C48" s="6" t="s">
        <v>29</v>
      </c>
      <c r="D48" s="29">
        <v>26486</v>
      </c>
      <c r="E48" s="29">
        <v>9527</v>
      </c>
      <c r="F48" s="29">
        <v>21</v>
      </c>
      <c r="G48" s="29">
        <v>9548</v>
      </c>
      <c r="H48" s="29">
        <v>326</v>
      </c>
      <c r="I48" s="29">
        <v>738</v>
      </c>
      <c r="J48" s="29">
        <v>0</v>
      </c>
      <c r="K48" s="28" t="s">
        <v>136</v>
      </c>
      <c r="L48" s="41">
        <f t="shared" si="0"/>
        <v>10612</v>
      </c>
      <c r="M48" s="29">
        <v>0</v>
      </c>
      <c r="N48" s="29">
        <v>14586</v>
      </c>
      <c r="O48" s="29">
        <v>0</v>
      </c>
      <c r="P48" s="29">
        <v>601</v>
      </c>
      <c r="Q48" s="29">
        <v>0</v>
      </c>
      <c r="R48" s="29">
        <v>40935</v>
      </c>
      <c r="S48" s="42">
        <v>66773</v>
      </c>
    </row>
    <row r="49" spans="1:19" ht="13.5" thickBot="1" x14ac:dyDescent="0.25">
      <c r="A49" s="35" t="s">
        <v>132</v>
      </c>
      <c r="B49" s="27" t="s">
        <v>133</v>
      </c>
      <c r="C49" s="6" t="s">
        <v>134</v>
      </c>
      <c r="D49" s="29">
        <v>41186</v>
      </c>
      <c r="E49" s="29">
        <v>104201</v>
      </c>
      <c r="F49" s="29">
        <v>13365</v>
      </c>
      <c r="G49" s="29">
        <v>117566</v>
      </c>
      <c r="H49" s="29">
        <v>3993</v>
      </c>
      <c r="I49" s="29">
        <v>5460</v>
      </c>
      <c r="J49" s="29">
        <v>1257</v>
      </c>
      <c r="K49" s="28" t="s">
        <v>444</v>
      </c>
      <c r="L49" s="41">
        <f t="shared" si="0"/>
        <v>128276</v>
      </c>
      <c r="M49" s="29">
        <v>0</v>
      </c>
      <c r="N49" s="29">
        <v>14586</v>
      </c>
      <c r="O49" s="29">
        <v>0</v>
      </c>
      <c r="P49" s="29">
        <v>601</v>
      </c>
      <c r="Q49" s="29">
        <v>0</v>
      </c>
      <c r="R49" s="29">
        <v>40935</v>
      </c>
      <c r="S49" s="42">
        <v>184441</v>
      </c>
    </row>
    <row r="50" spans="1:19" ht="13.5" thickBot="1" x14ac:dyDescent="0.25">
      <c r="A50" s="36"/>
      <c r="B50" s="44"/>
      <c r="C50" s="6"/>
      <c r="D50" s="45"/>
      <c r="E50" s="45"/>
      <c r="F50" s="45"/>
      <c r="G50" s="45"/>
      <c r="H50" s="45"/>
      <c r="I50" s="45"/>
      <c r="J50" s="45"/>
      <c r="K50" s="45"/>
      <c r="L50" s="45"/>
      <c r="M50" s="45"/>
      <c r="N50" s="45"/>
      <c r="O50" s="45"/>
      <c r="P50" s="45"/>
      <c r="Q50" s="45"/>
      <c r="R50" s="45"/>
      <c r="S50" s="46"/>
    </row>
    <row r="51" spans="1:19" ht="13.5" thickBot="1" x14ac:dyDescent="0.25">
      <c r="A51" s="37" t="s">
        <v>135</v>
      </c>
      <c r="B51" s="44"/>
      <c r="C51" s="6" t="s">
        <v>136</v>
      </c>
      <c r="D51" s="47">
        <v>1052567</v>
      </c>
      <c r="E51" s="47">
        <f>SUM(E2:E49)</f>
        <v>3386750</v>
      </c>
      <c r="F51" s="47">
        <f t="shared" ref="F51:Q51" si="1">SUM(F2:F49)</f>
        <v>173758</v>
      </c>
      <c r="G51" s="47">
        <f t="shared" si="1"/>
        <v>3560508</v>
      </c>
      <c r="H51" s="47">
        <f t="shared" si="1"/>
        <v>155022</v>
      </c>
      <c r="I51" s="47">
        <f t="shared" si="1"/>
        <v>249966</v>
      </c>
      <c r="J51" s="47">
        <f t="shared" si="1"/>
        <v>35748</v>
      </c>
      <c r="K51" s="47"/>
      <c r="L51" s="47">
        <f t="shared" si="1"/>
        <v>4001244</v>
      </c>
      <c r="M51" s="47">
        <f t="shared" si="1"/>
        <v>1443</v>
      </c>
      <c r="N51" s="47">
        <v>14586</v>
      </c>
      <c r="O51" s="47">
        <f t="shared" si="1"/>
        <v>1171</v>
      </c>
      <c r="P51" s="47">
        <v>601</v>
      </c>
      <c r="Q51" s="47">
        <f t="shared" si="1"/>
        <v>11583</v>
      </c>
      <c r="R51" s="47">
        <v>40935</v>
      </c>
      <c r="S51" s="48">
        <f>L51+M51+N51+O51+P51+Q51+R51</f>
        <v>4071563</v>
      </c>
    </row>
    <row r="52" spans="1:19" ht="13.5" thickBot="1" x14ac:dyDescent="0.25">
      <c r="A52" s="37" t="s">
        <v>445</v>
      </c>
      <c r="B52" s="44"/>
      <c r="C52" s="6" t="s">
        <v>136</v>
      </c>
      <c r="D52" s="45"/>
      <c r="E52" s="57">
        <f>AVERAGE(E2:E49)</f>
        <v>70557.291666666672</v>
      </c>
      <c r="F52" s="57">
        <f t="shared" ref="F52:S52" si="2">AVERAGE(F2:F49)</f>
        <v>3619.9583333333335</v>
      </c>
      <c r="G52" s="57">
        <f t="shared" si="2"/>
        <v>74177.25</v>
      </c>
      <c r="H52" s="57">
        <f t="shared" si="2"/>
        <v>3229.625</v>
      </c>
      <c r="I52" s="57">
        <f t="shared" si="2"/>
        <v>5207.625</v>
      </c>
      <c r="J52" s="57">
        <f t="shared" si="2"/>
        <v>744.75</v>
      </c>
      <c r="K52" s="57"/>
      <c r="L52" s="47">
        <f t="shared" si="2"/>
        <v>83359.25</v>
      </c>
      <c r="M52" s="47">
        <f t="shared" si="2"/>
        <v>30.0625</v>
      </c>
      <c r="N52" s="47"/>
      <c r="O52" s="47">
        <f t="shared" si="2"/>
        <v>24.395833333333332</v>
      </c>
      <c r="P52" s="47"/>
      <c r="Q52" s="47">
        <f t="shared" si="2"/>
        <v>241.3125</v>
      </c>
      <c r="R52" s="47"/>
      <c r="S52" s="48">
        <f t="shared" si="2"/>
        <v>139687.0625</v>
      </c>
    </row>
    <row r="53" spans="1:19" ht="13.5" thickBot="1" x14ac:dyDescent="0.25">
      <c r="A53" s="37" t="s">
        <v>137</v>
      </c>
      <c r="B53" s="49"/>
      <c r="C53" s="10" t="s">
        <v>136</v>
      </c>
      <c r="D53" s="50"/>
      <c r="E53" s="51">
        <f>MEDIAN(E2:E49)</f>
        <v>54922.5</v>
      </c>
      <c r="F53" s="51">
        <f t="shared" ref="F53:S53" si="3">MEDIAN(F2:F49)</f>
        <v>1567.5</v>
      </c>
      <c r="G53" s="51">
        <f t="shared" si="3"/>
        <v>59069.5</v>
      </c>
      <c r="H53" s="51">
        <f t="shared" si="3"/>
        <v>1828.5</v>
      </c>
      <c r="I53" s="51">
        <f t="shared" si="3"/>
        <v>3776.5</v>
      </c>
      <c r="J53" s="51">
        <f t="shared" si="3"/>
        <v>26.5</v>
      </c>
      <c r="K53" s="51"/>
      <c r="L53" s="51">
        <f t="shared" si="3"/>
        <v>67952</v>
      </c>
      <c r="M53" s="51">
        <f t="shared" si="3"/>
        <v>0</v>
      </c>
      <c r="N53" s="51"/>
      <c r="O53" s="51">
        <f t="shared" si="3"/>
        <v>0</v>
      </c>
      <c r="P53" s="51"/>
      <c r="Q53" s="51">
        <f t="shared" si="3"/>
        <v>0</v>
      </c>
      <c r="R53" s="51"/>
      <c r="S53" s="52">
        <f t="shared" si="3"/>
        <v>120970</v>
      </c>
    </row>
  </sheetData>
  <autoFilter ref="A1:S49"/>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vt:lpstr>
      <vt:lpstr>Facilities &amp; Borrowers</vt:lpstr>
      <vt:lpstr>Branches</vt:lpstr>
      <vt:lpstr>Collection</vt:lpstr>
    </vt:vector>
  </TitlesOfParts>
  <Company>Counting Opinions (SQUIRE)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Library Facilities &amp; Borrowers FY2016</dc:title>
  <dc:creator>Counting Opinions (SQUIRE) Ltd.</dc:creator>
  <cp:lastModifiedBy>Plews, Lauren</cp:lastModifiedBy>
  <dcterms:created xsi:type="dcterms:W3CDTF">2016-12-19T17:50:04Z</dcterms:created>
  <dcterms:modified xsi:type="dcterms:W3CDTF">2017-01-13T17:42:18Z</dcterms:modified>
</cp:coreProperties>
</file>