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rigov.sharepoint.com/sites/olis/Data-Statistics/Annual Survey/3. Data &amp; Reports/2023-CompStats/Published/"/>
    </mc:Choice>
  </mc:AlternateContent>
  <xr:revisionPtr revIDLastSave="39" documentId="8_{C60B4115-7016-493A-BFD1-E9470B63CED8}" xr6:coauthVersionLast="47" xr6:coauthVersionMax="47" xr10:uidLastSave="{527F2128-B261-401F-8656-F4C43B5C63FB}"/>
  <bookViews>
    <workbookView xWindow="-120" yWindow="-120" windowWidth="29040" windowHeight="15840" tabRatio="752" xr2:uid="{26071FD0-34DF-410C-A98F-CF5F7EFA06AB}"/>
  </bookViews>
  <sheets>
    <sheet name="Intro" sheetId="33" r:id="rId1"/>
    <sheet name="Circ Measures" sheetId="3" r:id="rId2"/>
    <sheet name="Circ Measures - muni" sheetId="29" r:id="rId3"/>
    <sheet name="Circ Measures by pop" sheetId="30" r:id="rId4"/>
    <sheet name="Physical Circ" sheetId="13" r:id="rId5"/>
    <sheet name="Circ trend data" sheetId="31" state="hidden" r:id="rId6"/>
    <sheet name="TotalCirc trend chart" sheetId="32" r:id="rId7"/>
    <sheet name="Audience" sheetId="14" r:id="rId8"/>
    <sheet name="Elec Materials" sheetId="20" r:id="rId9"/>
    <sheet name="Elec Materials - muni" sheetId="27" r:id="rId10"/>
    <sheet name="AV Circ" sheetId="22" r:id="rId11"/>
    <sheet name="E-Collections" sheetId="24" r:id="rId12"/>
    <sheet name="ILL" sheetId="25" r:id="rId13"/>
    <sheet name="All Collection Use Data" sheetId="1" r:id="rId14"/>
    <sheet name="Other Data" sheetId="2" r:id="rId15"/>
  </sheets>
  <definedNames>
    <definedName name="_xlnm._FilterDatabase" localSheetId="13" hidden="1">'All Collection Use Data'!$A$1:$AK$49</definedName>
    <definedName name="_xlnm._FilterDatabase" localSheetId="7" hidden="1">Audience!$A$2:$W$2</definedName>
    <definedName name="_xlnm._FilterDatabase" localSheetId="10" hidden="1">'AV Circ'!$A$1:$L$1</definedName>
    <definedName name="_xlnm._FilterDatabase" localSheetId="1" hidden="1">'Circ Measures'!$A$1:$K$49</definedName>
    <definedName name="_xlnm._FilterDatabase" localSheetId="2" hidden="1">'Circ Measures - muni'!$A$1:$K$40</definedName>
    <definedName name="_xlnm._FilterDatabase" localSheetId="3" hidden="1">'Circ Measures by pop'!$A$1:$K$59</definedName>
    <definedName name="_xlnm._FilterDatabase" localSheetId="11" hidden="1">'E-Collections'!$A$1:$G$49</definedName>
    <definedName name="_xlnm._FilterDatabase" localSheetId="8" hidden="1">'Elec Materials'!$A$2:$M$2</definedName>
    <definedName name="_xlnm._FilterDatabase" localSheetId="9" hidden="1">'Elec Materials - muni'!$A$2:$M$2</definedName>
    <definedName name="_xlnm._FilterDatabase" localSheetId="12" hidden="1">ILL!$A$1:$L$49</definedName>
    <definedName name="_xlnm._FilterDatabase" localSheetId="14" hidden="1">'Other Data'!$A$1:$H$49</definedName>
    <definedName name="_xlnm._FilterDatabase" localSheetId="4" hidden="1">'Physical Circ'!$A$1:$J$49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2" i="20" l="1"/>
  <c r="F12" i="30"/>
  <c r="E12" i="30"/>
  <c r="D12" i="30"/>
  <c r="C12" i="30"/>
  <c r="F20" i="30"/>
  <c r="E20" i="30"/>
  <c r="D20" i="30"/>
  <c r="C20" i="30"/>
  <c r="F17" i="30"/>
  <c r="E17" i="30"/>
  <c r="D17" i="30"/>
  <c r="C17" i="30"/>
  <c r="F43" i="30"/>
  <c r="E43" i="30"/>
  <c r="D43" i="30"/>
  <c r="C43" i="30"/>
  <c r="F7" i="30"/>
  <c r="E7" i="30"/>
  <c r="D7" i="30"/>
  <c r="C7" i="30"/>
  <c r="F39" i="30"/>
  <c r="E39" i="30"/>
  <c r="D39" i="30"/>
  <c r="C39" i="30"/>
  <c r="F36" i="30"/>
  <c r="E36" i="30"/>
  <c r="D36" i="30"/>
  <c r="C36" i="30"/>
  <c r="F30" i="30"/>
  <c r="E30" i="30"/>
  <c r="D30" i="30"/>
  <c r="C30" i="30"/>
  <c r="F16" i="30"/>
  <c r="E16" i="30"/>
  <c r="D16" i="30"/>
  <c r="C16" i="30"/>
  <c r="F33" i="30"/>
  <c r="E33" i="30"/>
  <c r="D33" i="30"/>
  <c r="C33" i="30"/>
  <c r="F40" i="30"/>
  <c r="E40" i="30"/>
  <c r="D40" i="30"/>
  <c r="C40" i="30"/>
  <c r="F45" i="30"/>
  <c r="E45" i="30"/>
  <c r="D45" i="30"/>
  <c r="C45" i="30"/>
  <c r="F54" i="30"/>
  <c r="E54" i="30"/>
  <c r="D54" i="30"/>
  <c r="C54" i="30"/>
  <c r="F41" i="30"/>
  <c r="E41" i="30"/>
  <c r="D41" i="30"/>
  <c r="C41" i="30"/>
  <c r="F8" i="30"/>
  <c r="E8" i="30"/>
  <c r="D8" i="30"/>
  <c r="C8" i="30"/>
  <c r="F4" i="30"/>
  <c r="E4" i="30"/>
  <c r="D4" i="30"/>
  <c r="C4" i="30"/>
  <c r="F27" i="30"/>
  <c r="E27" i="30"/>
  <c r="D27" i="30"/>
  <c r="C27" i="30"/>
  <c r="F6" i="30"/>
  <c r="E6" i="30"/>
  <c r="D6" i="30"/>
  <c r="C6" i="30"/>
  <c r="F34" i="30"/>
  <c r="E34" i="30"/>
  <c r="D34" i="30"/>
  <c r="C34" i="30"/>
  <c r="F15" i="30"/>
  <c r="E15" i="30"/>
  <c r="D15" i="30"/>
  <c r="C15" i="30"/>
  <c r="F58" i="30"/>
  <c r="E58" i="30"/>
  <c r="D58" i="30"/>
  <c r="C58" i="30"/>
  <c r="F26" i="30"/>
  <c r="E26" i="30"/>
  <c r="D26" i="30"/>
  <c r="C26" i="30"/>
  <c r="F46" i="30"/>
  <c r="E46" i="30"/>
  <c r="D46" i="30"/>
  <c r="C46" i="30"/>
  <c r="F19" i="30"/>
  <c r="E19" i="30"/>
  <c r="D19" i="30"/>
  <c r="C19" i="30"/>
  <c r="F59" i="30"/>
  <c r="E59" i="30"/>
  <c r="D59" i="30"/>
  <c r="C59" i="30"/>
  <c r="F31" i="30"/>
  <c r="E31" i="30"/>
  <c r="D31" i="30"/>
  <c r="C31" i="30"/>
  <c r="F29" i="30"/>
  <c r="E29" i="30"/>
  <c r="D29" i="30"/>
  <c r="C29" i="30"/>
  <c r="F57" i="30"/>
  <c r="E57" i="30"/>
  <c r="D57" i="30"/>
  <c r="C57" i="30"/>
  <c r="F22" i="30"/>
  <c r="E22" i="30"/>
  <c r="D22" i="30"/>
  <c r="C22" i="30"/>
  <c r="F18" i="30"/>
  <c r="E18" i="30"/>
  <c r="D18" i="30"/>
  <c r="C18" i="30"/>
  <c r="F47" i="30"/>
  <c r="E47" i="30"/>
  <c r="D47" i="30"/>
  <c r="C47" i="30"/>
  <c r="F51" i="30"/>
  <c r="E51" i="30"/>
  <c r="D51" i="30"/>
  <c r="C51" i="30"/>
  <c r="F56" i="30"/>
  <c r="E56" i="30"/>
  <c r="D56" i="30"/>
  <c r="C56" i="30"/>
  <c r="F48" i="30"/>
  <c r="E48" i="30"/>
  <c r="D48" i="30"/>
  <c r="C48" i="30"/>
  <c r="F52" i="30"/>
  <c r="E52" i="30"/>
  <c r="D52" i="30"/>
  <c r="C52" i="30"/>
  <c r="F53" i="30"/>
  <c r="E53" i="30"/>
  <c r="D53" i="30"/>
  <c r="C53" i="30"/>
  <c r="F44" i="30"/>
  <c r="E44" i="30"/>
  <c r="D44" i="30"/>
  <c r="C44" i="30"/>
  <c r="F11" i="30"/>
  <c r="E11" i="30"/>
  <c r="D11" i="30"/>
  <c r="C11" i="30"/>
  <c r="F32" i="30"/>
  <c r="E32" i="30"/>
  <c r="D32" i="30"/>
  <c r="C32" i="30"/>
  <c r="F13" i="30"/>
  <c r="E13" i="30"/>
  <c r="D13" i="30"/>
  <c r="C13" i="30"/>
  <c r="F5" i="30"/>
  <c r="E5" i="30"/>
  <c r="D5" i="30"/>
  <c r="C5" i="30"/>
  <c r="F14" i="30"/>
  <c r="E14" i="30"/>
  <c r="D14" i="30"/>
  <c r="C14" i="30"/>
  <c r="F42" i="30"/>
  <c r="E42" i="30"/>
  <c r="D42" i="30"/>
  <c r="C42" i="30"/>
  <c r="F21" i="30"/>
  <c r="E21" i="30"/>
  <c r="D21" i="30"/>
  <c r="C21" i="30"/>
  <c r="F55" i="30"/>
  <c r="E55" i="30"/>
  <c r="D55" i="30"/>
  <c r="C55" i="30"/>
  <c r="F35" i="30"/>
  <c r="E35" i="30"/>
  <c r="D35" i="30"/>
  <c r="C35" i="30"/>
  <c r="F23" i="30"/>
  <c r="E23" i="30"/>
  <c r="D23" i="30"/>
  <c r="C23" i="30"/>
  <c r="F28" i="30"/>
  <c r="E28" i="30"/>
  <c r="D28" i="30"/>
  <c r="C28" i="30"/>
  <c r="D61" i="30" l="1"/>
  <c r="C61" i="30"/>
  <c r="E62" i="30"/>
  <c r="F62" i="30"/>
  <c r="C62" i="30"/>
  <c r="D62" i="30"/>
  <c r="E61" i="30"/>
  <c r="F61" i="30"/>
  <c r="L3" i="25" l="1"/>
  <c r="L4" i="25"/>
  <c r="L5" i="25"/>
  <c r="L6" i="25"/>
  <c r="L7" i="25"/>
  <c r="L8" i="25"/>
  <c r="L9" i="25"/>
  <c r="L10" i="25"/>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36" i="25"/>
  <c r="L37" i="25"/>
  <c r="L38" i="25"/>
  <c r="L39" i="25"/>
  <c r="L40" i="25"/>
  <c r="L41" i="25"/>
  <c r="L42" i="25"/>
  <c r="L43" i="25"/>
  <c r="L44" i="25"/>
  <c r="L45" i="25"/>
  <c r="L46" i="25"/>
  <c r="L47" i="25"/>
  <c r="L48" i="25"/>
  <c r="L49" i="25"/>
  <c r="L2" i="25"/>
  <c r="L3" i="22"/>
  <c r="L4" i="22"/>
  <c r="L5" i="22"/>
  <c r="L6" i="22"/>
  <c r="L7" i="22"/>
  <c r="L8" i="22"/>
  <c r="L9" i="22"/>
  <c r="L10" i="22"/>
  <c r="L11" i="22"/>
  <c r="L12" i="22"/>
  <c r="L13" i="22"/>
  <c r="L14" i="22"/>
  <c r="L15" i="22"/>
  <c r="L16" i="22"/>
  <c r="L17" i="22"/>
  <c r="L18" i="22"/>
  <c r="L19" i="22"/>
  <c r="L20" i="22"/>
  <c r="L21" i="22"/>
  <c r="L22" i="22"/>
  <c r="L23" i="22"/>
  <c r="L24" i="22"/>
  <c r="L25" i="22"/>
  <c r="L26" i="22"/>
  <c r="L27" i="22"/>
  <c r="L28" i="22"/>
  <c r="L29" i="22"/>
  <c r="L30" i="22"/>
  <c r="L31" i="22"/>
  <c r="L32" i="22"/>
  <c r="L33" i="22"/>
  <c r="L34" i="22"/>
  <c r="L35" i="22"/>
  <c r="L36" i="22"/>
  <c r="L37" i="22"/>
  <c r="L38" i="22"/>
  <c r="L39" i="22"/>
  <c r="L40" i="22"/>
  <c r="L41" i="22"/>
  <c r="L42" i="22"/>
  <c r="L43" i="22"/>
  <c r="L44" i="22"/>
  <c r="L45" i="22"/>
  <c r="L46" i="22"/>
  <c r="L47" i="22"/>
  <c r="L48" i="22"/>
  <c r="L49" i="22"/>
  <c r="L2" i="22"/>
  <c r="K3" i="22"/>
  <c r="K4" i="22"/>
  <c r="K5" i="22"/>
  <c r="K6" i="22"/>
  <c r="K7" i="22"/>
  <c r="K8" i="22"/>
  <c r="K9" i="22"/>
  <c r="K10" i="22"/>
  <c r="K11" i="22"/>
  <c r="K12" i="22"/>
  <c r="K13" i="22"/>
  <c r="K14" i="22"/>
  <c r="K15" i="22"/>
  <c r="K16" i="22"/>
  <c r="K17" i="22"/>
  <c r="K18" i="22"/>
  <c r="K19" i="22"/>
  <c r="K20" i="22"/>
  <c r="K21" i="22"/>
  <c r="K22" i="22"/>
  <c r="K23" i="22"/>
  <c r="K24" i="22"/>
  <c r="K25" i="22"/>
  <c r="K26" i="22"/>
  <c r="K27" i="22"/>
  <c r="K28" i="22"/>
  <c r="K29" i="22"/>
  <c r="K30" i="22"/>
  <c r="K31" i="22"/>
  <c r="K32" i="22"/>
  <c r="K33" i="22"/>
  <c r="K34" i="22"/>
  <c r="K35" i="22"/>
  <c r="K36" i="22"/>
  <c r="K37" i="22"/>
  <c r="K38" i="22"/>
  <c r="K39" i="22"/>
  <c r="K40" i="22"/>
  <c r="K41" i="22"/>
  <c r="K42" i="22"/>
  <c r="K43" i="22"/>
  <c r="K44" i="22"/>
  <c r="K45" i="22"/>
  <c r="K46" i="22"/>
  <c r="K47" i="22"/>
  <c r="K48" i="22"/>
  <c r="K49" i="22"/>
  <c r="K2" i="22"/>
  <c r="G3" i="22"/>
  <c r="G4" i="22"/>
  <c r="G5" i="22"/>
  <c r="G6" i="22"/>
  <c r="G7" i="22"/>
  <c r="G8" i="22"/>
  <c r="G9" i="22"/>
  <c r="G10" i="22"/>
  <c r="G11" i="22"/>
  <c r="G12" i="22"/>
  <c r="G13" i="22"/>
  <c r="G14" i="22"/>
  <c r="G15" i="22"/>
  <c r="G16" i="22"/>
  <c r="G17" i="22"/>
  <c r="G18" i="22"/>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2" i="22"/>
  <c r="J3" i="22"/>
  <c r="J4" i="22"/>
  <c r="J5" i="22"/>
  <c r="J6" i="22"/>
  <c r="J7" i="22"/>
  <c r="J8" i="22"/>
  <c r="J9" i="22"/>
  <c r="J10" i="22"/>
  <c r="J11" i="22"/>
  <c r="J12" i="22"/>
  <c r="J13" i="22"/>
  <c r="J14" i="22"/>
  <c r="J15" i="22"/>
  <c r="J16" i="22"/>
  <c r="J17" i="22"/>
  <c r="J18" i="22"/>
  <c r="J19" i="22"/>
  <c r="J20" i="22"/>
  <c r="J21" i="22"/>
  <c r="J22"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51" i="22"/>
  <c r="J2" i="22"/>
  <c r="L4" i="27"/>
  <c r="L5" i="27"/>
  <c r="L6" i="27"/>
  <c r="L7" i="27"/>
  <c r="L8" i="27"/>
  <c r="L9" i="27"/>
  <c r="L10" i="27"/>
  <c r="L11" i="27"/>
  <c r="L12" i="27"/>
  <c r="L13" i="27"/>
  <c r="L14" i="27"/>
  <c r="L15" i="27"/>
  <c r="L16" i="27"/>
  <c r="L17" i="27"/>
  <c r="L18" i="27"/>
  <c r="L19" i="27"/>
  <c r="L20" i="27"/>
  <c r="L21" i="27"/>
  <c r="L22" i="27"/>
  <c r="L23" i="27"/>
  <c r="L24" i="27"/>
  <c r="L25" i="27"/>
  <c r="L26" i="27"/>
  <c r="L27" i="27"/>
  <c r="L28" i="27"/>
  <c r="L29" i="27"/>
  <c r="L30" i="27"/>
  <c r="L31" i="27"/>
  <c r="L32" i="27"/>
  <c r="L33" i="27"/>
  <c r="L34" i="27"/>
  <c r="L35" i="27"/>
  <c r="L36" i="27"/>
  <c r="L37" i="27"/>
  <c r="L38" i="27"/>
  <c r="L39" i="27"/>
  <c r="L40" i="27"/>
  <c r="L41" i="27"/>
  <c r="L3" i="27"/>
  <c r="J4" i="27"/>
  <c r="J5" i="27"/>
  <c r="J6" i="27"/>
  <c r="J7" i="27"/>
  <c r="J8" i="27"/>
  <c r="J9" i="27"/>
  <c r="J10" i="27"/>
  <c r="J11" i="27"/>
  <c r="J12" i="27"/>
  <c r="J13" i="27"/>
  <c r="J14" i="27"/>
  <c r="J15" i="27"/>
  <c r="J16" i="27"/>
  <c r="J17" i="27"/>
  <c r="J18" i="27"/>
  <c r="J19" i="27"/>
  <c r="J20" i="27"/>
  <c r="J21" i="27"/>
  <c r="J22" i="27"/>
  <c r="J23" i="27"/>
  <c r="J24" i="27"/>
  <c r="J25" i="27"/>
  <c r="J26" i="27"/>
  <c r="J27" i="27"/>
  <c r="J28" i="27"/>
  <c r="J29" i="27"/>
  <c r="J30" i="27"/>
  <c r="J31" i="27"/>
  <c r="J32" i="27"/>
  <c r="J33" i="27"/>
  <c r="J34" i="27"/>
  <c r="J35" i="27"/>
  <c r="J36" i="27"/>
  <c r="J37" i="27"/>
  <c r="J38" i="27"/>
  <c r="J39" i="27"/>
  <c r="J40" i="27"/>
  <c r="J41" i="27"/>
  <c r="J3" i="27"/>
  <c r="D4" i="27"/>
  <c r="D5" i="27"/>
  <c r="D6" i="27"/>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3" i="27"/>
  <c r="H4" i="27"/>
  <c r="H5" i="27"/>
  <c r="H6" i="27"/>
  <c r="H7" i="27"/>
  <c r="H8" i="27"/>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3" i="27"/>
  <c r="F4" i="27"/>
  <c r="F5" i="27"/>
  <c r="F6" i="27"/>
  <c r="F7" i="27"/>
  <c r="F8" i="27"/>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3" i="27"/>
  <c r="L4" i="20" l="1"/>
  <c r="L5" i="20"/>
  <c r="L6" i="20"/>
  <c r="L7" i="20"/>
  <c r="L8" i="20"/>
  <c r="L9" i="20"/>
  <c r="L10" i="20"/>
  <c r="L11" i="20"/>
  <c r="L12" i="20"/>
  <c r="L13" i="20"/>
  <c r="L14" i="20"/>
  <c r="L15" i="20"/>
  <c r="L16" i="20"/>
  <c r="L17" i="20"/>
  <c r="L18" i="20"/>
  <c r="L19" i="20"/>
  <c r="L20" i="20"/>
  <c r="L21" i="20"/>
  <c r="L22" i="20"/>
  <c r="L23" i="20"/>
  <c r="L24" i="20"/>
  <c r="L25" i="20"/>
  <c r="L26" i="20"/>
  <c r="L27" i="20"/>
  <c r="L28" i="20"/>
  <c r="L29" i="20"/>
  <c r="L30" i="20"/>
  <c r="L31" i="20"/>
  <c r="L32" i="20"/>
  <c r="L33" i="20"/>
  <c r="L34" i="20"/>
  <c r="L35" i="20"/>
  <c r="L36" i="20"/>
  <c r="L37" i="20"/>
  <c r="L38" i="20"/>
  <c r="L39" i="20"/>
  <c r="L40" i="20"/>
  <c r="L41" i="20"/>
  <c r="L42" i="20"/>
  <c r="L43" i="20"/>
  <c r="L44" i="20"/>
  <c r="L45" i="20"/>
  <c r="L46" i="20"/>
  <c r="L47" i="20"/>
  <c r="L48" i="20"/>
  <c r="L49" i="20"/>
  <c r="L50" i="20"/>
  <c r="L3" i="20"/>
  <c r="J4" i="20"/>
  <c r="J5" i="20"/>
  <c r="J6" i="20"/>
  <c r="J7" i="20"/>
  <c r="J8" i="20"/>
  <c r="J9" i="20"/>
  <c r="J10" i="20"/>
  <c r="J11" i="20"/>
  <c r="J12" i="20"/>
  <c r="J13" i="20"/>
  <c r="J14" i="20"/>
  <c r="J15" i="20"/>
  <c r="J16" i="20"/>
  <c r="J17" i="20"/>
  <c r="J18" i="20"/>
  <c r="J19" i="20"/>
  <c r="J20" i="20"/>
  <c r="J21" i="20"/>
  <c r="J22" i="20"/>
  <c r="J23" i="20"/>
  <c r="J24" i="20"/>
  <c r="J25" i="20"/>
  <c r="J26" i="20"/>
  <c r="J27" i="20"/>
  <c r="J28" i="20"/>
  <c r="J29" i="20"/>
  <c r="J30" i="20"/>
  <c r="J31" i="20"/>
  <c r="J32" i="20"/>
  <c r="J33" i="20"/>
  <c r="J34" i="20"/>
  <c r="J35" i="20"/>
  <c r="J36" i="20"/>
  <c r="J37" i="20"/>
  <c r="J38" i="20"/>
  <c r="J39" i="20"/>
  <c r="J40" i="20"/>
  <c r="J41" i="20"/>
  <c r="J42" i="20"/>
  <c r="J43" i="20"/>
  <c r="J44" i="20"/>
  <c r="J45" i="20"/>
  <c r="J46" i="20"/>
  <c r="J47" i="20"/>
  <c r="J48" i="20"/>
  <c r="J49" i="20"/>
  <c r="J50" i="20"/>
  <c r="J3" i="20"/>
  <c r="D4" i="20"/>
  <c r="D5" i="20"/>
  <c r="D6" i="20"/>
  <c r="D7" i="20"/>
  <c r="D8" i="20"/>
  <c r="D9" i="20"/>
  <c r="D10" i="20"/>
  <c r="D11" i="20"/>
  <c r="D12" i="20"/>
  <c r="D13" i="20"/>
  <c r="D14" i="20"/>
  <c r="D15" i="20"/>
  <c r="D16" i="20"/>
  <c r="D17" i="20"/>
  <c r="D18" i="20"/>
  <c r="D19" i="20"/>
  <c r="D20" i="20"/>
  <c r="D21" i="20"/>
  <c r="D22" i="20"/>
  <c r="D23" i="20"/>
  <c r="D24" i="20"/>
  <c r="D25" i="20"/>
  <c r="D26" i="20"/>
  <c r="D27" i="20"/>
  <c r="D28" i="20"/>
  <c r="D29" i="20"/>
  <c r="D30" i="20"/>
  <c r="D31" i="20"/>
  <c r="D32" i="20"/>
  <c r="D33" i="20"/>
  <c r="D34" i="20"/>
  <c r="D35" i="20"/>
  <c r="D36" i="20"/>
  <c r="D37" i="20"/>
  <c r="D38" i="20"/>
  <c r="D39" i="20"/>
  <c r="D40" i="20"/>
  <c r="D41" i="20"/>
  <c r="D42" i="20"/>
  <c r="D43" i="20"/>
  <c r="D44" i="20"/>
  <c r="D45" i="20"/>
  <c r="D46" i="20"/>
  <c r="D47" i="20"/>
  <c r="D48" i="20"/>
  <c r="D49" i="20"/>
  <c r="D50" i="20"/>
  <c r="D3" i="20"/>
  <c r="H4" i="20"/>
  <c r="H5" i="20"/>
  <c r="H6" i="20"/>
  <c r="H7" i="20"/>
  <c r="H8" i="20"/>
  <c r="H9" i="20"/>
  <c r="H10" i="20"/>
  <c r="H11" i="20"/>
  <c r="H12" i="20"/>
  <c r="H13" i="20"/>
  <c r="H14" i="20"/>
  <c r="H15" i="20"/>
  <c r="H16" i="20"/>
  <c r="H17" i="20"/>
  <c r="H18" i="20"/>
  <c r="H19" i="20"/>
  <c r="H20" i="20"/>
  <c r="H21" i="20"/>
  <c r="H22" i="20"/>
  <c r="H23" i="20"/>
  <c r="H24" i="20"/>
  <c r="H25" i="20"/>
  <c r="H26" i="20"/>
  <c r="H27" i="20"/>
  <c r="H28" i="20"/>
  <c r="H29" i="20"/>
  <c r="H30" i="20"/>
  <c r="H31" i="20"/>
  <c r="H32" i="20"/>
  <c r="H33" i="20"/>
  <c r="H34" i="20"/>
  <c r="H35" i="20"/>
  <c r="H36" i="20"/>
  <c r="H37" i="20"/>
  <c r="H38" i="20"/>
  <c r="H39" i="20"/>
  <c r="H40" i="20"/>
  <c r="H41" i="20"/>
  <c r="H42" i="20"/>
  <c r="H43" i="20"/>
  <c r="H44" i="20"/>
  <c r="H45" i="20"/>
  <c r="H46" i="20"/>
  <c r="H47" i="20"/>
  <c r="H48" i="20"/>
  <c r="H49" i="20"/>
  <c r="H50" i="20"/>
  <c r="H3" i="20"/>
  <c r="F4" i="20"/>
  <c r="F5" i="20"/>
  <c r="F6" i="20"/>
  <c r="F7" i="20"/>
  <c r="F8" i="20"/>
  <c r="F9" i="20"/>
  <c r="F10" i="20"/>
  <c r="F11" i="20"/>
  <c r="F12" i="20"/>
  <c r="F13" i="20"/>
  <c r="F14" i="20"/>
  <c r="F15" i="20"/>
  <c r="F16" i="20"/>
  <c r="F17" i="20"/>
  <c r="F18" i="20"/>
  <c r="F19" i="20"/>
  <c r="F20" i="20"/>
  <c r="F21" i="20"/>
  <c r="F22" i="20"/>
  <c r="F23" i="20"/>
  <c r="F24" i="20"/>
  <c r="F25" i="20"/>
  <c r="F26" i="20"/>
  <c r="F27" i="20"/>
  <c r="F28" i="20"/>
  <c r="F29" i="20"/>
  <c r="F30" i="20"/>
  <c r="F31" i="20"/>
  <c r="F32" i="20"/>
  <c r="F33" i="20"/>
  <c r="F34" i="20"/>
  <c r="F35" i="20"/>
  <c r="F36" i="20"/>
  <c r="F37" i="20"/>
  <c r="F38" i="20"/>
  <c r="F39" i="20"/>
  <c r="F40" i="20"/>
  <c r="F41" i="20"/>
  <c r="F42" i="20"/>
  <c r="F43" i="20"/>
  <c r="F44" i="20"/>
  <c r="F45" i="20"/>
  <c r="F46" i="20"/>
  <c r="F47" i="20"/>
  <c r="F48" i="20"/>
  <c r="F49" i="20"/>
  <c r="F50" i="20"/>
  <c r="F3" i="20"/>
  <c r="V4" i="14" l="1"/>
  <c r="W4" i="14"/>
  <c r="V5" i="14"/>
  <c r="W5" i="14"/>
  <c r="V6" i="14"/>
  <c r="W6" i="14"/>
  <c r="V7" i="14"/>
  <c r="W7" i="14"/>
  <c r="V8" i="14"/>
  <c r="W8" i="14"/>
  <c r="V9" i="14"/>
  <c r="W9" i="14"/>
  <c r="V10" i="14"/>
  <c r="W10" i="14"/>
  <c r="V11" i="14"/>
  <c r="W11" i="14"/>
  <c r="V12" i="14"/>
  <c r="W12" i="14"/>
  <c r="V13" i="14"/>
  <c r="W13" i="14"/>
  <c r="V14" i="14"/>
  <c r="W14" i="14"/>
  <c r="V15" i="14"/>
  <c r="W15" i="14"/>
  <c r="V16" i="14"/>
  <c r="W16" i="14"/>
  <c r="V17" i="14"/>
  <c r="W17" i="14"/>
  <c r="V18" i="14"/>
  <c r="W18" i="14"/>
  <c r="V19" i="14"/>
  <c r="W19" i="14"/>
  <c r="V20" i="14"/>
  <c r="W20" i="14"/>
  <c r="V21" i="14"/>
  <c r="W21" i="14"/>
  <c r="V22" i="14"/>
  <c r="W22" i="14"/>
  <c r="V23" i="14"/>
  <c r="W23" i="14"/>
  <c r="V24" i="14"/>
  <c r="W24" i="14"/>
  <c r="V25" i="14"/>
  <c r="W25" i="14"/>
  <c r="V26" i="14"/>
  <c r="W26" i="14"/>
  <c r="V27" i="14"/>
  <c r="W27" i="14"/>
  <c r="V28" i="14"/>
  <c r="W28" i="14"/>
  <c r="V29" i="14"/>
  <c r="W29" i="14"/>
  <c r="V30" i="14"/>
  <c r="W30" i="14"/>
  <c r="V31" i="14"/>
  <c r="W31" i="14"/>
  <c r="V32" i="14"/>
  <c r="W32" i="14"/>
  <c r="V33" i="14"/>
  <c r="W33" i="14"/>
  <c r="V34" i="14"/>
  <c r="W34" i="14"/>
  <c r="V35" i="14"/>
  <c r="W35" i="14"/>
  <c r="V36" i="14"/>
  <c r="W36" i="14"/>
  <c r="V37" i="14"/>
  <c r="W37" i="14"/>
  <c r="V38" i="14"/>
  <c r="W38" i="14"/>
  <c r="V39" i="14"/>
  <c r="W39" i="14"/>
  <c r="V40" i="14"/>
  <c r="W40" i="14"/>
  <c r="V41" i="14"/>
  <c r="W41" i="14"/>
  <c r="V42" i="14"/>
  <c r="W42" i="14"/>
  <c r="V43" i="14"/>
  <c r="W43" i="14"/>
  <c r="V44" i="14"/>
  <c r="W44" i="14"/>
  <c r="V45" i="14"/>
  <c r="W45" i="14"/>
  <c r="V46" i="14"/>
  <c r="W46" i="14"/>
  <c r="V47" i="14"/>
  <c r="W47" i="14"/>
  <c r="V48" i="14"/>
  <c r="W48" i="14"/>
  <c r="V49" i="14"/>
  <c r="W49" i="14"/>
  <c r="V50" i="14"/>
  <c r="W50" i="14"/>
  <c r="W3" i="14"/>
  <c r="V3" i="14"/>
  <c r="S4" i="14"/>
  <c r="S5" i="14"/>
  <c r="S6" i="14"/>
  <c r="S7" i="14"/>
  <c r="S8" i="14"/>
  <c r="S9" i="14"/>
  <c r="S10" i="14"/>
  <c r="S11" i="14"/>
  <c r="S12" i="14"/>
  <c r="S13" i="14"/>
  <c r="S14" i="14"/>
  <c r="S15" i="14"/>
  <c r="S16" i="14"/>
  <c r="S17" i="14"/>
  <c r="S18" i="14"/>
  <c r="S19" i="14"/>
  <c r="S20" i="14"/>
  <c r="S21" i="14"/>
  <c r="S22" i="14"/>
  <c r="S23" i="14"/>
  <c r="S24" i="14"/>
  <c r="S25" i="14"/>
  <c r="S26" i="14"/>
  <c r="S27" i="14"/>
  <c r="S28" i="14"/>
  <c r="S29" i="14"/>
  <c r="S30" i="14"/>
  <c r="S31" i="14"/>
  <c r="S32" i="14"/>
  <c r="S33" i="14"/>
  <c r="S34" i="14"/>
  <c r="S35" i="14"/>
  <c r="S36" i="14"/>
  <c r="S37" i="14"/>
  <c r="S38" i="14"/>
  <c r="S39" i="14"/>
  <c r="S40" i="14"/>
  <c r="S41" i="14"/>
  <c r="S42" i="14"/>
  <c r="S43" i="14"/>
  <c r="S44" i="14"/>
  <c r="S45" i="14"/>
  <c r="S46" i="14"/>
  <c r="S47" i="14"/>
  <c r="S48" i="14"/>
  <c r="S49" i="14"/>
  <c r="S50" i="14"/>
  <c r="S3" i="14"/>
  <c r="P4" i="14"/>
  <c r="Q4" i="14"/>
  <c r="P5" i="14"/>
  <c r="Q5" i="14"/>
  <c r="P6" i="14"/>
  <c r="Q6" i="14"/>
  <c r="P7" i="14"/>
  <c r="Q7" i="14"/>
  <c r="P8" i="14"/>
  <c r="Q8" i="14"/>
  <c r="P9" i="14"/>
  <c r="Q9" i="14"/>
  <c r="P10" i="14"/>
  <c r="Q10" i="14"/>
  <c r="P11" i="14"/>
  <c r="Q11" i="14"/>
  <c r="P12" i="14"/>
  <c r="Q12" i="14"/>
  <c r="P13" i="14"/>
  <c r="Q13" i="14"/>
  <c r="P14" i="14"/>
  <c r="Q14" i="14"/>
  <c r="P15" i="14"/>
  <c r="Q15" i="14"/>
  <c r="P16" i="14"/>
  <c r="Q16" i="14"/>
  <c r="P17" i="14"/>
  <c r="Q17" i="14"/>
  <c r="P18" i="14"/>
  <c r="Q18" i="14"/>
  <c r="P19" i="14"/>
  <c r="Q19" i="14"/>
  <c r="P20" i="14"/>
  <c r="Q20" i="14"/>
  <c r="P21" i="14"/>
  <c r="Q21" i="14"/>
  <c r="P22" i="14"/>
  <c r="Q22" i="14"/>
  <c r="P23" i="14"/>
  <c r="Q23" i="14"/>
  <c r="P24" i="14"/>
  <c r="Q24" i="14"/>
  <c r="P25" i="14"/>
  <c r="Q25" i="14"/>
  <c r="P26" i="14"/>
  <c r="Q26" i="14"/>
  <c r="P27" i="14"/>
  <c r="Q27" i="14"/>
  <c r="P28" i="14"/>
  <c r="Q28" i="14"/>
  <c r="P29" i="14"/>
  <c r="Q29" i="14"/>
  <c r="P30" i="14"/>
  <c r="Q30" i="14"/>
  <c r="P31" i="14"/>
  <c r="Q31" i="14"/>
  <c r="P32" i="14"/>
  <c r="Q32" i="14"/>
  <c r="P33" i="14"/>
  <c r="Q33" i="14"/>
  <c r="P34" i="14"/>
  <c r="Q34" i="14"/>
  <c r="P35" i="14"/>
  <c r="Q35" i="14"/>
  <c r="P36" i="14"/>
  <c r="Q36" i="14"/>
  <c r="P37" i="14"/>
  <c r="Q37" i="14"/>
  <c r="P38" i="14"/>
  <c r="Q38" i="14"/>
  <c r="P39" i="14"/>
  <c r="Q39" i="14"/>
  <c r="P40" i="14"/>
  <c r="Q40" i="14"/>
  <c r="P41" i="14"/>
  <c r="Q41" i="14"/>
  <c r="P42" i="14"/>
  <c r="Q42" i="14"/>
  <c r="P43" i="14"/>
  <c r="Q43" i="14"/>
  <c r="P44" i="14"/>
  <c r="Q44" i="14"/>
  <c r="P45" i="14"/>
  <c r="Q45" i="14"/>
  <c r="P46" i="14"/>
  <c r="Q46" i="14"/>
  <c r="P47" i="14"/>
  <c r="Q47" i="14"/>
  <c r="P48" i="14"/>
  <c r="Q48" i="14"/>
  <c r="P49" i="14"/>
  <c r="Q49" i="14"/>
  <c r="P50" i="14"/>
  <c r="Q50" i="14"/>
  <c r="Q3" i="14"/>
  <c r="P3" i="14"/>
  <c r="M4" i="14"/>
  <c r="M5" i="14"/>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3" i="14"/>
  <c r="J4" i="14"/>
  <c r="K4" i="14"/>
  <c r="J5" i="14"/>
  <c r="K5" i="14"/>
  <c r="J6" i="14"/>
  <c r="K6" i="14"/>
  <c r="J7" i="14"/>
  <c r="K7" i="14"/>
  <c r="J8" i="14"/>
  <c r="K8" i="14"/>
  <c r="J9" i="14"/>
  <c r="K9" i="14"/>
  <c r="J10" i="14"/>
  <c r="K10" i="14"/>
  <c r="J11" i="14"/>
  <c r="K11" i="14"/>
  <c r="J12" i="14"/>
  <c r="K12" i="14"/>
  <c r="J13" i="14"/>
  <c r="K13" i="14"/>
  <c r="J14" i="14"/>
  <c r="K14" i="14"/>
  <c r="J15" i="14"/>
  <c r="K15" i="14"/>
  <c r="J16" i="14"/>
  <c r="K16" i="14"/>
  <c r="J17" i="14"/>
  <c r="K17" i="14"/>
  <c r="J18" i="14"/>
  <c r="K18" i="14"/>
  <c r="J19" i="14"/>
  <c r="K19" i="14"/>
  <c r="J20" i="14"/>
  <c r="K20" i="14"/>
  <c r="J21" i="14"/>
  <c r="K21" i="14"/>
  <c r="J22" i="14"/>
  <c r="K22" i="14"/>
  <c r="J23" i="14"/>
  <c r="K23" i="14"/>
  <c r="J24" i="14"/>
  <c r="K24" i="14"/>
  <c r="J25" i="14"/>
  <c r="K25" i="14"/>
  <c r="J26" i="14"/>
  <c r="K26" i="14"/>
  <c r="J27" i="14"/>
  <c r="K27" i="14"/>
  <c r="J28" i="14"/>
  <c r="K28" i="14"/>
  <c r="J29" i="14"/>
  <c r="K29" i="14"/>
  <c r="J30" i="14"/>
  <c r="K30" i="14"/>
  <c r="J31" i="14"/>
  <c r="K31" i="14"/>
  <c r="J32" i="14"/>
  <c r="K32" i="14"/>
  <c r="J33" i="14"/>
  <c r="K33" i="14"/>
  <c r="J34" i="14"/>
  <c r="K34" i="14"/>
  <c r="J35" i="14"/>
  <c r="K35" i="14"/>
  <c r="J36" i="14"/>
  <c r="K36" i="14"/>
  <c r="J37" i="14"/>
  <c r="K37" i="14"/>
  <c r="J38" i="14"/>
  <c r="K38" i="14"/>
  <c r="J39" i="14"/>
  <c r="K39" i="14"/>
  <c r="J40" i="14"/>
  <c r="K40" i="14"/>
  <c r="J41" i="14"/>
  <c r="K41" i="14"/>
  <c r="J42" i="14"/>
  <c r="K42" i="14"/>
  <c r="J43" i="14"/>
  <c r="K43" i="14"/>
  <c r="J44" i="14"/>
  <c r="K44" i="14"/>
  <c r="J45" i="14"/>
  <c r="K45" i="14"/>
  <c r="J46" i="14"/>
  <c r="K46" i="14"/>
  <c r="J47" i="14"/>
  <c r="K47" i="14"/>
  <c r="J48" i="14"/>
  <c r="K48" i="14"/>
  <c r="J49" i="14"/>
  <c r="K49" i="14"/>
  <c r="J50" i="14"/>
  <c r="K50" i="14"/>
  <c r="K3" i="14"/>
  <c r="J3"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3" i="14"/>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2" i="13"/>
  <c r="D3"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2" i="13"/>
  <c r="F3" i="29"/>
  <c r="F4" i="29"/>
  <c r="F5" i="29"/>
  <c r="F6" i="29"/>
  <c r="F7" i="29"/>
  <c r="F8" i="29"/>
  <c r="F9" i="29"/>
  <c r="F10" i="29"/>
  <c r="F11" i="29"/>
  <c r="F12" i="29"/>
  <c r="F13" i="29"/>
  <c r="F14" i="29"/>
  <c r="F15" i="29"/>
  <c r="F16" i="29"/>
  <c r="F17" i="29"/>
  <c r="F18" i="29"/>
  <c r="F19" i="29"/>
  <c r="F20" i="29"/>
  <c r="F21" i="29"/>
  <c r="F22" i="29"/>
  <c r="F23" i="29"/>
  <c r="F24" i="29"/>
  <c r="F25" i="29"/>
  <c r="F26" i="29"/>
  <c r="F27" i="29"/>
  <c r="F28" i="29"/>
  <c r="F29" i="29"/>
  <c r="F30" i="29"/>
  <c r="F31" i="29"/>
  <c r="F32" i="29"/>
  <c r="F33" i="29"/>
  <c r="F34" i="29"/>
  <c r="F35" i="29"/>
  <c r="F36" i="29"/>
  <c r="F37" i="29"/>
  <c r="F38" i="29"/>
  <c r="F39" i="29"/>
  <c r="F40" i="29"/>
  <c r="F2" i="29"/>
  <c r="C3" i="29"/>
  <c r="D3" i="29"/>
  <c r="E3" i="29"/>
  <c r="C4" i="29"/>
  <c r="D4" i="29"/>
  <c r="E4" i="29"/>
  <c r="C5" i="29"/>
  <c r="D5" i="29"/>
  <c r="E5" i="29"/>
  <c r="C6" i="29"/>
  <c r="D6" i="29"/>
  <c r="E6" i="29"/>
  <c r="C7" i="29"/>
  <c r="D7" i="29"/>
  <c r="E7" i="29"/>
  <c r="C8" i="29"/>
  <c r="D8" i="29"/>
  <c r="E8" i="29"/>
  <c r="C9" i="29"/>
  <c r="D9" i="29"/>
  <c r="E9" i="29"/>
  <c r="C10" i="29"/>
  <c r="D10" i="29"/>
  <c r="E10" i="29"/>
  <c r="C11" i="29"/>
  <c r="D11" i="29"/>
  <c r="E11" i="29"/>
  <c r="C12" i="29"/>
  <c r="D12" i="29"/>
  <c r="E12" i="29"/>
  <c r="C13" i="29"/>
  <c r="D13" i="29"/>
  <c r="E13" i="29"/>
  <c r="C14" i="29"/>
  <c r="D14" i="29"/>
  <c r="E14" i="29"/>
  <c r="C15" i="29"/>
  <c r="D15" i="29"/>
  <c r="E15" i="29"/>
  <c r="C16" i="29"/>
  <c r="D16" i="29"/>
  <c r="E16" i="29"/>
  <c r="C17" i="29"/>
  <c r="D17" i="29"/>
  <c r="E17" i="29"/>
  <c r="C18" i="29"/>
  <c r="D18" i="29"/>
  <c r="E18" i="29"/>
  <c r="C19" i="29"/>
  <c r="D19" i="29"/>
  <c r="E19" i="29"/>
  <c r="C20" i="29"/>
  <c r="D20" i="29"/>
  <c r="E20" i="29"/>
  <c r="C21" i="29"/>
  <c r="D21" i="29"/>
  <c r="E21" i="29"/>
  <c r="C22" i="29"/>
  <c r="D22" i="29"/>
  <c r="E22" i="29"/>
  <c r="C23" i="29"/>
  <c r="D23" i="29"/>
  <c r="E23" i="29"/>
  <c r="C24" i="29"/>
  <c r="D24" i="29"/>
  <c r="E24" i="29"/>
  <c r="C25" i="29"/>
  <c r="D25" i="29"/>
  <c r="E25" i="29"/>
  <c r="C26" i="29"/>
  <c r="D26" i="29"/>
  <c r="E26" i="29"/>
  <c r="C27" i="29"/>
  <c r="D27" i="29"/>
  <c r="E27" i="29"/>
  <c r="C28" i="29"/>
  <c r="D28" i="29"/>
  <c r="E28" i="29"/>
  <c r="C29" i="29"/>
  <c r="D29" i="29"/>
  <c r="E29" i="29"/>
  <c r="C30" i="29"/>
  <c r="D30" i="29"/>
  <c r="E30" i="29"/>
  <c r="C31" i="29"/>
  <c r="D31" i="29"/>
  <c r="E31" i="29"/>
  <c r="C32" i="29"/>
  <c r="D32" i="29"/>
  <c r="E32" i="29"/>
  <c r="C33" i="29"/>
  <c r="D33" i="29"/>
  <c r="E33" i="29"/>
  <c r="C34" i="29"/>
  <c r="D34" i="29"/>
  <c r="E34" i="29"/>
  <c r="C35" i="29"/>
  <c r="D35" i="29"/>
  <c r="E35" i="29"/>
  <c r="C36" i="29"/>
  <c r="D36" i="29"/>
  <c r="E36" i="29"/>
  <c r="C37" i="29"/>
  <c r="D37" i="29"/>
  <c r="E37" i="29"/>
  <c r="C38" i="29"/>
  <c r="D38" i="29"/>
  <c r="E38" i="29"/>
  <c r="C39" i="29"/>
  <c r="D39" i="29"/>
  <c r="E39" i="29"/>
  <c r="C40" i="29"/>
  <c r="D40" i="29"/>
  <c r="E40" i="29"/>
  <c r="E2" i="29"/>
  <c r="D2" i="29"/>
  <c r="C2" i="29"/>
  <c r="P32" i="29"/>
  <c r="P36" i="29"/>
  <c r="P31" i="29"/>
  <c r="P29" i="29"/>
  <c r="P24" i="29"/>
  <c r="P15" i="29"/>
  <c r="P14" i="29"/>
  <c r="P4" i="29" l="1"/>
  <c r="F43" i="29" l="1"/>
  <c r="E43" i="29"/>
  <c r="D43" i="29"/>
  <c r="C43" i="29"/>
  <c r="F42" i="29"/>
  <c r="E42" i="29"/>
  <c r="D42" i="29"/>
  <c r="C42" i="29"/>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2" i="3"/>
  <c r="L53" i="22" l="1"/>
  <c r="L52" i="22"/>
  <c r="K53" i="22"/>
  <c r="K52" i="22"/>
  <c r="J53" i="22"/>
  <c r="J52" i="22"/>
  <c r="G53" i="22"/>
  <c r="G52" i="22"/>
  <c r="G45" i="27"/>
  <c r="M45" i="27"/>
  <c r="C45" i="27"/>
  <c r="E44" i="27"/>
  <c r="I44" i="27"/>
  <c r="I45" i="27"/>
  <c r="L54" i="20"/>
  <c r="L53" i="20"/>
  <c r="J53" i="20"/>
  <c r="J54" i="20"/>
  <c r="D54" i="20"/>
  <c r="D53" i="20"/>
  <c r="H54" i="20"/>
  <c r="F53" i="20"/>
  <c r="W53" i="14"/>
  <c r="W54" i="14"/>
  <c r="V54" i="14"/>
  <c r="S54" i="14"/>
  <c r="Q54" i="14"/>
  <c r="P54" i="14"/>
  <c r="M54" i="14"/>
  <c r="M53" i="14"/>
  <c r="K53" i="14"/>
  <c r="K54" i="14"/>
  <c r="J53" i="14"/>
  <c r="J54" i="14"/>
  <c r="G53" i="14"/>
  <c r="G54" i="14"/>
  <c r="I53" i="13"/>
  <c r="I52" i="13"/>
  <c r="J53" i="13"/>
  <c r="J52" i="13"/>
  <c r="D53" i="13"/>
  <c r="D52" i="13"/>
  <c r="D52" i="3"/>
  <c r="E52" i="3"/>
  <c r="F52" i="3"/>
  <c r="C52" i="3"/>
  <c r="D51" i="3"/>
  <c r="E51" i="3"/>
  <c r="F51" i="3"/>
  <c r="C51" i="3"/>
  <c r="G43" i="27" l="1"/>
  <c r="K45" i="27"/>
  <c r="E43" i="27"/>
  <c r="C44" i="27"/>
  <c r="M43" i="27"/>
  <c r="K44" i="27"/>
  <c r="M44" i="27"/>
  <c r="I43" i="27"/>
  <c r="G44" i="27"/>
  <c r="C43" i="27"/>
  <c r="E45" i="27"/>
  <c r="H44" i="27"/>
  <c r="L45" i="27"/>
  <c r="F45" i="27"/>
  <c r="D44" i="27"/>
  <c r="J44" i="27"/>
  <c r="J45" i="27"/>
  <c r="D45" i="27"/>
  <c r="F44" i="27"/>
  <c r="L44" i="27"/>
  <c r="H45" i="27"/>
  <c r="F54" i="20"/>
  <c r="H53" i="20"/>
  <c r="S53" i="14"/>
  <c r="P53" i="14"/>
  <c r="V53" i="14"/>
  <c r="Q53" i="14"/>
  <c r="K43" i="27" l="1"/>
  <c r="F43" i="27" s="1"/>
  <c r="D43" i="27" l="1"/>
  <c r="J43" i="27"/>
  <c r="H43" i="27"/>
  <c r="L43" i="27"/>
  <c r="D51" i="25"/>
  <c r="E51" i="25"/>
  <c r="F51" i="25"/>
  <c r="G51" i="25"/>
  <c r="D52" i="25"/>
  <c r="E52" i="25"/>
  <c r="F52" i="25"/>
  <c r="G52" i="25"/>
  <c r="D53" i="25"/>
  <c r="E53" i="25"/>
  <c r="F53" i="25"/>
  <c r="G53" i="25"/>
  <c r="D51" i="22" l="1"/>
  <c r="E51" i="22"/>
  <c r="D52" i="22"/>
  <c r="E52" i="22"/>
  <c r="D53" i="22"/>
  <c r="E53" i="22"/>
  <c r="K53" i="25" l="1"/>
  <c r="J53" i="25"/>
  <c r="I53" i="25"/>
  <c r="K52" i="25"/>
  <c r="J52" i="25"/>
  <c r="I52" i="25"/>
  <c r="K51" i="25"/>
  <c r="J51" i="25"/>
  <c r="I51" i="25"/>
  <c r="H53" i="25"/>
  <c r="H52" i="25"/>
  <c r="H51" i="25"/>
  <c r="C51" i="25"/>
  <c r="G53" i="24"/>
  <c r="G52" i="24"/>
  <c r="E51" i="24"/>
  <c r="E52" i="24"/>
  <c r="E53" i="24"/>
  <c r="D53" i="24"/>
  <c r="D52" i="24"/>
  <c r="D51" i="24"/>
  <c r="C51" i="24"/>
  <c r="H51" i="22"/>
  <c r="I51" i="22"/>
  <c r="H52" i="22"/>
  <c r="I52" i="22"/>
  <c r="H53" i="22"/>
  <c r="I53" i="22"/>
  <c r="F53" i="22"/>
  <c r="F52" i="22"/>
  <c r="F51" i="22"/>
  <c r="C51" i="22"/>
  <c r="M51" i="22"/>
  <c r="G52" i="20"/>
  <c r="C52" i="20"/>
  <c r="I52" i="20"/>
  <c r="K52" i="20"/>
  <c r="M52" i="20"/>
  <c r="G53" i="20"/>
  <c r="C53" i="20"/>
  <c r="I53" i="20"/>
  <c r="K53" i="20"/>
  <c r="M53" i="20"/>
  <c r="G54" i="20"/>
  <c r="C54" i="20"/>
  <c r="I54" i="20"/>
  <c r="K54" i="20"/>
  <c r="M54" i="20"/>
  <c r="E54" i="20"/>
  <c r="E53" i="20"/>
  <c r="E52" i="20"/>
  <c r="H54" i="14"/>
  <c r="I54" i="14"/>
  <c r="L54" i="14"/>
  <c r="N54" i="14"/>
  <c r="O54" i="14"/>
  <c r="R54" i="14"/>
  <c r="T54" i="14"/>
  <c r="U54" i="14"/>
  <c r="F54" i="14"/>
  <c r="H53" i="14"/>
  <c r="I53" i="14"/>
  <c r="L53" i="14"/>
  <c r="N53" i="14"/>
  <c r="O53" i="14"/>
  <c r="R53" i="14"/>
  <c r="T53" i="14"/>
  <c r="U53" i="14"/>
  <c r="F53" i="14"/>
  <c r="D52" i="14"/>
  <c r="E52" i="14"/>
  <c r="F52" i="14"/>
  <c r="H52" i="14"/>
  <c r="I52" i="14"/>
  <c r="L52" i="14"/>
  <c r="N52" i="14"/>
  <c r="O52" i="14"/>
  <c r="R52" i="14"/>
  <c r="S52" i="14" s="1"/>
  <c r="T52" i="14"/>
  <c r="U52" i="14"/>
  <c r="C52" i="14"/>
  <c r="F52" i="20" l="1"/>
  <c r="J52" i="20"/>
  <c r="K51" i="22"/>
  <c r="L51" i="22" s="1"/>
  <c r="G51" i="22"/>
  <c r="G52" i="14"/>
  <c r="M52" i="14"/>
  <c r="G51" i="24"/>
  <c r="L52" i="20"/>
  <c r="H52" i="20"/>
  <c r="Q52" i="14"/>
  <c r="P52" i="14"/>
  <c r="W52" i="14"/>
  <c r="V52" i="14"/>
  <c r="K52" i="14"/>
  <c r="J52" i="14"/>
  <c r="F53" i="13" l="1"/>
  <c r="G53" i="13"/>
  <c r="H53" i="13"/>
  <c r="E53" i="13"/>
  <c r="C53" i="13"/>
  <c r="F52" i="13"/>
  <c r="G52" i="13"/>
  <c r="H52" i="13"/>
  <c r="E52" i="13"/>
  <c r="C52" i="13"/>
  <c r="J51" i="13"/>
  <c r="H51" i="13"/>
  <c r="G51" i="13"/>
  <c r="F51" i="13"/>
  <c r="E51" i="13"/>
  <c r="C51" i="13"/>
  <c r="D51" i="13" l="1"/>
  <c r="I51" i="13"/>
</calcChain>
</file>

<file path=xl/sharedStrings.xml><?xml version="1.0" encoding="utf-8"?>
<sst xmlns="http://schemas.openxmlformats.org/spreadsheetml/2006/main" count="1411" uniqueCount="310">
  <si>
    <t>Location</t>
  </si>
  <si>
    <t>Circulation per Registered Borrowers</t>
  </si>
  <si>
    <t>Circulation per capita</t>
  </si>
  <si>
    <t>Turnover Rate*</t>
  </si>
  <si>
    <t>Collection Expenditure per Use†</t>
  </si>
  <si>
    <t>LSA Population</t>
  </si>
  <si>
    <t>Total Physical Item Circulation</t>
  </si>
  <si>
    <t>Total Circulation Physical and Electronic Materials</t>
  </si>
  <si>
    <t>Total Collection Expenditures</t>
  </si>
  <si>
    <t>Registered Borrowers</t>
  </si>
  <si>
    <t>Total Library Materials (Physical &amp; Electronic)</t>
  </si>
  <si>
    <t>Barrington Public Library</t>
  </si>
  <si>
    <t>Barrington</t>
  </si>
  <si>
    <t>Rogers Free Library</t>
  </si>
  <si>
    <t>Bristol</t>
  </si>
  <si>
    <t>Jesse M. Smith Memorial Library</t>
  </si>
  <si>
    <t>Burrillville</t>
  </si>
  <si>
    <t>Pascoag Free Public Library</t>
  </si>
  <si>
    <t>Adams Public Library</t>
  </si>
  <si>
    <t>Central Falls</t>
  </si>
  <si>
    <t>Cross' Mills Public Library</t>
  </si>
  <si>
    <t>Charlestown</t>
  </si>
  <si>
    <t>Coventry Public Library</t>
  </si>
  <si>
    <t>Coventry</t>
  </si>
  <si>
    <t>Cranston Public Library</t>
  </si>
  <si>
    <t>Cranston</t>
  </si>
  <si>
    <t>Cumberland Public Library</t>
  </si>
  <si>
    <t>Cumberland</t>
  </si>
  <si>
    <t>East Greenwich Free Library</t>
  </si>
  <si>
    <t>East Greenwich</t>
  </si>
  <si>
    <t>East Providence Public Library</t>
  </si>
  <si>
    <t>East Providence</t>
  </si>
  <si>
    <t>Exeter Public Library</t>
  </si>
  <si>
    <t>Exeter</t>
  </si>
  <si>
    <t>Libraries of Foster</t>
  </si>
  <si>
    <t>Foster</t>
  </si>
  <si>
    <t>Glocester Manton Free Public Library</t>
  </si>
  <si>
    <t>Glocester</t>
  </si>
  <si>
    <t>Harmony Library</t>
  </si>
  <si>
    <t>Ashaway Free Library</t>
  </si>
  <si>
    <t>Hopkinton</t>
  </si>
  <si>
    <t>Langworthy Public Library</t>
  </si>
  <si>
    <t>Jamestown Philomenian Library</t>
  </si>
  <si>
    <t>Jamestown</t>
  </si>
  <si>
    <t>Marian J. Mohr Memorial Library</t>
  </si>
  <si>
    <t>Johnston</t>
  </si>
  <si>
    <t>Lincoln Public Library</t>
  </si>
  <si>
    <t>Lincoln</t>
  </si>
  <si>
    <t>Brownell Library, Home of Little Compton</t>
  </si>
  <si>
    <t>Little Compton</t>
  </si>
  <si>
    <t>Middletown Public Library</t>
  </si>
  <si>
    <t>Middletown</t>
  </si>
  <si>
    <t>Maury Loontjens Memorial Library</t>
  </si>
  <si>
    <t>Narragansett</t>
  </si>
  <si>
    <t>Island Free Library</t>
  </si>
  <si>
    <t>New Shoreham</t>
  </si>
  <si>
    <t>Newport Public Library</t>
  </si>
  <si>
    <t>Newport</t>
  </si>
  <si>
    <t>Davisville Free Library</t>
  </si>
  <si>
    <t>North Kingstown</t>
  </si>
  <si>
    <t>North Kingstown Free Library</t>
  </si>
  <si>
    <t>Willett Free Library</t>
  </si>
  <si>
    <t>Mayor Salvatore Mancini Union Free Library</t>
  </si>
  <si>
    <t>North Providence</t>
  </si>
  <si>
    <t>North Smithfield Public Library</t>
  </si>
  <si>
    <t>North Smithfield</t>
  </si>
  <si>
    <t>Pawtucket Public Library</t>
  </si>
  <si>
    <t>Pawtucket</t>
  </si>
  <si>
    <t>Portsmouth Free Public Library</t>
  </si>
  <si>
    <t>Portsmouth</t>
  </si>
  <si>
    <t>Providence Community Library</t>
  </si>
  <si>
    <t>Providence</t>
  </si>
  <si>
    <t>Providence Public Library</t>
  </si>
  <si>
    <t>Clark Memorial Library</t>
  </si>
  <si>
    <t>Richmond</t>
  </si>
  <si>
    <t>Hope Library</t>
  </si>
  <si>
    <t>Scituate</t>
  </si>
  <si>
    <t>North Scituate Public Library</t>
  </si>
  <si>
    <t>East Smithfield Public Library</t>
  </si>
  <si>
    <t>Smithfield</t>
  </si>
  <si>
    <t>Greenville Public Library</t>
  </si>
  <si>
    <t>South Kingstown Public Library</t>
  </si>
  <si>
    <t>South Kingstown</t>
  </si>
  <si>
    <t>Tiverton Public Library</t>
  </si>
  <si>
    <t>Tiverton</t>
  </si>
  <si>
    <t>George Hail Free Library</t>
  </si>
  <si>
    <t>Warren</t>
  </si>
  <si>
    <t>Pontiac Free Library</t>
  </si>
  <si>
    <t>Warwick</t>
  </si>
  <si>
    <t>Warwick Public Library</t>
  </si>
  <si>
    <t>Louttit Library</t>
  </si>
  <si>
    <t>West Greenwich</t>
  </si>
  <si>
    <t>West Warwick Public Library</t>
  </si>
  <si>
    <t>West Warwick</t>
  </si>
  <si>
    <t>Westerly Public Library</t>
  </si>
  <si>
    <t>Westerly</t>
  </si>
  <si>
    <t>Woonsocket Harris Public Library</t>
  </si>
  <si>
    <t>Woonsocket</t>
  </si>
  <si>
    <t>Average</t>
  </si>
  <si>
    <t>Median</t>
  </si>
  <si>
    <r>
      <t>* Turnover Rate</t>
    </r>
    <r>
      <rPr>
        <sz val="10"/>
        <rFont val="Arial Nova"/>
        <family val="2"/>
      </rPr>
      <t xml:space="preserve"> (</t>
    </r>
    <r>
      <rPr>
        <i/>
        <sz val="10"/>
        <rFont val="Arial Nova"/>
        <family val="2"/>
      </rPr>
      <t>Total Circulation ÷ Total Library Materials</t>
    </r>
    <r>
      <rPr>
        <sz val="10"/>
        <rFont val="Arial Nova"/>
        <family val="2"/>
      </rPr>
      <t>) - This output measure relates the number of circulation transactions to the size of the collection. It is a measure of the activity of the library's collection, indicating the number of times each piece of the collection would have circulated during the year, if circulation had been spread evenly throughout the collection.</t>
    </r>
  </si>
  <si>
    <r>
      <t>† Collection Expenditure per Use</t>
    </r>
    <r>
      <rPr>
        <sz val="10"/>
        <rFont val="Arial Nova"/>
        <family val="2"/>
      </rPr>
      <t xml:space="preserve"> (</t>
    </r>
    <r>
      <rPr>
        <i/>
        <sz val="10"/>
        <rFont val="Arial Nova"/>
        <family val="2"/>
      </rPr>
      <t>Total Collection Expenditures ÷ Total Circulation</t>
    </r>
    <r>
      <rPr>
        <sz val="10"/>
        <rFont val="Arial Nova"/>
        <family val="2"/>
      </rPr>
      <t>) - This output measure relates the funds spent on acquiring materials to the number of materials circulated.</t>
    </r>
  </si>
  <si>
    <t>Total Local A</t>
  </si>
  <si>
    <t>Total Local B</t>
  </si>
  <si>
    <t>Consortia</t>
  </si>
  <si>
    <t>Sum</t>
  </si>
  <si>
    <t xml:space="preserve">For Total Library Materials (Physical &amp; Electronic) figure for the combined libraries, I added each library's Total Local figure, plus the consortia figure, to equal the municipality's Total Library Materials. </t>
  </si>
  <si>
    <t>I didn't do this in previous years, and the figures used included the consortia figure for each library, which is inaccurate.</t>
  </si>
  <si>
    <t>Print Circulation</t>
  </si>
  <si>
    <t>Print % of Total Circulation (Physical &amp; Electronic)</t>
  </si>
  <si>
    <t>Physical Audio  Circulation</t>
  </si>
  <si>
    <t>Physical Video Circulation</t>
  </si>
  <si>
    <t>Other Physical Item Circulation</t>
  </si>
  <si>
    <t>Physical % of Total Circulation (Physical &amp; Electronic)</t>
  </si>
  <si>
    <t>Total Circulation (Physical + Electronic)</t>
  </si>
  <si>
    <t>Total</t>
  </si>
  <si>
    <t>Adults</t>
  </si>
  <si>
    <t>Children</t>
  </si>
  <si>
    <t>Young Adults</t>
  </si>
  <si>
    <t>Adult Physical Circulation</t>
  </si>
  <si>
    <t>Adult % of Physical Circulation</t>
  </si>
  <si>
    <t>Adult Electronic Circulation</t>
  </si>
  <si>
    <t>Total Circulation Adult Materials</t>
  </si>
  <si>
    <t>Adult % of Total Circulation (Phys &amp; Elec)</t>
  </si>
  <si>
    <t>Adult Circulation per capita</t>
  </si>
  <si>
    <t>Children's Physical Circulation</t>
  </si>
  <si>
    <t>Children % of Physical Circulation</t>
  </si>
  <si>
    <t>Children's Electronic Circulation</t>
  </si>
  <si>
    <t>Total Circulation Children's Materials</t>
  </si>
  <si>
    <t>Children % of Total Circulation (Phys &amp; Elec)</t>
  </si>
  <si>
    <t>Children Circulation per capita</t>
  </si>
  <si>
    <t>YA Physical Circulaton</t>
  </si>
  <si>
    <t>YA % of Physical Circulation</t>
  </si>
  <si>
    <t>YA Electronic Circulation</t>
  </si>
  <si>
    <t>Total Circulation YA Materials</t>
  </si>
  <si>
    <t>YA % Total Circulation (Phys &amp; Elec)</t>
  </si>
  <si>
    <t>YA Circulation per capita</t>
  </si>
  <si>
    <t>eAudio</t>
  </si>
  <si>
    <t>eVideo</t>
  </si>
  <si>
    <t>eBooks</t>
  </si>
  <si>
    <t>Local Electronic Materials</t>
  </si>
  <si>
    <t>Totals</t>
  </si>
  <si>
    <t>eAudio Circulation</t>
  </si>
  <si>
    <t>eAudio % of Electronic Circulation</t>
  </si>
  <si>
    <t>eVideo Circulation</t>
  </si>
  <si>
    <t>eVideo % of Electronic Circulation</t>
  </si>
  <si>
    <t>eBooks Circulation</t>
  </si>
  <si>
    <t>eBooks % of Electronic Circulation</t>
  </si>
  <si>
    <t>Local Electronic Materials Circulation*</t>
  </si>
  <si>
    <t>Local % of Electronic Circulation</t>
  </si>
  <si>
    <t>Total Electronic Materials Circulation</t>
  </si>
  <si>
    <t>Electronic % of Total Circulation</t>
  </si>
  <si>
    <t>Total Circulation (Physical &amp; Electronic)</t>
  </si>
  <si>
    <r>
      <rPr>
        <b/>
        <sz val="10"/>
        <color theme="1"/>
        <rFont val="Arial Nova"/>
        <family val="2"/>
      </rPr>
      <t>* Local Electronic Materials Circulation -</t>
    </r>
    <r>
      <rPr>
        <sz val="10"/>
        <color theme="1"/>
        <rFont val="Arial Nova"/>
        <family val="2"/>
      </rPr>
      <t xml:space="preserve"> This figure includes circulations from electronic materials platforms, such as OverDrive, as well as online streaming platforms such as Hoopla. </t>
    </r>
  </si>
  <si>
    <t>Total Physical Audio and Video Circulation</t>
  </si>
  <si>
    <t>Physical AV Circulation per capita</t>
  </si>
  <si>
    <t>eAudio  Circulation*</t>
  </si>
  <si>
    <t>eVideo Circulation*</t>
  </si>
  <si>
    <t>Total Electronic AV Circulation†</t>
  </si>
  <si>
    <t>Physical &amp; Electronic AV Circulation (F+J)</t>
  </si>
  <si>
    <t>AV % of Total Circulation</t>
  </si>
  <si>
    <r>
      <rPr>
        <b/>
        <sz val="10"/>
        <rFont val="Arial Nova"/>
        <family val="2"/>
      </rPr>
      <t>eAudio Circulation and eVideo Circulation</t>
    </r>
    <r>
      <rPr>
        <sz val="10"/>
        <rFont val="Arial Nova"/>
        <family val="2"/>
      </rPr>
      <t>* - These figures represents circulation of consortially purchased OverDrive materials only. Excludes local electronic materials.</t>
    </r>
  </si>
  <si>
    <r>
      <rPr>
        <b/>
        <sz val="10"/>
        <rFont val="Arial Nova"/>
        <family val="2"/>
      </rPr>
      <t>Total Electronic AV Circulation</t>
    </r>
    <r>
      <rPr>
        <sz val="10"/>
        <rFont val="Arial Nova"/>
        <family val="2"/>
      </rPr>
      <t>† - This excludes Local Electronic Materials Circulation, as that figure is not broken down by format (audio, visual, ebooks).</t>
    </r>
  </si>
  <si>
    <t>Local Electronic Collection Usage</t>
  </si>
  <si>
    <t>Other Cooperative Agreement Electronic Collection Usage</t>
  </si>
  <si>
    <t>State Electronic Collection Usage</t>
  </si>
  <si>
    <t>Total Retrieval of Electronic Information</t>
  </si>
  <si>
    <t>Maury Loontjens Memorial Library (Narragansett)</t>
  </si>
  <si>
    <t>Provided to OSL Libraries</t>
  </si>
  <si>
    <t>Provided to In-State non-OSL Libraries</t>
  </si>
  <si>
    <t>Provided to Out-of-State Libraries</t>
  </si>
  <si>
    <t>Provided to Total</t>
  </si>
  <si>
    <t>Received from OSL Libraries</t>
  </si>
  <si>
    <t>Received from In-State non-OSL Libraries</t>
  </si>
  <si>
    <t>Received from Out-of-State Libraries</t>
  </si>
  <si>
    <t>Received from Total</t>
  </si>
  <si>
    <t>Net Lending Rate*</t>
  </si>
  <si>
    <r>
      <t>* Net Lending Rate</t>
    </r>
    <r>
      <rPr>
        <sz val="10"/>
        <rFont val="Arial Nova"/>
        <family val="2"/>
      </rPr>
      <t xml:space="preserve"> </t>
    </r>
    <r>
      <rPr>
        <i/>
        <sz val="10"/>
        <rFont val="Arial Nova"/>
        <family val="2"/>
      </rPr>
      <t>(Provided to Total ÷ Received from Total)</t>
    </r>
    <r>
      <rPr>
        <sz val="10"/>
        <rFont val="Arial Nova"/>
        <family val="2"/>
      </rPr>
      <t xml:space="preserve"> - This output measure is a ratio that indicates whether the library does more borrowing or lending. A number greater than 1.0 indicates the library does more lending; a number below 1.0 indicates the library does more borrowing.</t>
    </r>
  </si>
  <si>
    <t>Library ID</t>
  </si>
  <si>
    <t>Municipality</t>
  </si>
  <si>
    <t>5.1 Print Circulation</t>
  </si>
  <si>
    <t>5.2 Physical Audio Circulation</t>
  </si>
  <si>
    <t>5.3 Physical Video Circulation</t>
  </si>
  <si>
    <t>5.4 Other Physical Item Circulation</t>
  </si>
  <si>
    <t>5.5 Total Physical Item Circulation</t>
  </si>
  <si>
    <t>5.6 eAudio Circulation</t>
  </si>
  <si>
    <t>5.7 eVideo Circulation</t>
  </si>
  <si>
    <t>5.8 eBooks Circulation</t>
  </si>
  <si>
    <t>5.9 Local Electronic Materials Circulation</t>
  </si>
  <si>
    <t>5.10 Total Electronic Materials Circulation</t>
  </si>
  <si>
    <t>5.11 Local Electronic Collection Usage</t>
  </si>
  <si>
    <t>5.12 Other Cooperative Agreement Electronic Collection Usage</t>
  </si>
  <si>
    <t>5.13 State Electronic Collection Usage</t>
  </si>
  <si>
    <t>5.14 Total Retrieval of Electronic Information</t>
  </si>
  <si>
    <t>5.15 Electronic Content Use</t>
  </si>
  <si>
    <t>5.16 Total Circulation Physical and Electronic Materials</t>
  </si>
  <si>
    <t>5.17 Total Collection Use</t>
  </si>
  <si>
    <t>5.18 Adult Physical Circulation</t>
  </si>
  <si>
    <t>5.19 Adult Electronic Circulation</t>
  </si>
  <si>
    <t>5.20 Total Circulation Adult Materials</t>
  </si>
  <si>
    <t>5.21 Children's Physical Circulation</t>
  </si>
  <si>
    <t>5.22 Children's Electronic Circulation</t>
  </si>
  <si>
    <t>5.23 Total Circulation Children's Materials</t>
  </si>
  <si>
    <t>5.24 YA Physical Circulation</t>
  </si>
  <si>
    <t>5.25 YA Electronic Circulation</t>
  </si>
  <si>
    <t>5.26 Total YA Materials</t>
  </si>
  <si>
    <t>5.27 Provided to OSL Libraries</t>
  </si>
  <si>
    <t>5.28 Provided to In-State non-OSL Libraries</t>
  </si>
  <si>
    <t>5.29 Provided to Out-of-State Libraries</t>
  </si>
  <si>
    <t>5.30 Provided to Total</t>
  </si>
  <si>
    <t>5.31 Received from OSL Libraries</t>
  </si>
  <si>
    <t>5.32 Received from In-State non-OSL Libraries</t>
  </si>
  <si>
    <t>5.33 Received from Out-of-State Libraries</t>
  </si>
  <si>
    <t>5.34 Received from Total</t>
  </si>
  <si>
    <t>BAR</t>
  </si>
  <si>
    <t>BRI</t>
  </si>
  <si>
    <t>BUR</t>
  </si>
  <si>
    <t>PAS</t>
  </si>
  <si>
    <t>CFA</t>
  </si>
  <si>
    <t>CHA</t>
  </si>
  <si>
    <t>COV</t>
  </si>
  <si>
    <t>CRA</t>
  </si>
  <si>
    <t>CUM</t>
  </si>
  <si>
    <t>EGR</t>
  </si>
  <si>
    <t>EPL</t>
  </si>
  <si>
    <t>EXE</t>
  </si>
  <si>
    <t>FOS</t>
  </si>
  <si>
    <t>GLO</t>
  </si>
  <si>
    <t>HAR</t>
  </si>
  <si>
    <t>ASH</t>
  </si>
  <si>
    <t>LAN</t>
  </si>
  <si>
    <t>JAM</t>
  </si>
  <si>
    <t>JOH</t>
  </si>
  <si>
    <t>LIN</t>
  </si>
  <si>
    <t>LCO</t>
  </si>
  <si>
    <t>MID</t>
  </si>
  <si>
    <t>NAR</t>
  </si>
  <si>
    <t>NSH</t>
  </si>
  <si>
    <t>NPT</t>
  </si>
  <si>
    <t>DPL</t>
  </si>
  <si>
    <t>NKI</t>
  </si>
  <si>
    <t>WIL</t>
  </si>
  <si>
    <t>NPR</t>
  </si>
  <si>
    <t>NSM</t>
  </si>
  <si>
    <t>PAW</t>
  </si>
  <si>
    <t>POR</t>
  </si>
  <si>
    <t>PCL</t>
  </si>
  <si>
    <t>PRO</t>
  </si>
  <si>
    <t>CLA</t>
  </si>
  <si>
    <t>HPE</t>
  </si>
  <si>
    <t>SCI</t>
  </si>
  <si>
    <t>ESM</t>
  </si>
  <si>
    <t>GVL</t>
  </si>
  <si>
    <t>SKI</t>
  </si>
  <si>
    <t>TIV</t>
  </si>
  <si>
    <t>WRR</t>
  </si>
  <si>
    <t>WPO</t>
  </si>
  <si>
    <t>WAR</t>
  </si>
  <si>
    <t>WGR</t>
  </si>
  <si>
    <t>WWA</t>
  </si>
  <si>
    <t>WES</t>
  </si>
  <si>
    <t>WNS</t>
  </si>
  <si>
    <t>1.16 City</t>
  </si>
  <si>
    <t>1.7 Population of Legal Service Area</t>
  </si>
  <si>
    <t>2.11 Actual Hours Open per Year</t>
  </si>
  <si>
    <t>2.12 Actual Weeks Open per Year</t>
  </si>
  <si>
    <t>4.25 Total Library Materials (Physical &amp; Electronic)</t>
  </si>
  <si>
    <t>9.21 Total Collection Expenditures</t>
  </si>
  <si>
    <t>1.30 Number of Registered Borrowers</t>
  </si>
  <si>
    <t>Total Local C</t>
  </si>
  <si>
    <t>Under 5,000</t>
  </si>
  <si>
    <t>5,000 - 9,999</t>
  </si>
  <si>
    <t>10,000 - 19,999</t>
  </si>
  <si>
    <t>20,000 - 49,999</t>
  </si>
  <si>
    <t>50,000+</t>
  </si>
  <si>
    <t>Total Circulation (Physical and Electronic) Materials</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</si>
  <si>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</si>
  <si>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Throughout this spreadsheet, calculated measures are indicated by a gold column heading, except on the Audience tab. Newly introduced output measures are defined in footnotes below the applicable tables.</t>
  </si>
  <si>
    <t>For municipalities in which more than one independent library system operates, library service areas were determined by OLIS using a spatial analysis of patron location. The municipal population was apportioned based on the geographic location and density of each library’s patrons within the municipality. Only the population within the designated library service area is reflected in the population figure for each of the 17 libraries that share municipalities. If you have questions about using the data, suggestions for improvements, or have developed analyses that would be helpful to the community, please contact Kelly Metzger, kelly.metzger@olis.ri.gov.</t>
  </si>
  <si>
    <t>Click on one of the links below or one of the tabs to view individual sheets.</t>
  </si>
  <si>
    <t>Tab Title</t>
  </si>
  <si>
    <t>Worksheet description</t>
  </si>
  <si>
    <t>Circ Measures</t>
  </si>
  <si>
    <t>Output measures for each library</t>
  </si>
  <si>
    <t>Circ Measures - muni</t>
  </si>
  <si>
    <t>Output measures by municipality</t>
  </si>
  <si>
    <t>Circ Measures by pop</t>
  </si>
  <si>
    <t>Output measures arranged by population peer groups</t>
  </si>
  <si>
    <t>Physical Circ</t>
  </si>
  <si>
    <t>Physical collection circulation</t>
  </si>
  <si>
    <t>Audience</t>
  </si>
  <si>
    <t>Physical and electronic circulation, by audience</t>
  </si>
  <si>
    <t>Elec Materials</t>
  </si>
  <si>
    <t>Electronic materials circulation</t>
  </si>
  <si>
    <t>Elec Materials - muni</t>
  </si>
  <si>
    <t>Electronic materials circulation by municipality</t>
  </si>
  <si>
    <t>AV Circ</t>
  </si>
  <si>
    <t>Audio visual circulation, both physical and electronic</t>
  </si>
  <si>
    <t>E-Collections</t>
  </si>
  <si>
    <t>Electronic Collections Use</t>
  </si>
  <si>
    <t>ILL</t>
  </si>
  <si>
    <t>Interlibrary Loan statistics</t>
  </si>
  <si>
    <t>All Collection Use Data</t>
  </si>
  <si>
    <t>Raw data about circulation and collection use, as reported</t>
  </si>
  <si>
    <t>Other Data</t>
  </si>
  <si>
    <t>Raw data from other sections used in calculating measures</t>
  </si>
  <si>
    <t>2023 Rhode Island Public Library Statistical Report:
Collection Use</t>
  </si>
  <si>
    <t>Release date: January 2024</t>
  </si>
  <si>
    <t xml:space="preserve">These data tables are part of a statistical report based on data collected in the 2023 Rhode Island Public Library Annual Survey. The full report is located on the Office of Library and Information Services website at https://olis.ri.gov/programs-and-support/library-statistics/public-library-annual-survey. </t>
  </si>
  <si>
    <t>Data collected through the Annual Survey covers FY2023 (July 1, 2022 - June 30, 2023). The deadline for the report submission was September 15,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</si>
</sst>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quot;$&quot;#,##0"/>
    <numFmt numFmtId="165" formatCode="_(&quot;$&quot;* #,##0_);_(&quot;$&quot;* \(#,##0\);_(&quot;$&quot;* &quot;-&quot;??_);_(@_)"/>
    <numFmt numFmtId="166" formatCode="0.000%"/>
    <numFmt numFmtId="167" formatCode="0.0%"/>
  </numFmts>
  <fonts count="17">
    <font>
      <sz val="11"/>
      <color theme="1"/>
      <name val="Calibri"/>
      <family val="2"/>
      <scheme val="minor"/>
    </font>
    <font>
      <sz val="10"/>
      <color theme="1"/>
      <name val="Arial Nova"/>
      <family val="2"/>
    </font>
    <font>
      <sz val="10"/>
      <color theme="1"/>
      <name val="Arial Nova"/>
      <family val="2"/>
    </font>
    <font>
      <b/>
      <sz val="10"/>
      <color theme="1"/>
      <name val="Arial"/>
      <family val="2"/>
    </font>
    <font>
      <sz val="10"/>
      <name val="Arial"/>
      <family val="2"/>
    </font>
    <font>
      <sz val="11"/>
      <color theme="1"/>
      <name val="Calibri"/>
      <family val="2"/>
      <scheme val="minor"/>
    </font>
    <font>
      <sz val="8"/>
      <name val="Calibri"/>
      <family val="2"/>
      <scheme val="minor"/>
    </font>
    <font>
      <b/>
      <sz val="10"/>
      <color theme="0"/>
      <name val="Arial Nova"/>
      <family val="2"/>
    </font>
    <font>
      <b/>
      <sz val="10"/>
      <color theme="1"/>
      <name val="Arial Nova"/>
      <family val="2"/>
    </font>
    <font>
      <b/>
      <sz val="10"/>
      <name val="Arial Nova"/>
      <family val="2"/>
    </font>
    <font>
      <sz val="10"/>
      <name val="Arial Nova"/>
      <family val="2"/>
    </font>
    <font>
      <i/>
      <sz val="10"/>
      <name val="Arial Nova"/>
      <family val="2"/>
    </font>
    <font>
      <sz val="9"/>
      <color theme="1"/>
      <name val="Arial Nova"/>
      <family val="2"/>
    </font>
    <font>
      <u/>
      <sz val="11"/>
      <color theme="10"/>
      <name val="Calibri"/>
      <family val="2"/>
      <scheme val="minor"/>
    </font>
    <font>
      <b/>
      <sz val="11"/>
      <name val="Calibri"/>
      <family val="2"/>
      <scheme val="minor"/>
    </font>
    <font>
      <b/>
      <sz val="10"/>
      <name val="Arial"/>
      <family val="2"/>
    </font>
    <font>
      <u/>
      <sz val="10"/>
      <color theme="10"/>
      <name val="Arial"/>
      <family val="2"/>
    </font>
  </fonts>
  <fills count="17">
    <fill>
      <patternFill patternType="none"/>
    </fill>
    <fill>
      <patternFill patternType="gray125"/>
    </fill>
    <fill>
      <patternFill patternType="solid">
        <fgColor theme="8" tint="-0.249977111117893"/>
        <bgColor indexed="64"/>
      </patternFill>
    </fill>
    <fill>
      <patternFill patternType="solid">
        <fgColor rgb="FFFFD966"/>
        <bgColor rgb="FF000000"/>
      </patternFill>
    </fill>
    <fill>
      <patternFill patternType="solid">
        <fgColor theme="8" tint="-0.249977111117893"/>
        <bgColor rgb="FF000000"/>
      </patternFill>
    </fill>
    <fill>
      <patternFill patternType="solid">
        <fgColor theme="7" tint="0.39997558519241921"/>
        <bgColor rgb="FF000000"/>
      </patternFill>
    </fill>
    <fill>
      <patternFill patternType="solid">
        <fgColor theme="0" tint="-0.249977111117893"/>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FC000"/>
        <bgColor rgb="FF000000"/>
      </patternFill>
    </fill>
    <fill>
      <patternFill patternType="solid">
        <fgColor theme="7" tint="0.59999389629810485"/>
        <bgColor rgb="FF000000"/>
      </patternFill>
    </fill>
    <fill>
      <patternFill patternType="solid">
        <fgColor theme="8" tint="0.59999389629810485"/>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59999389629810485"/>
        <bgColor rgb="FF000000"/>
      </patternFill>
    </fill>
    <fill>
      <patternFill patternType="solid">
        <fgColor rgb="FFFFFF00"/>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499984740745262"/>
      </left>
      <right/>
      <top/>
      <bottom/>
      <diagonal/>
    </border>
    <border>
      <left/>
      <right/>
      <top/>
      <bottom style="thin">
        <color theme="8" tint="-0.499984740745262"/>
      </bottom>
      <diagonal/>
    </border>
    <border>
      <left/>
      <right style="thin">
        <color theme="8" tint="-0.499984740745262"/>
      </right>
      <top/>
      <bottom style="thin">
        <color theme="8" tint="-0.499984740745262"/>
      </bottom>
      <diagonal/>
    </border>
  </borders>
  <cellStyleXfs count="10">
    <xf numFmtId="0" fontId="0" fillId="0" borderId="0"/>
    <xf numFmtId="0" fontId="3" fillId="0" borderId="0">
      <alignment horizontal="center" vertical="center"/>
    </xf>
    <xf numFmtId="3" fontId="4" fillId="0" borderId="0" applyFont="0" applyFill="0" applyBorder="0" applyAlignment="0" applyProtection="0"/>
    <xf numFmtId="0" fontId="4" fillId="0" borderId="0" applyNumberFormat="0" applyFont="0" applyFill="0" applyBorder="0" applyProtection="0">
      <alignment horizontal="left" vertical="center"/>
    </xf>
    <xf numFmtId="44" fontId="5" fillId="0" borderId="0" applyFont="0" applyFill="0" applyBorder="0" applyAlignment="0" applyProtection="0"/>
    <xf numFmtId="9" fontId="5" fillId="0" borderId="0" applyFont="0" applyFill="0" applyBorder="0" applyAlignment="0" applyProtection="0"/>
    <xf numFmtId="0" fontId="13" fillId="0" borderId="0" applyNumberFormat="0" applyFill="0" applyBorder="0" applyAlignment="0" applyProtection="0"/>
    <xf numFmtId="0" fontId="4" fillId="0" borderId="0"/>
    <xf numFmtId="0" fontId="16" fillId="0" borderId="0" applyNumberFormat="0" applyFill="0" applyBorder="0" applyAlignment="0" applyProtection="0"/>
    <xf numFmtId="0" fontId="16" fillId="0" borderId="0" applyNumberFormat="0" applyFill="0" applyBorder="0" applyAlignment="0" applyProtection="0"/>
  </cellStyleXfs>
  <cellXfs count="188">
    <xf numFmtId="0" fontId="0" fillId="0" borderId="0" xfId="0"/>
    <xf numFmtId="3" fontId="10" fillId="0" borderId="0" xfId="2" applyFont="1" applyFill="1" applyBorder="1" applyAlignment="1">
      <alignment horizontal="center"/>
    </xf>
    <xf numFmtId="3" fontId="10" fillId="0" borderId="0" xfId="2" applyFont="1" applyFill="1" applyBorder="1" applyAlignment="1">
      <alignment horizontal="right"/>
    </xf>
    <xf numFmtId="3" fontId="10" fillId="0" borderId="0" xfId="2" applyFont="1" applyFill="1" applyBorder="1"/>
    <xf numFmtId="164" fontId="10" fillId="0" borderId="0" xfId="0" applyNumberFormat="1" applyFont="1"/>
    <xf numFmtId="0" fontId="2" fillId="0" borderId="0" xfId="0" applyFont="1"/>
    <xf numFmtId="0" fontId="10" fillId="0" borderId="0" xfId="0" applyFont="1" applyAlignment="1">
      <alignment horizontal="left"/>
    </xf>
    <xf numFmtId="0" fontId="10" fillId="0" borderId="0" xfId="3" applyFont="1" applyFill="1" applyBorder="1">
      <alignment horizontal="left" vertical="center"/>
    </xf>
    <xf numFmtId="0" fontId="9" fillId="0" borderId="4" xfId="0" applyFont="1" applyBorder="1"/>
    <xf numFmtId="0" fontId="10" fillId="0" borderId="0" xfId="0" applyFont="1"/>
    <xf numFmtId="0" fontId="10" fillId="0" borderId="0" xfId="0" applyFont="1" applyAlignment="1">
      <alignment horizontal="center"/>
    </xf>
    <xf numFmtId="0" fontId="8" fillId="0" borderId="4" xfId="0" applyFont="1" applyBorder="1"/>
    <xf numFmtId="3" fontId="8" fillId="0" borderId="4" xfId="0" applyNumberFormat="1" applyFont="1" applyBorder="1" applyAlignment="1">
      <alignment horizontal="center"/>
    </xf>
    <xf numFmtId="0" fontId="7" fillId="2" borderId="0" xfId="0" applyFont="1" applyFill="1" applyAlignment="1">
      <alignment horizontal="center" vertical="center" wrapText="1"/>
    </xf>
    <xf numFmtId="2" fontId="10" fillId="0" borderId="0" xfId="2" applyNumberFormat="1" applyFont="1" applyFill="1" applyBorder="1" applyAlignment="1">
      <alignment horizontal="right"/>
    </xf>
    <xf numFmtId="0" fontId="9" fillId="0" borderId="4" xfId="0" applyFont="1" applyBorder="1" applyAlignment="1">
      <alignment horizontal="center"/>
    </xf>
    <xf numFmtId="0" fontId="2" fillId="0" borderId="0" xfId="0" applyFont="1" applyAlignment="1">
      <alignment horizontal="center"/>
    </xf>
    <xf numFmtId="0" fontId="9" fillId="0" borderId="0" xfId="0" applyFont="1" applyFill="1" applyAlignment="1">
      <alignment horizontal="center" vertical="center" wrapText="1"/>
    </xf>
    <xf numFmtId="0" fontId="8" fillId="0" borderId="10" xfId="0" applyFont="1" applyBorder="1"/>
    <xf numFmtId="3" fontId="9" fillId="0" borderId="10" xfId="0" applyNumberFormat="1" applyFont="1" applyBorder="1" applyAlignment="1">
      <alignment horizontal="center"/>
    </xf>
    <xf numFmtId="3" fontId="9" fillId="0" borderId="4" xfId="0" applyNumberFormat="1" applyFont="1" applyBorder="1" applyAlignment="1">
      <alignment horizontal="center"/>
    </xf>
    <xf numFmtId="0" fontId="2" fillId="0" borderId="0" xfId="0" applyFont="1" applyBorder="1"/>
    <xf numFmtId="2" fontId="9" fillId="0" borderId="4" xfId="0" applyNumberFormat="1" applyFont="1" applyBorder="1" applyAlignment="1">
      <alignment horizontal="center"/>
    </xf>
    <xf numFmtId="0" fontId="7" fillId="2" borderId="4" xfId="1" applyFont="1" applyFill="1" applyBorder="1">
      <alignment horizontal="center" vertical="center"/>
    </xf>
    <xf numFmtId="0" fontId="7" fillId="2" borderId="4" xfId="1" applyFont="1" applyFill="1" applyBorder="1" applyAlignment="1">
      <alignment horizontal="center" vertical="center" wrapText="1"/>
    </xf>
    <xf numFmtId="164" fontId="10" fillId="0" borderId="0" xfId="0" applyNumberFormat="1" applyFont="1" applyAlignment="1">
      <alignment horizontal="center"/>
    </xf>
    <xf numFmtId="165" fontId="10" fillId="0" borderId="0" xfId="4" applyNumberFormat="1" applyFont="1" applyAlignment="1">
      <alignment horizontal="center"/>
    </xf>
    <xf numFmtId="0" fontId="7" fillId="2" borderId="5" xfId="0" applyFont="1" applyFill="1" applyBorder="1" applyAlignment="1">
      <alignment horizontal="center" vertical="center" wrapText="1"/>
    </xf>
    <xf numFmtId="0" fontId="10" fillId="0" borderId="12" xfId="0" applyFont="1" applyBorder="1"/>
    <xf numFmtId="0" fontId="10" fillId="0" borderId="0" xfId="0" applyFont="1" applyBorder="1"/>
    <xf numFmtId="0" fontId="10" fillId="0" borderId="0" xfId="0" applyFont="1" applyBorder="1" applyAlignment="1">
      <alignment horizontal="center"/>
    </xf>
    <xf numFmtId="0" fontId="10" fillId="0" borderId="8" xfId="0" applyFont="1" applyBorder="1" applyAlignment="1">
      <alignment horizontal="center"/>
    </xf>
    <xf numFmtId="1" fontId="9" fillId="0" borderId="4" xfId="0" applyNumberFormat="1" applyFont="1" applyBorder="1" applyAlignment="1">
      <alignment horizontal="center"/>
    </xf>
    <xf numFmtId="44" fontId="9" fillId="0" borderId="4" xfId="4" applyFont="1" applyBorder="1" applyAlignment="1">
      <alignment horizontal="center"/>
    </xf>
    <xf numFmtId="165" fontId="10" fillId="0" borderId="0" xfId="4" applyNumberFormat="1" applyFont="1" applyFill="1" applyBorder="1" applyAlignment="1">
      <alignment horizontal="center"/>
    </xf>
    <xf numFmtId="9" fontId="8" fillId="0" borderId="4" xfId="5" applyFont="1" applyBorder="1" applyAlignment="1">
      <alignment horizontal="center"/>
    </xf>
    <xf numFmtId="9" fontId="9" fillId="0" borderId="4" xfId="0" applyNumberFormat="1" applyFont="1" applyBorder="1" applyAlignment="1">
      <alignment horizontal="center"/>
    </xf>
    <xf numFmtId="9" fontId="9" fillId="0" borderId="4" xfId="5" applyFont="1" applyBorder="1" applyAlignment="1">
      <alignment horizontal="center"/>
    </xf>
    <xf numFmtId="3" fontId="10" fillId="0" borderId="8" xfId="2" applyFont="1" applyFill="1" applyBorder="1" applyAlignment="1">
      <alignment horizontal="center"/>
    </xf>
    <xf numFmtId="2" fontId="10" fillId="6" borderId="8" xfId="2" applyNumberFormat="1" applyFont="1" applyFill="1" applyBorder="1" applyAlignment="1">
      <alignment horizontal="right"/>
    </xf>
    <xf numFmtId="0" fontId="7" fillId="4"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5" borderId="4" xfId="0" applyFont="1" applyFill="1" applyBorder="1" applyAlignment="1">
      <alignment horizontal="center" vertical="center" wrapText="1"/>
    </xf>
    <xf numFmtId="9" fontId="9" fillId="0" borderId="10" xfId="5" applyFont="1" applyBorder="1" applyAlignment="1">
      <alignment horizontal="center"/>
    </xf>
    <xf numFmtId="2" fontId="9" fillId="0" borderId="10" xfId="0" applyNumberFormat="1" applyFont="1" applyBorder="1" applyAlignment="1">
      <alignment horizontal="center"/>
    </xf>
    <xf numFmtId="0" fontId="7" fillId="2" borderId="4" xfId="1" applyNumberFormat="1" applyFont="1" applyFill="1" applyBorder="1" applyAlignment="1">
      <alignment horizontal="center" vertical="center" wrapText="1"/>
    </xf>
    <xf numFmtId="0" fontId="9" fillId="11" borderId="4" xfId="1" applyNumberFormat="1" applyFont="1" applyFill="1" applyBorder="1" applyAlignment="1">
      <alignment horizontal="center" vertical="center" wrapText="1"/>
    </xf>
    <xf numFmtId="0" fontId="7" fillId="12" borderId="4" xfId="1" applyNumberFormat="1" applyFont="1" applyFill="1" applyBorder="1" applyAlignment="1">
      <alignment horizontal="center" vertical="center" wrapText="1"/>
    </xf>
    <xf numFmtId="0" fontId="9" fillId="13" borderId="4" xfId="1" applyNumberFormat="1"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10" borderId="4" xfId="0" applyFont="1" applyFill="1" applyBorder="1" applyAlignment="1">
      <alignment horizontal="center" vertical="center" wrapText="1"/>
    </xf>
    <xf numFmtId="0" fontId="9" fillId="7" borderId="4" xfId="1" applyNumberFormat="1" applyFont="1" applyFill="1" applyBorder="1" applyAlignment="1">
      <alignment horizontal="center" vertical="center" wrapText="1"/>
    </xf>
    <xf numFmtId="10" fontId="9" fillId="0" borderId="10" xfId="5" applyNumberFormat="1" applyFont="1" applyBorder="1" applyAlignment="1">
      <alignment horizontal="center"/>
    </xf>
    <xf numFmtId="10" fontId="9" fillId="0" borderId="4" xfId="5" applyNumberFormat="1" applyFont="1" applyBorder="1" applyAlignment="1">
      <alignment horizontal="center"/>
    </xf>
    <xf numFmtId="9" fontId="9" fillId="0" borderId="4" xfId="5" applyNumberFormat="1" applyFont="1" applyBorder="1" applyAlignment="1">
      <alignment horizontal="center"/>
    </xf>
    <xf numFmtId="4" fontId="8" fillId="0" borderId="4" xfId="0" applyNumberFormat="1" applyFont="1" applyBorder="1" applyAlignment="1">
      <alignment horizontal="center"/>
    </xf>
    <xf numFmtId="3" fontId="8" fillId="0" borderId="11" xfId="0" applyNumberFormat="1" applyFont="1" applyBorder="1" applyAlignment="1">
      <alignment horizontal="center"/>
    </xf>
    <xf numFmtId="0" fontId="7" fillId="2" borderId="4" xfId="0" applyFont="1" applyFill="1" applyBorder="1" applyAlignment="1">
      <alignment horizontal="center" vertical="center" wrapText="1"/>
    </xf>
    <xf numFmtId="0" fontId="7" fillId="2" borderId="4" xfId="1" applyNumberFormat="1" applyFont="1" applyFill="1" applyBorder="1" applyAlignment="1">
      <alignment horizontal="center" vertical="center"/>
    </xf>
    <xf numFmtId="0" fontId="1" fillId="0" borderId="0" xfId="0" applyFont="1" applyAlignment="1">
      <alignment horizontal="center" vertical="center"/>
    </xf>
    <xf numFmtId="0" fontId="1" fillId="0" borderId="5" xfId="0" applyFont="1" applyFill="1" applyBorder="1"/>
    <xf numFmtId="1" fontId="1"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44" fontId="1" fillId="0" borderId="8" xfId="0" applyNumberFormat="1" applyFont="1" applyFill="1" applyBorder="1"/>
    <xf numFmtId="0" fontId="1" fillId="0" borderId="12" xfId="0" applyFont="1" applyFill="1" applyBorder="1"/>
    <xf numFmtId="0" fontId="1" fillId="0" borderId="0" xfId="0" applyFont="1" applyFill="1" applyBorder="1"/>
    <xf numFmtId="0" fontId="1" fillId="6" borderId="12" xfId="0" applyFont="1" applyFill="1" applyBorder="1"/>
    <xf numFmtId="0" fontId="1" fillId="6" borderId="0" xfId="0" applyFont="1" applyFill="1" applyBorder="1"/>
    <xf numFmtId="2" fontId="1" fillId="6" borderId="0" xfId="0" applyNumberFormat="1" applyFont="1" applyFill="1" applyBorder="1" applyAlignment="1">
      <alignment horizontal="center"/>
    </xf>
    <xf numFmtId="0" fontId="1" fillId="6" borderId="0" xfId="0" applyFont="1" applyFill="1" applyBorder="1" applyAlignment="1">
      <alignment horizontal="center"/>
    </xf>
    <xf numFmtId="0" fontId="1" fillId="6" borderId="8" xfId="0" applyFont="1" applyFill="1" applyBorder="1"/>
    <xf numFmtId="0" fontId="1" fillId="0" borderId="0" xfId="0" applyFont="1" applyAlignment="1">
      <alignment horizontal="center"/>
    </xf>
    <xf numFmtId="0" fontId="1" fillId="0" borderId="0" xfId="0" applyFont="1"/>
    <xf numFmtId="3" fontId="1" fillId="0" borderId="0" xfId="0" applyNumberFormat="1" applyFont="1"/>
    <xf numFmtId="0" fontId="1" fillId="0" borderId="12" xfId="0" applyFont="1" applyBorder="1"/>
    <xf numFmtId="3" fontId="1" fillId="0" borderId="0" xfId="0" applyNumberFormat="1" applyFont="1" applyFill="1" applyBorder="1" applyAlignment="1">
      <alignment horizontal="center"/>
    </xf>
    <xf numFmtId="9" fontId="1" fillId="0" borderId="0" xfId="5" applyFont="1" applyFill="1" applyBorder="1" applyAlignment="1">
      <alignment horizontal="center"/>
    </xf>
    <xf numFmtId="2" fontId="1" fillId="6" borderId="0" xfId="0" applyNumberFormat="1" applyFont="1" applyFill="1" applyBorder="1"/>
    <xf numFmtId="0" fontId="1" fillId="0" borderId="4" xfId="0" applyFont="1" applyBorder="1"/>
    <xf numFmtId="0" fontId="1" fillId="0" borderId="0" xfId="0" applyFont="1" applyBorder="1"/>
    <xf numFmtId="1" fontId="1" fillId="0" borderId="8" xfId="0" applyNumberFormat="1" applyFont="1" applyFill="1" applyBorder="1" applyAlignment="1">
      <alignment horizontal="center"/>
    </xf>
    <xf numFmtId="2" fontId="1" fillId="0" borderId="8" xfId="0" applyNumberFormat="1" applyFont="1" applyFill="1" applyBorder="1" applyAlignment="1">
      <alignment horizontal="center"/>
    </xf>
    <xf numFmtId="0" fontId="1" fillId="6" borderId="6" xfId="0" applyFont="1" applyFill="1" applyBorder="1"/>
    <xf numFmtId="0" fontId="1" fillId="6" borderId="1" xfId="0" applyFont="1" applyFill="1" applyBorder="1"/>
    <xf numFmtId="0" fontId="1" fillId="6" borderId="7" xfId="0" applyFont="1" applyFill="1" applyBorder="1"/>
    <xf numFmtId="9" fontId="1" fillId="0" borderId="8" xfId="5" applyFont="1" applyFill="1" applyBorder="1" applyAlignment="1">
      <alignment horizontal="center"/>
    </xf>
    <xf numFmtId="10" fontId="1" fillId="0" borderId="8" xfId="5" applyNumberFormat="1" applyFont="1" applyFill="1" applyBorder="1" applyAlignment="1">
      <alignment horizontal="center"/>
    </xf>
    <xf numFmtId="3" fontId="1" fillId="0" borderId="12" xfId="0" applyNumberFormat="1" applyFont="1" applyFill="1" applyBorder="1" applyAlignment="1">
      <alignment horizontal="center"/>
    </xf>
    <xf numFmtId="3" fontId="1" fillId="0" borderId="8" xfId="0" applyNumberFormat="1" applyFont="1" applyFill="1" applyBorder="1" applyAlignment="1">
      <alignment horizontal="center"/>
    </xf>
    <xf numFmtId="2" fontId="1" fillId="6" borderId="8" xfId="0" applyNumberFormat="1" applyFont="1" applyFill="1" applyBorder="1"/>
    <xf numFmtId="3" fontId="1" fillId="0" borderId="4" xfId="0" applyNumberFormat="1" applyFont="1" applyBorder="1"/>
    <xf numFmtId="0" fontId="1" fillId="0" borderId="0" xfId="0" applyFont="1" applyFill="1"/>
    <xf numFmtId="3" fontId="1" fillId="0" borderId="0" xfId="0" applyNumberFormat="1" applyFont="1" applyAlignment="1">
      <alignment horizontal="center"/>
    </xf>
    <xf numFmtId="3" fontId="1" fillId="0" borderId="0" xfId="0" applyNumberFormat="1" applyFont="1" applyFill="1"/>
    <xf numFmtId="0" fontId="2" fillId="0" borderId="0" xfId="0" applyFont="1" applyFill="1"/>
    <xf numFmtId="3" fontId="2" fillId="0" borderId="0" xfId="0" applyNumberFormat="1" applyFont="1" applyAlignment="1">
      <alignment horizontal="center"/>
    </xf>
    <xf numFmtId="1" fontId="2" fillId="0" borderId="0" xfId="0" applyNumberFormat="1" applyFont="1" applyAlignment="1">
      <alignment horizontal="center"/>
    </xf>
    <xf numFmtId="166" fontId="1" fillId="0" borderId="8" xfId="5" applyNumberFormat="1" applyFont="1" applyFill="1" applyBorder="1" applyAlignment="1">
      <alignment horizontal="center"/>
    </xf>
    <xf numFmtId="167" fontId="1" fillId="0" borderId="8" xfId="5" applyNumberFormat="1" applyFont="1" applyFill="1" applyBorder="1" applyAlignment="1">
      <alignment horizontal="center"/>
    </xf>
    <xf numFmtId="9" fontId="1" fillId="0" borderId="8" xfId="5" applyNumberFormat="1" applyFont="1" applyFill="1" applyBorder="1" applyAlignment="1">
      <alignment horizontal="center"/>
    </xf>
    <xf numFmtId="3" fontId="10" fillId="15" borderId="0" xfId="2" applyFont="1" applyFill="1" applyBorder="1" applyAlignment="1">
      <alignment horizontal="center"/>
    </xf>
    <xf numFmtId="3" fontId="1" fillId="15" borderId="0" xfId="0" applyNumberFormat="1" applyFont="1" applyFill="1" applyBorder="1" applyAlignment="1">
      <alignment horizontal="center"/>
    </xf>
    <xf numFmtId="0" fontId="7" fillId="2" borderId="4" xfId="0" applyFont="1" applyFill="1" applyBorder="1" applyAlignment="1">
      <alignment horizontal="center" vertical="center" wrapText="1"/>
    </xf>
    <xf numFmtId="0" fontId="7" fillId="2" borderId="4" xfId="1" applyNumberFormat="1"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4" xfId="1"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1" applyNumberFormat="1" applyFont="1" applyFill="1" applyBorder="1" applyAlignment="1">
      <alignment horizontal="center" vertical="center"/>
    </xf>
    <xf numFmtId="0" fontId="2" fillId="0" borderId="0" xfId="0" applyFont="1" applyFill="1" applyBorder="1"/>
    <xf numFmtId="44" fontId="1" fillId="0" borderId="0" xfId="0" applyNumberFormat="1" applyFont="1" applyFill="1" applyBorder="1"/>
    <xf numFmtId="165" fontId="10" fillId="0" borderId="0" xfId="4" applyNumberFormat="1"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9" fillId="0" borderId="4" xfId="0" applyFont="1" applyFill="1" applyBorder="1" applyAlignment="1">
      <alignment horizontal="center" vertical="center" wrapText="1"/>
    </xf>
    <xf numFmtId="0" fontId="8" fillId="0" borderId="1" xfId="0" applyFont="1" applyFill="1" applyBorder="1"/>
    <xf numFmtId="0" fontId="1" fillId="0" borderId="1" xfId="0" applyFont="1" applyFill="1" applyBorder="1"/>
    <xf numFmtId="1" fontId="1" fillId="0" borderId="1" xfId="0" applyNumberFormat="1" applyFont="1" applyFill="1" applyBorder="1" applyAlignment="1">
      <alignment horizontal="center"/>
    </xf>
    <xf numFmtId="2" fontId="1" fillId="0" borderId="1" xfId="0" applyNumberFormat="1" applyFont="1" applyFill="1" applyBorder="1" applyAlignment="1">
      <alignment horizontal="center"/>
    </xf>
    <xf numFmtId="44" fontId="1" fillId="0" borderId="1" xfId="0" applyNumberFormat="1" applyFont="1" applyFill="1" applyBorder="1"/>
    <xf numFmtId="0" fontId="9" fillId="0" borderId="1" xfId="0" applyFont="1" applyFill="1" applyBorder="1" applyAlignment="1">
      <alignment horizontal="left" vertical="center" wrapText="1"/>
    </xf>
    <xf numFmtId="0" fontId="7" fillId="0" borderId="1" xfId="1" applyNumberFormat="1" applyFont="1" applyFill="1" applyBorder="1" applyAlignment="1">
      <alignment horizontal="center" vertical="center"/>
    </xf>
    <xf numFmtId="0" fontId="9" fillId="0" borderId="1" xfId="0" applyFont="1" applyFill="1" applyBorder="1" applyAlignment="1">
      <alignment horizontal="center" vertical="center" wrapText="1"/>
    </xf>
    <xf numFmtId="3" fontId="0" fillId="0" borderId="0" xfId="0" applyNumberFormat="1"/>
    <xf numFmtId="0" fontId="9" fillId="14" borderId="4" xfId="0" applyFont="1" applyFill="1" applyBorder="1" applyAlignment="1">
      <alignment horizontal="center" vertical="center" wrapText="1"/>
    </xf>
    <xf numFmtId="4" fontId="1" fillId="0" borderId="8" xfId="0" applyNumberFormat="1" applyFont="1" applyFill="1" applyBorder="1" applyAlignment="1">
      <alignment horizontal="center"/>
    </xf>
    <xf numFmtId="3" fontId="1" fillId="0" borderId="5" xfId="0" applyNumberFormat="1" applyFont="1" applyFill="1" applyBorder="1" applyAlignment="1">
      <alignment horizontal="center"/>
    </xf>
    <xf numFmtId="0" fontId="7" fillId="2" borderId="4" xfId="0" applyFont="1" applyFill="1" applyBorder="1" applyAlignment="1">
      <alignment horizontal="center" vertical="center"/>
    </xf>
    <xf numFmtId="0" fontId="4" fillId="16" borderId="15" xfId="7" applyFill="1" applyBorder="1"/>
    <xf numFmtId="0" fontId="14" fillId="0" borderId="0" xfId="7" applyFont="1" applyAlignment="1">
      <alignment vertical="center"/>
    </xf>
    <xf numFmtId="0" fontId="4" fillId="0" borderId="0" xfId="7"/>
    <xf numFmtId="0" fontId="4" fillId="16" borderId="18" xfId="7" applyFill="1" applyBorder="1"/>
    <xf numFmtId="0" fontId="4" fillId="16" borderId="0" xfId="7" applyFill="1"/>
    <xf numFmtId="0" fontId="4" fillId="16" borderId="19" xfId="7" applyFill="1" applyBorder="1"/>
    <xf numFmtId="0" fontId="4" fillId="16" borderId="18" xfId="7" applyFill="1" applyBorder="1" applyAlignment="1">
      <alignment vertical="center"/>
    </xf>
    <xf numFmtId="0" fontId="4" fillId="0" borderId="0" xfId="7" applyAlignment="1">
      <alignment vertical="center"/>
    </xf>
    <xf numFmtId="0" fontId="4" fillId="16" borderId="0" xfId="7" applyFill="1" applyAlignment="1">
      <alignment horizontal="left" vertical="center" wrapText="1"/>
    </xf>
    <xf numFmtId="0" fontId="4" fillId="16" borderId="19" xfId="7" applyFill="1" applyBorder="1" applyAlignment="1">
      <alignment horizontal="left" vertical="center" wrapText="1"/>
    </xf>
    <xf numFmtId="0" fontId="4" fillId="16" borderId="0" xfId="7" applyFill="1" applyAlignment="1">
      <alignment wrapText="1"/>
    </xf>
    <xf numFmtId="0" fontId="4" fillId="16" borderId="19" xfId="7" applyFill="1" applyBorder="1" applyAlignment="1">
      <alignment wrapText="1"/>
    </xf>
    <xf numFmtId="0" fontId="15" fillId="16" borderId="0" xfId="7" applyFont="1" applyFill="1"/>
    <xf numFmtId="0" fontId="16" fillId="0" borderId="0" xfId="8" applyFill="1"/>
    <xf numFmtId="0" fontId="16" fillId="0" borderId="0" xfId="6" applyFont="1" applyFill="1"/>
    <xf numFmtId="0" fontId="16" fillId="0" borderId="0" xfId="8" applyFill="1" applyBorder="1"/>
    <xf numFmtId="0" fontId="4" fillId="0" borderId="20" xfId="7" applyBorder="1"/>
    <xf numFmtId="0" fontId="16" fillId="0" borderId="0" xfId="8"/>
    <xf numFmtId="0" fontId="4" fillId="0" borderId="21" xfId="7" applyBorder="1"/>
    <xf numFmtId="0" fontId="4" fillId="0" borderId="22" xfId="7" applyBorder="1"/>
    <xf numFmtId="0" fontId="16" fillId="0" borderId="0" xfId="9"/>
    <xf numFmtId="0" fontId="14" fillId="16" borderId="16" xfId="7" applyFont="1" applyFill="1" applyBorder="1" applyAlignment="1">
      <alignment horizontal="center" vertical="center" wrapText="1"/>
    </xf>
    <xf numFmtId="0" fontId="14" fillId="16" borderId="17" xfId="7" applyFont="1" applyFill="1" applyBorder="1" applyAlignment="1">
      <alignment horizontal="center" vertical="center" wrapText="1"/>
    </xf>
    <xf numFmtId="0" fontId="4" fillId="16" borderId="0" xfId="7" applyFill="1" applyAlignment="1">
      <alignment horizontal="left" vertical="center" wrapText="1"/>
    </xf>
    <xf numFmtId="0" fontId="4" fillId="16" borderId="19" xfId="7" applyFill="1" applyBorder="1" applyAlignment="1">
      <alignment horizontal="left" vertical="center" wrapText="1"/>
    </xf>
    <xf numFmtId="0" fontId="4" fillId="16" borderId="0" xfId="7" applyFill="1" applyAlignment="1">
      <alignment vertical="center" wrapText="1"/>
    </xf>
    <xf numFmtId="0" fontId="4" fillId="16" borderId="19" xfId="7" applyFill="1" applyBorder="1" applyAlignment="1">
      <alignment vertical="center" wrapText="1"/>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6" xfId="0" applyFont="1" applyBorder="1" applyAlignment="1">
      <alignment horizontal="left" vertical="top" wrapText="1"/>
    </xf>
    <xf numFmtId="0" fontId="9" fillId="0" borderId="1" xfId="0" applyFont="1" applyBorder="1" applyAlignment="1">
      <alignment horizontal="left" vertical="top" wrapText="1"/>
    </xf>
    <xf numFmtId="0" fontId="9" fillId="0" borderId="7" xfId="0" applyFont="1" applyBorder="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center" wrapText="1"/>
    </xf>
    <xf numFmtId="0" fontId="8" fillId="8" borderId="4" xfId="0" applyFont="1" applyFill="1" applyBorder="1" applyAlignment="1">
      <alignment horizontal="center"/>
    </xf>
    <xf numFmtId="0" fontId="1" fillId="8" borderId="4" xfId="0" applyFont="1" applyFill="1" applyBorder="1" applyAlignment="1">
      <alignment horizontal="center"/>
    </xf>
    <xf numFmtId="0" fontId="7" fillId="2" borderId="4" xfId="0" applyFont="1" applyFill="1" applyBorder="1" applyAlignment="1">
      <alignment horizontal="center" vertical="center" wrapText="1"/>
    </xf>
    <xf numFmtId="0" fontId="7" fillId="2" borderId="4" xfId="1" applyNumberFormat="1" applyFont="1" applyFill="1" applyBorder="1" applyAlignment="1">
      <alignment horizontal="center" vertical="center"/>
    </xf>
    <xf numFmtId="0" fontId="7" fillId="12" borderId="4" xfId="1" applyNumberFormat="1" applyFont="1" applyFill="1" applyBorder="1" applyAlignment="1">
      <alignment horizontal="center" vertical="center"/>
    </xf>
    <xf numFmtId="0" fontId="10" fillId="0" borderId="4" xfId="1" applyNumberFormat="1" applyFont="1" applyFill="1" applyBorder="1" applyAlignment="1">
      <alignment horizontal="center" vertical="center"/>
    </xf>
    <xf numFmtId="0" fontId="10" fillId="0" borderId="4" xfId="1" applyNumberFormat="1" applyFont="1" applyFill="1" applyBorder="1" applyAlignment="1">
      <alignment horizontal="center" vertical="center" wrapText="1"/>
    </xf>
    <xf numFmtId="0" fontId="1" fillId="0" borderId="13" xfId="0" applyFont="1" applyBorder="1" applyAlignment="1">
      <alignment horizontal="left"/>
    </xf>
    <xf numFmtId="0" fontId="1" fillId="0" borderId="9" xfId="0" applyFont="1" applyBorder="1" applyAlignment="1">
      <alignment horizontal="left"/>
    </xf>
    <xf numFmtId="0" fontId="1" fillId="0" borderId="11" xfId="0" applyFont="1" applyBorder="1" applyAlignment="1">
      <alignment horizontal="left"/>
    </xf>
    <xf numFmtId="0" fontId="7" fillId="2" borderId="13" xfId="1" applyNumberFormat="1" applyFont="1" applyFill="1" applyBorder="1" applyAlignment="1">
      <alignment horizontal="center" vertical="center"/>
    </xf>
    <xf numFmtId="0" fontId="7" fillId="2" borderId="11" xfId="1" applyNumberFormat="1"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4" xfId="1" applyNumberFormat="1" applyFont="1" applyFill="1" applyBorder="1" applyAlignment="1">
      <alignment horizontal="center" vertical="center"/>
    </xf>
    <xf numFmtId="0" fontId="7" fillId="2" borderId="10" xfId="1" applyNumberFormat="1" applyFont="1" applyFill="1" applyBorder="1" applyAlignment="1">
      <alignment horizontal="center" vertical="center"/>
    </xf>
    <xf numFmtId="0" fontId="10" fillId="0" borderId="5"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6" xfId="0" applyFont="1" applyBorder="1" applyAlignment="1">
      <alignment horizontal="left" vertical="top" wrapText="1"/>
    </xf>
    <xf numFmtId="0" fontId="10" fillId="0" borderId="1" xfId="0" applyFont="1" applyBorder="1" applyAlignment="1">
      <alignment horizontal="left" vertical="top" wrapText="1"/>
    </xf>
    <xf numFmtId="0" fontId="10" fillId="0" borderId="7" xfId="0" applyFont="1" applyBorder="1" applyAlignment="1">
      <alignment horizontal="left" vertical="top" wrapText="1"/>
    </xf>
    <xf numFmtId="0" fontId="9" fillId="0" borderId="13" xfId="0" applyFont="1" applyBorder="1" applyAlignment="1">
      <alignment horizontal="left" vertical="top" wrapText="1"/>
    </xf>
    <xf numFmtId="0" fontId="9" fillId="0" borderId="9" xfId="0" applyFont="1" applyBorder="1" applyAlignment="1">
      <alignment horizontal="left" vertical="top" wrapText="1"/>
    </xf>
    <xf numFmtId="0" fontId="9" fillId="0" borderId="11" xfId="0" applyFont="1" applyBorder="1" applyAlignment="1">
      <alignment horizontal="left" vertical="top" wrapText="1"/>
    </xf>
  </cellXfs>
  <cellStyles count="10">
    <cellStyle name="Currency" xfId="4" builtinId="4"/>
    <cellStyle name="Header 1" xfId="1" xr:uid="{10DB6259-EEF9-4C52-B4D6-3B0F7E9B8C80}"/>
    <cellStyle name="Hyperlink" xfId="6" builtinId="8"/>
    <cellStyle name="Hyperlink 2" xfId="8" xr:uid="{40F36E1D-D431-4E1A-8B78-3071FEDE6B46}"/>
    <cellStyle name="Hyperlink 2 2" xfId="9" xr:uid="{65449B36-809F-44A5-B21F-19CD443392A4}"/>
    <cellStyle name="Normal" xfId="0" builtinId="0"/>
    <cellStyle name="Normal 2" xfId="7" xr:uid="{05487E3D-64AD-4A33-BCF8-D449277068E8}"/>
    <cellStyle name="Percent" xfId="5" builtinId="5"/>
    <cellStyle name="sInteger" xfId="2" xr:uid="{AD5F095C-43BE-459E-B3D6-D383F2933A44}"/>
    <cellStyle name="sText" xfId="3" xr:uid="{C0689737-8ED9-49AB-AC18-4252735EDFEC}"/>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1" defaultTableStyle="TableStyleMedium2" defaultPivotStyle="PivotStyleLight16">
    <tableStyle name="Table Style 1" pivot="0" count="0" xr9:uid="{1192E0D8-BD97-44FF-8A68-4EA10090B27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Nova" panose="020B0504020202020204" pitchFamily="34" charset="0"/>
              </a:rPr>
              <a:t>Total Circulation</a:t>
            </a:r>
            <a:r>
              <a:rPr lang="en-US" sz="1600" b="1" baseline="0">
                <a:latin typeface="Arial Nova" panose="020B0504020202020204" pitchFamily="34" charset="0"/>
              </a:rPr>
              <a:t> (Physical &amp; Electronic) steadily increasing in a return to pre-pandemic numbers.</a:t>
            </a:r>
            <a:endParaRPr lang="en-US" sz="1600" b="1">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50800" cap="rnd">
              <a:solidFill>
                <a:schemeClr val="accent1"/>
              </a:solidFill>
              <a:round/>
            </a:ln>
            <a:effectLst/>
          </c:spPr>
          <c:marker>
            <c:symbol val="circle"/>
            <c:size val="5"/>
            <c:spPr>
              <a:solidFill>
                <a:schemeClr val="accent1"/>
              </a:solidFill>
              <a:ln w="9525">
                <a:solidFill>
                  <a:schemeClr val="accent1"/>
                </a:solidFill>
              </a:ln>
              <a:effectLst/>
            </c:spPr>
          </c:marker>
          <c:dLbls>
            <c:dLbl>
              <c:idx val="1"/>
              <c:layout>
                <c:manualLayout>
                  <c:x val="-3.1609920134510914E-3"/>
                  <c:y val="-2.0334753237812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7D-4293-88C6-A5D162D69D7D}"/>
                </c:ext>
              </c:extLst>
            </c:dLbl>
            <c:dLbl>
              <c:idx val="2"/>
              <c:layout>
                <c:manualLayout>
                  <c:x val="-5.1920975199663787E-2"/>
                  <c:y val="3.15778150681984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7D-4293-88C6-A5D162D69D7D}"/>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'Circ trend data'!$A$2:$A$6</c:f>
              <c:numCache>
                <c:formatCode>General</c:formatCode>
                <c:ptCount val="5"/>
                <c:pt idx="0">
                  <c:v>2019</c:v>
                </c:pt>
                <c:pt idx="1">
                  <c:v>2020</c:v>
                </c:pt>
                <c:pt idx="2">
                  <c:v>2021</c:v>
                </c:pt>
                <c:pt idx="3">
                  <c:v>2022</c:v>
                </c:pt>
                <c:pt idx="4">
                  <c:v>2023</c:v>
                </c:pt>
              </c:numCache>
            </c:numRef>
          </c:cat>
          <c:val>
            <c:numRef>
              <c:f>'Circ trend data'!$B$2:$B$6</c:f>
              <c:numCache>
                <c:formatCode>#,##0</c:formatCode>
                <c:ptCount val="5"/>
                <c:pt idx="0">
                  <c:v>6675444</c:v>
                </c:pt>
                <c:pt idx="1">
                  <c:v>5671090</c:v>
                </c:pt>
                <c:pt idx="2">
                  <c:v>5333392</c:v>
                </c:pt>
                <c:pt idx="3">
                  <c:v>5994346</c:v>
                </c:pt>
                <c:pt idx="4">
                  <c:v>6169737</c:v>
                </c:pt>
              </c:numCache>
            </c:numRef>
          </c:val>
          <c:smooth val="0"/>
          <c:extLst>
            <c:ext xmlns:c16="http://schemas.microsoft.com/office/drawing/2014/chart" uri="{C3380CC4-5D6E-409C-BE32-E72D297353CC}">
              <c16:uniqueId val="{00000000-387D-4293-88C6-A5D162D69D7D}"/>
            </c:ext>
          </c:extLst>
        </c:ser>
        <c:dLbls>
          <c:dLblPos val="t"/>
          <c:showLegendKey val="0"/>
          <c:showVal val="1"/>
          <c:showCatName val="0"/>
          <c:showSerName val="0"/>
          <c:showPercent val="0"/>
          <c:showBubbleSize val="0"/>
        </c:dLbls>
        <c:marker val="1"/>
        <c:smooth val="0"/>
        <c:axId val="864029344"/>
        <c:axId val="1221249888"/>
      </c:lineChart>
      <c:catAx>
        <c:axId val="864029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221249888"/>
        <c:crosses val="autoZero"/>
        <c:auto val="1"/>
        <c:lblAlgn val="ctr"/>
        <c:lblOffset val="100"/>
        <c:noMultiLvlLbl val="0"/>
      </c:catAx>
      <c:valAx>
        <c:axId val="1221249888"/>
        <c:scaling>
          <c:orientation val="minMax"/>
          <c:max val="7000000"/>
          <c:min val="5000000"/>
        </c:scaling>
        <c:delete val="1"/>
        <c:axPos val="l"/>
        <c:numFmt formatCode="#,##0" sourceLinked="1"/>
        <c:majorTickMark val="out"/>
        <c:minorTickMark val="none"/>
        <c:tickLblPos val="nextTo"/>
        <c:crossAx val="864029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Nova" panose="020B0504020202020204" pitchFamily="34" charset="0"/>
              </a:rPr>
              <a:t>Total Circulation</a:t>
            </a:r>
            <a:r>
              <a:rPr lang="en-US" sz="1600" b="1" baseline="0">
                <a:latin typeface="Arial Nova" panose="020B0504020202020204" pitchFamily="34" charset="0"/>
              </a:rPr>
              <a:t> (Physical &amp; Electronic) steadily increasing in a return to pre-pandemic numbers.</a:t>
            </a:r>
            <a:endParaRPr lang="en-US" sz="1600" b="1">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50800" cap="rnd">
              <a:solidFill>
                <a:schemeClr val="accent1"/>
              </a:solidFill>
              <a:round/>
            </a:ln>
            <a:effectLst/>
          </c:spPr>
          <c:marker>
            <c:symbol val="circle"/>
            <c:size val="5"/>
            <c:spPr>
              <a:solidFill>
                <a:schemeClr val="accent1"/>
              </a:solidFill>
              <a:ln w="9525">
                <a:solidFill>
                  <a:schemeClr val="accent1"/>
                </a:solidFill>
              </a:ln>
              <a:effectLst/>
            </c:spPr>
          </c:marker>
          <c:dLbls>
            <c:dLbl>
              <c:idx val="1"/>
              <c:layout>
                <c:manualLayout>
                  <c:x val="-3.1609920134510914E-3"/>
                  <c:y val="-2.03347532378125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78-4F35-912D-24F8090CC0B9}"/>
                </c:ext>
              </c:extLst>
            </c:dLbl>
            <c:dLbl>
              <c:idx val="2"/>
              <c:layout>
                <c:manualLayout>
                  <c:x val="-5.1920975199663787E-2"/>
                  <c:y val="3.15778150681984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78-4F35-912D-24F8090CC0B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Nova" panose="020B0504020202020204" pitchFamily="34" charset="0"/>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'Circ trend data'!$A$2:$A$6</c:f>
              <c:numCache>
                <c:formatCode>General</c:formatCode>
                <c:ptCount val="5"/>
                <c:pt idx="0">
                  <c:v>2019</c:v>
                </c:pt>
                <c:pt idx="1">
                  <c:v>2020</c:v>
                </c:pt>
                <c:pt idx="2">
                  <c:v>2021</c:v>
                </c:pt>
                <c:pt idx="3">
                  <c:v>2022</c:v>
                </c:pt>
                <c:pt idx="4">
                  <c:v>2023</c:v>
                </c:pt>
              </c:numCache>
            </c:numRef>
          </c:cat>
          <c:val>
            <c:numRef>
              <c:f>'Circ trend data'!$B$2:$B$6</c:f>
              <c:numCache>
                <c:formatCode>#,##0</c:formatCode>
                <c:ptCount val="5"/>
                <c:pt idx="0">
                  <c:v>6675444</c:v>
                </c:pt>
                <c:pt idx="1">
                  <c:v>5671090</c:v>
                </c:pt>
                <c:pt idx="2">
                  <c:v>5333392</c:v>
                </c:pt>
                <c:pt idx="3">
                  <c:v>5994346</c:v>
                </c:pt>
                <c:pt idx="4">
                  <c:v>6169737</c:v>
                </c:pt>
              </c:numCache>
            </c:numRef>
          </c:val>
          <c:smooth val="0"/>
          <c:extLst>
            <c:ext xmlns:c16="http://schemas.microsoft.com/office/drawing/2014/chart" uri="{C3380CC4-5D6E-409C-BE32-E72D297353CC}">
              <c16:uniqueId val="{00000002-6778-4F35-912D-24F8090CC0B9}"/>
            </c:ext>
          </c:extLst>
        </c:ser>
        <c:dLbls>
          <c:dLblPos val="t"/>
          <c:showLegendKey val="0"/>
          <c:showVal val="1"/>
          <c:showCatName val="0"/>
          <c:showSerName val="0"/>
          <c:showPercent val="0"/>
          <c:showBubbleSize val="0"/>
        </c:dLbls>
        <c:marker val="1"/>
        <c:smooth val="0"/>
        <c:axId val="864029344"/>
        <c:axId val="1221249888"/>
      </c:lineChart>
      <c:catAx>
        <c:axId val="8640293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221249888"/>
        <c:crosses val="autoZero"/>
        <c:auto val="1"/>
        <c:lblAlgn val="ctr"/>
        <c:lblOffset val="100"/>
        <c:noMultiLvlLbl val="0"/>
      </c:catAx>
      <c:valAx>
        <c:axId val="1221249888"/>
        <c:scaling>
          <c:orientation val="minMax"/>
          <c:max val="7000000"/>
          <c:min val="5000000"/>
        </c:scaling>
        <c:delete val="1"/>
        <c:axPos val="l"/>
        <c:numFmt formatCode="#,##0" sourceLinked="1"/>
        <c:majorTickMark val="out"/>
        <c:minorTickMark val="none"/>
        <c:tickLblPos val="nextTo"/>
        <c:crossAx val="8640293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9</xdr:col>
      <xdr:colOff>74469</xdr:colOff>
      <xdr:row>13</xdr:row>
      <xdr:rowOff>78933</xdr:rowOff>
    </xdr:from>
    <xdr:to>
      <xdr:col>10</xdr:col>
      <xdr:colOff>212772</xdr:colOff>
      <xdr:row>18</xdr:row>
      <xdr:rowOff>61310</xdr:rowOff>
    </xdr:to>
    <xdr:pic>
      <xdr:nvPicPr>
        <xdr:cNvPr id="2" name="Picture 1">
          <a:extLst>
            <a:ext uri="{FF2B5EF4-FFF2-40B4-BE49-F238E27FC236}">
              <a16:creationId xmlns:a16="http://schemas.microsoft.com/office/drawing/2014/main" id="{7FD67BC2-6BA1-456A-B400-8CFA6D7208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129069" y="5127183"/>
          <a:ext cx="779653" cy="7824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600075</xdr:colOff>
      <xdr:row>1</xdr:row>
      <xdr:rowOff>180975</xdr:rowOff>
    </xdr:from>
    <xdr:to>
      <xdr:col>18</xdr:col>
      <xdr:colOff>228600</xdr:colOff>
      <xdr:row>26</xdr:row>
      <xdr:rowOff>66675</xdr:rowOff>
    </xdr:to>
    <xdr:graphicFrame macro="">
      <xdr:nvGraphicFramePr>
        <xdr:cNvPr id="2" name="Chart 1">
          <a:extLst>
            <a:ext uri="{FF2B5EF4-FFF2-40B4-BE49-F238E27FC236}">
              <a16:creationId xmlns:a16="http://schemas.microsoft.com/office/drawing/2014/main" id="{AF01BA54-F127-4342-B643-57633937D6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161925</xdr:colOff>
      <xdr:row>0</xdr:row>
      <xdr:rowOff>47625</xdr:rowOff>
    </xdr:from>
    <xdr:to>
      <xdr:col>15</xdr:col>
      <xdr:colOff>171450</xdr:colOff>
      <xdr:row>26</xdr:row>
      <xdr:rowOff>38099</xdr:rowOff>
    </xdr:to>
    <xdr:graphicFrame macro="">
      <xdr:nvGraphicFramePr>
        <xdr:cNvPr id="2" name="Chart 1">
          <a:extLst>
            <a:ext uri="{FF2B5EF4-FFF2-40B4-BE49-F238E27FC236}">
              <a16:creationId xmlns:a16="http://schemas.microsoft.com/office/drawing/2014/main" id="{7E6A4B37-41E3-4326-BEDC-D7DFBA35B7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C4DE0-DFF2-40BC-BF12-9A34C7036AC9}">
  <sheetPr>
    <tabColor theme="7" tint="0.39997558519241921"/>
    <pageSetUpPr fitToPage="1"/>
  </sheetPr>
  <dimension ref="A1:EL39"/>
  <sheetViews>
    <sheetView showGridLines="0" showRowColHeaders="0" tabSelected="1" showRuler="0" zoomScaleNormal="100" zoomScaleSheetLayoutView="110" workbookViewId="0"/>
  </sheetViews>
  <sheetFormatPr defaultColWidth="9.140625" defaultRowHeight="12.75"/>
  <cols>
    <col min="1" max="1" width="3.28515625" style="130" customWidth="1"/>
    <col min="2" max="3" width="9.140625" style="130"/>
    <col min="4" max="4" width="7.140625" style="130" customWidth="1"/>
    <col min="5" max="5" width="6.85546875" style="130" customWidth="1"/>
    <col min="6" max="10" width="9.140625" style="130"/>
    <col min="11" max="11" width="5.5703125" style="130" customWidth="1"/>
    <col min="12" max="12" width="0.7109375" style="130" customWidth="1"/>
    <col min="13" max="16384" width="9.140625" style="130"/>
  </cols>
  <sheetData>
    <row r="1" spans="1:142" ht="30" customHeight="1">
      <c r="A1" s="128"/>
      <c r="B1" s="149" t="s">
        <v>306</v>
      </c>
      <c r="C1" s="149"/>
      <c r="D1" s="149"/>
      <c r="E1" s="149"/>
      <c r="F1" s="149"/>
      <c r="G1" s="149"/>
      <c r="H1" s="149"/>
      <c r="I1" s="149"/>
      <c r="J1" s="149"/>
      <c r="K1" s="150"/>
      <c r="L1" s="129"/>
    </row>
    <row r="2" spans="1:142">
      <c r="A2" s="131"/>
      <c r="B2" s="132"/>
      <c r="C2" s="132"/>
      <c r="D2" s="132"/>
      <c r="E2" s="132"/>
      <c r="F2" s="132"/>
      <c r="G2" s="132"/>
      <c r="H2" s="132"/>
      <c r="I2" s="132"/>
      <c r="J2" s="132"/>
      <c r="K2" s="133"/>
    </row>
    <row r="3" spans="1:142">
      <c r="A3" s="131"/>
      <c r="B3" s="132" t="s">
        <v>307</v>
      </c>
      <c r="C3" s="132"/>
      <c r="D3" s="132"/>
      <c r="E3" s="132"/>
      <c r="F3" s="132"/>
      <c r="G3" s="132"/>
      <c r="H3" s="132"/>
      <c r="I3" s="132"/>
      <c r="J3" s="132"/>
      <c r="K3" s="133"/>
    </row>
    <row r="4" spans="1:142">
      <c r="A4" s="131"/>
      <c r="B4" s="132"/>
      <c r="C4" s="132"/>
      <c r="D4" s="132"/>
      <c r="E4" s="132"/>
      <c r="F4" s="132"/>
      <c r="G4" s="132"/>
      <c r="H4" s="132"/>
      <c r="I4" s="132"/>
      <c r="J4" s="132"/>
      <c r="K4" s="133"/>
    </row>
    <row r="5" spans="1:142" ht="50.25" customHeight="1">
      <c r="A5" s="131"/>
      <c r="B5" s="151" t="s">
        <v>308</v>
      </c>
      <c r="C5" s="151"/>
      <c r="D5" s="151"/>
      <c r="E5" s="151"/>
      <c r="F5" s="151"/>
      <c r="G5" s="151"/>
      <c r="H5" s="151"/>
      <c r="I5" s="151"/>
      <c r="J5" s="151"/>
      <c r="K5" s="152"/>
    </row>
    <row r="6" spans="1:142">
      <c r="A6" s="131"/>
      <c r="B6" s="132"/>
      <c r="C6" s="132"/>
      <c r="D6" s="132"/>
      <c r="E6" s="132"/>
      <c r="F6" s="132"/>
      <c r="G6" s="132"/>
      <c r="H6" s="132"/>
      <c r="I6" s="132"/>
      <c r="J6" s="132"/>
      <c r="K6" s="133"/>
    </row>
    <row r="7" spans="1:142" ht="27" customHeight="1">
      <c r="A7" s="131"/>
      <c r="B7" s="151" t="s">
        <v>309</v>
      </c>
      <c r="C7" s="151"/>
      <c r="D7" s="151"/>
      <c r="E7" s="151"/>
      <c r="F7" s="151"/>
      <c r="G7" s="151"/>
      <c r="H7" s="151"/>
      <c r="I7" s="151"/>
      <c r="J7" s="151"/>
      <c r="K7" s="152"/>
    </row>
    <row r="8" spans="1:142" ht="12" customHeight="1">
      <c r="A8" s="131"/>
      <c r="B8" s="132"/>
      <c r="C8" s="132"/>
      <c r="D8" s="132"/>
      <c r="E8" s="132"/>
      <c r="F8" s="132"/>
      <c r="G8" s="132"/>
      <c r="H8" s="132"/>
      <c r="I8" s="132"/>
      <c r="J8" s="132"/>
      <c r="K8" s="133"/>
    </row>
    <row r="9" spans="1:142" s="135" customFormat="1" ht="80.25" customHeight="1">
      <c r="A9" s="134"/>
      <c r="B9" s="151" t="s">
        <v>276</v>
      </c>
      <c r="C9" s="151"/>
      <c r="D9" s="151"/>
      <c r="E9" s="151"/>
      <c r="F9" s="151"/>
      <c r="G9" s="151"/>
      <c r="H9" s="151"/>
      <c r="I9" s="151"/>
      <c r="J9" s="151"/>
      <c r="K9" s="152"/>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0"/>
      <c r="EK9" s="130"/>
      <c r="EL9" s="130"/>
    </row>
    <row r="10" spans="1:142" s="135" customFormat="1" ht="11.25" customHeight="1">
      <c r="A10" s="134"/>
      <c r="B10" s="136"/>
      <c r="C10" s="136"/>
      <c r="D10" s="136"/>
      <c r="E10" s="136"/>
      <c r="F10" s="136"/>
      <c r="G10" s="136"/>
      <c r="H10" s="136"/>
      <c r="I10" s="136"/>
      <c r="J10" s="136"/>
      <c r="K10" s="137"/>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c r="CO10" s="130"/>
      <c r="CP10" s="130"/>
      <c r="CQ10" s="130"/>
      <c r="CR10" s="130"/>
      <c r="CS10" s="130"/>
      <c r="CT10" s="130"/>
      <c r="CU10" s="130"/>
      <c r="CV10" s="130"/>
      <c r="CW10" s="130"/>
      <c r="CX10" s="130"/>
      <c r="CY10" s="130"/>
      <c r="CZ10" s="130"/>
      <c r="DA10" s="130"/>
      <c r="DB10" s="130"/>
      <c r="DC10" s="130"/>
      <c r="DD10" s="130"/>
      <c r="DE10" s="130"/>
      <c r="DF10" s="130"/>
      <c r="DG10" s="130"/>
      <c r="DH10" s="130"/>
      <c r="DI10" s="130"/>
      <c r="DJ10" s="130"/>
      <c r="DK10" s="130"/>
      <c r="DL10" s="130"/>
      <c r="DM10" s="130"/>
      <c r="DN10" s="130"/>
      <c r="DO10" s="130"/>
      <c r="DP10" s="130"/>
      <c r="DQ10" s="130"/>
      <c r="DR10" s="130"/>
      <c r="DS10" s="130"/>
      <c r="DT10" s="130"/>
      <c r="DU10" s="130"/>
      <c r="DV10" s="130"/>
      <c r="DW10" s="130"/>
      <c r="DX10" s="130"/>
      <c r="DY10" s="130"/>
      <c r="DZ10" s="130"/>
      <c r="EA10" s="130"/>
      <c r="EB10" s="130"/>
      <c r="EC10" s="130"/>
      <c r="ED10" s="130"/>
      <c r="EE10" s="130"/>
      <c r="EF10" s="130"/>
      <c r="EG10" s="130"/>
      <c r="EH10" s="130"/>
      <c r="EI10" s="130"/>
      <c r="EJ10" s="130"/>
      <c r="EK10" s="130"/>
      <c r="EL10" s="130"/>
    </row>
    <row r="11" spans="1:142" ht="44.25" customHeight="1">
      <c r="A11" s="131"/>
      <c r="B11" s="153" t="s">
        <v>277</v>
      </c>
      <c r="C11" s="153"/>
      <c r="D11" s="153"/>
      <c r="E11" s="153"/>
      <c r="F11" s="153"/>
      <c r="G11" s="153"/>
      <c r="H11" s="153"/>
      <c r="I11" s="153"/>
      <c r="J11" s="153"/>
      <c r="K11" s="154"/>
    </row>
    <row r="12" spans="1:142" ht="12" customHeight="1">
      <c r="A12" s="131"/>
      <c r="B12" s="138"/>
      <c r="C12" s="138"/>
      <c r="D12" s="138"/>
      <c r="E12" s="138"/>
      <c r="F12" s="138"/>
      <c r="G12" s="138"/>
      <c r="H12" s="138"/>
      <c r="I12" s="138"/>
      <c r="J12" s="138"/>
      <c r="K12" s="139"/>
    </row>
    <row r="13" spans="1:142" ht="92.25" customHeight="1">
      <c r="A13" s="131"/>
      <c r="B13" s="151" t="s">
        <v>278</v>
      </c>
      <c r="C13" s="151"/>
      <c r="D13" s="151"/>
      <c r="E13" s="151"/>
      <c r="F13" s="151"/>
      <c r="G13" s="151"/>
      <c r="H13" s="151"/>
      <c r="I13" s="151"/>
      <c r="J13" s="151"/>
      <c r="K13" s="152"/>
    </row>
    <row r="14" spans="1:142">
      <c r="A14" s="131"/>
      <c r="B14" s="132"/>
      <c r="C14" s="132"/>
      <c r="D14" s="132"/>
      <c r="E14" s="132"/>
      <c r="F14" s="132"/>
      <c r="G14" s="132"/>
      <c r="H14" s="132"/>
      <c r="I14" s="132"/>
      <c r="J14" s="132"/>
      <c r="K14" s="133"/>
    </row>
    <row r="15" spans="1:142">
      <c r="A15" s="131"/>
      <c r="B15" s="132" t="s">
        <v>279</v>
      </c>
      <c r="C15" s="132"/>
      <c r="D15" s="132"/>
      <c r="E15" s="132"/>
      <c r="F15" s="132"/>
      <c r="G15" s="132"/>
      <c r="H15" s="132"/>
      <c r="I15" s="132"/>
      <c r="J15" s="132"/>
      <c r="K15" s="133"/>
    </row>
    <row r="16" spans="1:142">
      <c r="A16" s="131"/>
      <c r="B16" s="132"/>
      <c r="C16" s="132"/>
      <c r="D16" s="132"/>
      <c r="E16" s="132"/>
      <c r="F16" s="132"/>
      <c r="G16" s="132"/>
      <c r="H16" s="132"/>
      <c r="I16" s="132"/>
      <c r="J16" s="132"/>
      <c r="K16" s="133"/>
    </row>
    <row r="17" spans="1:12">
      <c r="A17" s="131"/>
      <c r="B17" s="140" t="s">
        <v>280</v>
      </c>
      <c r="C17" s="132"/>
      <c r="D17" s="132"/>
      <c r="E17" s="132"/>
      <c r="F17" s="140" t="s">
        <v>281</v>
      </c>
      <c r="G17" s="132"/>
      <c r="H17" s="132"/>
      <c r="I17" s="132"/>
      <c r="J17" s="132"/>
      <c r="K17" s="133"/>
    </row>
    <row r="18" spans="1:12">
      <c r="A18" s="131"/>
      <c r="B18" s="141" t="s">
        <v>282</v>
      </c>
      <c r="C18" s="132"/>
      <c r="D18" s="132"/>
      <c r="E18" s="132"/>
      <c r="F18" s="132" t="s">
        <v>283</v>
      </c>
      <c r="G18" s="132"/>
      <c r="H18" s="132"/>
      <c r="I18" s="132"/>
      <c r="J18" s="132"/>
      <c r="K18" s="133"/>
    </row>
    <row r="19" spans="1:12">
      <c r="A19" s="131"/>
      <c r="B19" s="141" t="s">
        <v>284</v>
      </c>
      <c r="C19" s="132"/>
      <c r="D19" s="132"/>
      <c r="E19" s="132"/>
      <c r="F19" s="132" t="s">
        <v>285</v>
      </c>
      <c r="G19" s="132"/>
      <c r="H19" s="132"/>
      <c r="I19" s="132"/>
      <c r="J19" s="132"/>
      <c r="K19" s="133"/>
    </row>
    <row r="20" spans="1:12">
      <c r="A20" s="131"/>
      <c r="B20" s="142" t="s">
        <v>286</v>
      </c>
      <c r="C20" s="132"/>
      <c r="D20" s="132"/>
      <c r="E20" s="132"/>
      <c r="F20" s="132" t="s">
        <v>287</v>
      </c>
      <c r="G20" s="132"/>
      <c r="H20" s="132"/>
      <c r="I20" s="132"/>
      <c r="J20" s="132"/>
      <c r="K20" s="133"/>
    </row>
    <row r="21" spans="1:12">
      <c r="A21" s="131"/>
      <c r="B21" s="141" t="s">
        <v>288</v>
      </c>
      <c r="C21" s="132"/>
      <c r="D21" s="132"/>
      <c r="E21" s="132"/>
      <c r="F21" s="132" t="s">
        <v>289</v>
      </c>
      <c r="G21" s="132"/>
      <c r="H21" s="132"/>
      <c r="I21" s="132"/>
      <c r="J21" s="132"/>
      <c r="K21" s="133"/>
    </row>
    <row r="22" spans="1:12">
      <c r="A22" s="131"/>
      <c r="B22" s="141" t="s">
        <v>290</v>
      </c>
      <c r="C22" s="132"/>
      <c r="D22" s="132"/>
      <c r="E22" s="132"/>
      <c r="F22" s="132" t="s">
        <v>291</v>
      </c>
      <c r="G22" s="132"/>
      <c r="H22" s="132"/>
      <c r="I22" s="132"/>
      <c r="J22" s="132"/>
      <c r="K22" s="133"/>
    </row>
    <row r="23" spans="1:12">
      <c r="A23" s="131"/>
      <c r="B23" s="141" t="s">
        <v>292</v>
      </c>
      <c r="C23" s="132"/>
      <c r="D23" s="132"/>
      <c r="E23" s="132"/>
      <c r="F23" s="132" t="s">
        <v>293</v>
      </c>
      <c r="G23" s="132"/>
      <c r="H23" s="132"/>
      <c r="I23" s="132"/>
      <c r="J23" s="132"/>
      <c r="K23" s="133"/>
    </row>
    <row r="24" spans="1:12">
      <c r="A24" s="131"/>
      <c r="B24" s="141" t="s">
        <v>294</v>
      </c>
      <c r="C24" s="132"/>
      <c r="D24" s="132"/>
      <c r="E24" s="132"/>
      <c r="F24" s="132" t="s">
        <v>295</v>
      </c>
      <c r="G24" s="132"/>
      <c r="H24" s="132"/>
      <c r="I24" s="132"/>
      <c r="J24" s="132"/>
      <c r="K24" s="133"/>
    </row>
    <row r="25" spans="1:12">
      <c r="A25" s="131"/>
      <c r="B25" s="141" t="s">
        <v>296</v>
      </c>
      <c r="C25" s="132"/>
      <c r="D25" s="132"/>
      <c r="E25" s="132"/>
      <c r="F25" s="132" t="s">
        <v>297</v>
      </c>
      <c r="G25" s="132"/>
      <c r="H25" s="132"/>
      <c r="I25" s="132"/>
      <c r="J25" s="132"/>
      <c r="K25" s="133"/>
    </row>
    <row r="26" spans="1:12">
      <c r="A26" s="131"/>
      <c r="B26" s="141" t="s">
        <v>298</v>
      </c>
      <c r="C26" s="132"/>
      <c r="D26" s="132"/>
      <c r="E26" s="132"/>
      <c r="F26" s="132" t="s">
        <v>299</v>
      </c>
      <c r="G26" s="132"/>
      <c r="H26" s="132"/>
      <c r="I26" s="132"/>
      <c r="J26" s="132"/>
      <c r="K26" s="133"/>
    </row>
    <row r="27" spans="1:12">
      <c r="A27" s="131"/>
      <c r="B27" s="141" t="s">
        <v>300</v>
      </c>
      <c r="C27" s="132"/>
      <c r="D27" s="132"/>
      <c r="E27" s="132"/>
      <c r="F27" s="132" t="s">
        <v>301</v>
      </c>
      <c r="G27" s="132"/>
      <c r="H27" s="132"/>
      <c r="I27" s="132"/>
      <c r="J27" s="132"/>
      <c r="K27" s="133"/>
    </row>
    <row r="28" spans="1:12">
      <c r="A28" s="132"/>
      <c r="B28" s="143" t="s">
        <v>302</v>
      </c>
      <c r="C28" s="132"/>
      <c r="D28" s="132"/>
      <c r="E28" s="132"/>
      <c r="F28" s="132" t="s">
        <v>303</v>
      </c>
      <c r="G28" s="132"/>
      <c r="H28" s="132"/>
      <c r="I28" s="132"/>
      <c r="J28" s="132"/>
      <c r="K28" s="132"/>
      <c r="L28" s="144"/>
    </row>
    <row r="29" spans="1:12">
      <c r="B29" s="145" t="s">
        <v>304</v>
      </c>
      <c r="F29" s="130" t="s">
        <v>305</v>
      </c>
      <c r="L29" s="144"/>
    </row>
    <row r="30" spans="1:12">
      <c r="A30" s="146"/>
      <c r="B30" s="146"/>
      <c r="C30" s="146"/>
      <c r="D30" s="146"/>
      <c r="E30" s="146"/>
      <c r="F30" s="146"/>
      <c r="G30" s="146"/>
      <c r="H30" s="146"/>
      <c r="I30" s="146"/>
      <c r="J30" s="146"/>
      <c r="K30" s="147"/>
    </row>
    <row r="39" spans="3:3">
      <c r="C39" s="148"/>
    </row>
  </sheetData>
  <mergeCells count="6">
    <mergeCell ref="B13:K13"/>
    <mergeCell ref="B1:K1"/>
    <mergeCell ref="B5:K5"/>
    <mergeCell ref="B7:K7"/>
    <mergeCell ref="B9:K9"/>
    <mergeCell ref="B11:K11"/>
  </mergeCells>
  <hyperlinks>
    <hyperlink ref="B18" location="'Circ Measures'!A1" display="Circ Measures" xr:uid="{DD824781-2D4B-4732-BC0D-6A33449CF11C}"/>
    <hyperlink ref="B19" location="'Circ Measures - muni'!A1" display="Circ Measures - muni" xr:uid="{944825AA-A65D-4D31-9768-6B4D8454E691}"/>
    <hyperlink ref="B21" location="'Physical Circ'!A1" display="Physical Circ" xr:uid="{FD777C86-FA47-463E-B37D-408382F865AE}"/>
    <hyperlink ref="B22" location="Audience!A1" display="Audience" xr:uid="{0A203F1C-7517-4853-BA68-765CB26A0B1E}"/>
    <hyperlink ref="B23" location="'Elec Materials'!A1" display="Elec Materials" xr:uid="{BBBE35E6-152E-48BD-9624-0769097EE52F}"/>
    <hyperlink ref="B24" location="'Elec Materials - muni'!A1" display="Elec Materials - muni" xr:uid="{B3470361-831A-43FF-A09B-FB799E81A9D3}"/>
    <hyperlink ref="B25" location="'AV Circ'!A1" display="AV Circ" xr:uid="{68B9AEC5-F52C-40A1-82F9-6350308CE339}"/>
    <hyperlink ref="B26" location="'E-Collections'!A1" display="E-Collections" xr:uid="{8AC545CE-A4F1-4C3E-B96E-59C11B16A34D}"/>
    <hyperlink ref="B27" location="ILL!A1" display="ILL" xr:uid="{EB947781-8AB8-4BDE-919F-53DCD414D0FC}"/>
    <hyperlink ref="B28" location="'All Collection Use Data'!A1" display="All Data" xr:uid="{B3259F7C-AAAB-46CE-A790-974F3FAF30EF}"/>
    <hyperlink ref="B29" location="'Other Data'!A1" display="Other Data" xr:uid="{CC7D8CC3-E9E0-48E6-9106-3BAF18132B5B}"/>
    <hyperlink ref="B20" location="'Circ Measures by pop'!A1" display="Circ Measures by pop" xr:uid="{4CA293B9-9E43-467A-8A8C-A83CF9393C36}"/>
  </hyperlinks>
  <printOptions horizontalCentered="1"/>
  <pageMargins left="0.7" right="0.7" top="0.75" bottom="0.75" header="0.3" footer="0.3"/>
  <pageSetup fitToHeight="0" orientation="portrait" r:id="rId1"/>
  <headerFooter>
    <oddHeader>&amp;CCollection Use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7E0BC-48C7-4D48-9FD1-0AC6132521F4}">
  <sheetPr>
    <tabColor theme="7" tint="0.39997558519241921"/>
  </sheetPr>
  <dimension ref="A1:R48"/>
  <sheetViews>
    <sheetView showGridLines="0" showRowColHeaders="0" workbookViewId="0">
      <pane xSplit="2" ySplit="2" topLeftCell="C3" activePane="bottomRight" state="frozen"/>
      <selection pane="topRight" activeCell="C1" sqref="C1"/>
      <selection pane="bottomLeft" activeCell="A3" sqref="A3"/>
      <selection pane="bottomRight" activeCell="B1" sqref="B1:B2"/>
    </sheetView>
  </sheetViews>
  <sheetFormatPr defaultColWidth="9.140625" defaultRowHeight="12.75"/>
  <cols>
    <col min="1" max="1" width="38" style="5" hidden="1" customWidth="1"/>
    <col min="2" max="2" width="15.140625" style="5" bestFit="1" customWidth="1"/>
    <col min="3" max="13" width="15.28515625" style="5" customWidth="1"/>
    <col min="14" max="18" width="16.85546875" style="5" customWidth="1"/>
    <col min="19" max="16384" width="9.140625" style="5"/>
  </cols>
  <sheetData>
    <row r="1" spans="1:18" s="21" customFormat="1">
      <c r="A1" s="175" t="s">
        <v>0</v>
      </c>
      <c r="B1" s="177" t="s">
        <v>179</v>
      </c>
      <c r="C1" s="173" t="s">
        <v>139</v>
      </c>
      <c r="D1" s="174"/>
      <c r="E1" s="166" t="s">
        <v>137</v>
      </c>
      <c r="F1" s="166"/>
      <c r="G1" s="166" t="s">
        <v>138</v>
      </c>
      <c r="H1" s="166"/>
      <c r="I1" s="166" t="s">
        <v>140</v>
      </c>
      <c r="J1" s="166"/>
      <c r="K1" s="166" t="s">
        <v>141</v>
      </c>
      <c r="L1" s="166"/>
      <c r="M1" s="166"/>
      <c r="N1" s="79"/>
      <c r="O1" s="79"/>
      <c r="P1" s="79"/>
      <c r="Q1" s="79"/>
      <c r="R1" s="79"/>
    </row>
    <row r="2" spans="1:18" ht="50.25" customHeight="1">
      <c r="A2" s="176"/>
      <c r="B2" s="178"/>
      <c r="C2" s="45" t="s">
        <v>146</v>
      </c>
      <c r="D2" s="51" t="s">
        <v>147</v>
      </c>
      <c r="E2" s="45" t="s">
        <v>142</v>
      </c>
      <c r="F2" s="51" t="s">
        <v>143</v>
      </c>
      <c r="G2" s="45" t="s">
        <v>144</v>
      </c>
      <c r="H2" s="51" t="s">
        <v>145</v>
      </c>
      <c r="I2" s="45" t="s">
        <v>148</v>
      </c>
      <c r="J2" s="51" t="s">
        <v>149</v>
      </c>
      <c r="K2" s="45" t="s">
        <v>150</v>
      </c>
      <c r="L2" s="51" t="s">
        <v>151</v>
      </c>
      <c r="M2" s="45" t="s">
        <v>152</v>
      </c>
      <c r="N2" s="17"/>
      <c r="O2" s="17"/>
      <c r="P2" s="17"/>
      <c r="Q2" s="17"/>
      <c r="R2" s="17"/>
    </row>
    <row r="3" spans="1:18">
      <c r="A3" s="64" t="s">
        <v>11</v>
      </c>
      <c r="B3" s="65" t="s">
        <v>12</v>
      </c>
      <c r="C3" s="87">
        <v>35551</v>
      </c>
      <c r="D3" s="85">
        <f t="shared" ref="D3:D41" si="0">C3/K3</f>
        <v>0.51224010489460114</v>
      </c>
      <c r="E3" s="75">
        <v>25894</v>
      </c>
      <c r="F3" s="85">
        <f t="shared" ref="F3:F41" si="1">E3/K3</f>
        <v>0.37309626385026584</v>
      </c>
      <c r="G3" s="75">
        <v>2</v>
      </c>
      <c r="H3" s="97">
        <f t="shared" ref="H3:H41" si="2">G3/K3</f>
        <v>2.8817198103828364E-5</v>
      </c>
      <c r="I3" s="87">
        <v>7956</v>
      </c>
      <c r="J3" s="85">
        <f>I3/K3</f>
        <v>0.11463481405702923</v>
      </c>
      <c r="K3" s="75">
        <v>69403</v>
      </c>
      <c r="L3" s="76">
        <f>K3/M3</f>
        <v>0.21448615171612409</v>
      </c>
      <c r="M3" s="88">
        <v>323578</v>
      </c>
      <c r="N3" s="3"/>
      <c r="O3" s="3"/>
      <c r="P3" s="4"/>
      <c r="Q3" s="2"/>
      <c r="R3" s="3"/>
    </row>
    <row r="4" spans="1:18">
      <c r="A4" s="64" t="s">
        <v>13</v>
      </c>
      <c r="B4" s="65" t="s">
        <v>14</v>
      </c>
      <c r="C4" s="87">
        <v>19069</v>
      </c>
      <c r="D4" s="85">
        <f t="shared" si="0"/>
        <v>0.5630721077186559</v>
      </c>
      <c r="E4" s="75">
        <v>14319</v>
      </c>
      <c r="F4" s="85">
        <f t="shared" si="1"/>
        <v>0.42281344120947262</v>
      </c>
      <c r="G4" s="75">
        <v>11</v>
      </c>
      <c r="H4" s="86">
        <f t="shared" si="2"/>
        <v>3.2480954349495066E-4</v>
      </c>
      <c r="I4" s="87">
        <v>467</v>
      </c>
      <c r="J4" s="98">
        <f t="shared" ref="J4:J41" si="3">I4/K4</f>
        <v>1.3789641528376542E-2</v>
      </c>
      <c r="K4" s="75">
        <v>33866</v>
      </c>
      <c r="L4" s="76">
        <f t="shared" ref="L4:L41" si="4">K4/M4</f>
        <v>0.25585506633223537</v>
      </c>
      <c r="M4" s="88">
        <v>132364</v>
      </c>
      <c r="N4" s="3"/>
      <c r="O4" s="3"/>
      <c r="P4" s="4"/>
      <c r="Q4" s="2"/>
      <c r="R4" s="3"/>
    </row>
    <row r="5" spans="1:18">
      <c r="A5" s="64"/>
      <c r="B5" s="65" t="s">
        <v>16</v>
      </c>
      <c r="C5" s="87">
        <v>8982</v>
      </c>
      <c r="D5" s="85">
        <f t="shared" si="0"/>
        <v>0.56366488860997799</v>
      </c>
      <c r="E5" s="75">
        <v>6952</v>
      </c>
      <c r="F5" s="85">
        <f t="shared" si="1"/>
        <v>0.43627235644807028</v>
      </c>
      <c r="G5" s="75">
        <v>1</v>
      </c>
      <c r="H5" s="86">
        <f t="shared" si="2"/>
        <v>6.2754941951678701E-5</v>
      </c>
      <c r="I5" s="87">
        <v>0</v>
      </c>
      <c r="J5" s="85">
        <f t="shared" si="3"/>
        <v>0</v>
      </c>
      <c r="K5" s="75">
        <v>15935</v>
      </c>
      <c r="L5" s="76">
        <f t="shared" si="4"/>
        <v>0.19494739417665768</v>
      </c>
      <c r="M5" s="88">
        <v>81740</v>
      </c>
      <c r="N5" s="3"/>
      <c r="O5" s="3"/>
      <c r="P5" s="4"/>
      <c r="Q5" s="2"/>
      <c r="R5" s="3"/>
    </row>
    <row r="6" spans="1:18">
      <c r="A6" s="64" t="s">
        <v>18</v>
      </c>
      <c r="B6" s="65" t="s">
        <v>19</v>
      </c>
      <c r="C6" s="87">
        <v>623</v>
      </c>
      <c r="D6" s="85">
        <f t="shared" si="0"/>
        <v>0.51658374792703154</v>
      </c>
      <c r="E6" s="75">
        <v>582</v>
      </c>
      <c r="F6" s="85">
        <f t="shared" si="1"/>
        <v>0.48258706467661694</v>
      </c>
      <c r="G6" s="75">
        <v>1</v>
      </c>
      <c r="H6" s="86">
        <f t="shared" si="2"/>
        <v>8.2918739635157548E-4</v>
      </c>
      <c r="I6" s="87">
        <v>0</v>
      </c>
      <c r="J6" s="85">
        <f t="shared" si="3"/>
        <v>0</v>
      </c>
      <c r="K6" s="75">
        <v>1206</v>
      </c>
      <c r="L6" s="76">
        <f t="shared" si="4"/>
        <v>0.29985082048731976</v>
      </c>
      <c r="M6" s="88">
        <v>4022</v>
      </c>
      <c r="N6" s="3"/>
      <c r="O6" s="3"/>
      <c r="P6" s="4"/>
      <c r="Q6" s="2"/>
      <c r="R6" s="3"/>
    </row>
    <row r="7" spans="1:18">
      <c r="A7" s="64" t="s">
        <v>20</v>
      </c>
      <c r="B7" s="65" t="s">
        <v>21</v>
      </c>
      <c r="C7" s="87">
        <v>11930</v>
      </c>
      <c r="D7" s="85">
        <f t="shared" si="0"/>
        <v>0.63158452009105825</v>
      </c>
      <c r="E7" s="75">
        <v>6957</v>
      </c>
      <c r="F7" s="85">
        <f t="shared" si="1"/>
        <v>0.36830959817883424</v>
      </c>
      <c r="G7" s="75">
        <v>2</v>
      </c>
      <c r="H7" s="86">
        <f t="shared" si="2"/>
        <v>1.0588173010746995E-4</v>
      </c>
      <c r="I7" s="87">
        <v>0</v>
      </c>
      <c r="J7" s="85">
        <f t="shared" si="3"/>
        <v>0</v>
      </c>
      <c r="K7" s="75">
        <v>18889</v>
      </c>
      <c r="L7" s="76">
        <f t="shared" si="4"/>
        <v>0.21403480940941849</v>
      </c>
      <c r="M7" s="88">
        <v>88252</v>
      </c>
      <c r="N7" s="3"/>
      <c r="O7" s="3"/>
      <c r="P7" s="4"/>
      <c r="Q7" s="2"/>
      <c r="R7" s="3"/>
    </row>
    <row r="8" spans="1:18">
      <c r="A8" s="64" t="s">
        <v>22</v>
      </c>
      <c r="B8" s="65" t="s">
        <v>23</v>
      </c>
      <c r="C8" s="87">
        <v>19493</v>
      </c>
      <c r="D8" s="85">
        <f t="shared" si="0"/>
        <v>0.49789277413092897</v>
      </c>
      <c r="E8" s="75">
        <v>14692</v>
      </c>
      <c r="F8" s="85">
        <f t="shared" si="1"/>
        <v>0.37526499961686804</v>
      </c>
      <c r="G8" s="75">
        <v>9</v>
      </c>
      <c r="H8" s="86">
        <f t="shared" si="2"/>
        <v>2.2987918571683994E-4</v>
      </c>
      <c r="I8" s="87">
        <v>4957</v>
      </c>
      <c r="J8" s="85">
        <f t="shared" si="3"/>
        <v>0.12661234706648616</v>
      </c>
      <c r="K8" s="75">
        <v>39151</v>
      </c>
      <c r="L8" s="76">
        <f t="shared" si="4"/>
        <v>0.22962867381830765</v>
      </c>
      <c r="M8" s="88">
        <v>170497</v>
      </c>
      <c r="N8" s="3"/>
      <c r="O8" s="3"/>
      <c r="P8" s="4"/>
      <c r="Q8" s="2"/>
      <c r="R8" s="3"/>
    </row>
    <row r="9" spans="1:18">
      <c r="A9" s="64" t="s">
        <v>24</v>
      </c>
      <c r="B9" s="65" t="s">
        <v>25</v>
      </c>
      <c r="C9" s="87">
        <v>57760</v>
      </c>
      <c r="D9" s="85">
        <f t="shared" si="0"/>
        <v>0.5251243260934787</v>
      </c>
      <c r="E9" s="75">
        <v>40015</v>
      </c>
      <c r="F9" s="85">
        <f t="shared" si="1"/>
        <v>0.36379587791950396</v>
      </c>
      <c r="G9" s="75">
        <v>66</v>
      </c>
      <c r="H9" s="86">
        <f t="shared" si="2"/>
        <v>6.0003818424808847E-4</v>
      </c>
      <c r="I9" s="87">
        <v>12152</v>
      </c>
      <c r="J9" s="85">
        <f t="shared" si="3"/>
        <v>0.11047975780276927</v>
      </c>
      <c r="K9" s="75">
        <v>109993</v>
      </c>
      <c r="L9" s="76">
        <f t="shared" si="4"/>
        <v>0.20252472339806557</v>
      </c>
      <c r="M9" s="88">
        <v>543109</v>
      </c>
      <c r="N9" s="3"/>
      <c r="O9" s="3"/>
      <c r="P9" s="4"/>
      <c r="Q9" s="2"/>
      <c r="R9" s="3"/>
    </row>
    <row r="10" spans="1:18">
      <c r="A10" s="64" t="s">
        <v>26</v>
      </c>
      <c r="B10" s="65" t="s">
        <v>27</v>
      </c>
      <c r="C10" s="87">
        <v>29454</v>
      </c>
      <c r="D10" s="85">
        <f t="shared" si="0"/>
        <v>0.52794407599928306</v>
      </c>
      <c r="E10" s="75">
        <v>22145</v>
      </c>
      <c r="F10" s="85">
        <f t="shared" si="1"/>
        <v>0.39693493457608892</v>
      </c>
      <c r="G10" s="75">
        <v>2</v>
      </c>
      <c r="H10" s="97">
        <f t="shared" si="2"/>
        <v>3.5848718408316905E-5</v>
      </c>
      <c r="I10" s="87">
        <v>4189</v>
      </c>
      <c r="J10" s="85">
        <f t="shared" si="3"/>
        <v>7.5085140706219758E-2</v>
      </c>
      <c r="K10" s="75">
        <v>55790</v>
      </c>
      <c r="L10" s="76">
        <f t="shared" si="4"/>
        <v>0.19933400504498325</v>
      </c>
      <c r="M10" s="88">
        <v>279882</v>
      </c>
      <c r="N10" s="3"/>
      <c r="O10" s="3"/>
      <c r="P10" s="4"/>
      <c r="Q10" s="2"/>
      <c r="R10" s="3"/>
    </row>
    <row r="11" spans="1:18">
      <c r="A11" s="64" t="s">
        <v>28</v>
      </c>
      <c r="B11" s="65" t="s">
        <v>29</v>
      </c>
      <c r="C11" s="87">
        <v>22544</v>
      </c>
      <c r="D11" s="85">
        <f t="shared" si="0"/>
        <v>0.55719228868017801</v>
      </c>
      <c r="E11" s="75">
        <v>14830</v>
      </c>
      <c r="F11" s="85">
        <f t="shared" si="1"/>
        <v>0.36653484923381119</v>
      </c>
      <c r="G11" s="75">
        <v>18</v>
      </c>
      <c r="H11" s="86">
        <f t="shared" si="2"/>
        <v>4.448838358872961E-4</v>
      </c>
      <c r="I11" s="87">
        <v>3068</v>
      </c>
      <c r="J11" s="85">
        <f t="shared" si="3"/>
        <v>7.5827978250123579E-2</v>
      </c>
      <c r="K11" s="75">
        <v>40460</v>
      </c>
      <c r="L11" s="76">
        <f t="shared" si="4"/>
        <v>0.21758069199909655</v>
      </c>
      <c r="M11" s="88">
        <v>185954</v>
      </c>
      <c r="N11" s="3"/>
      <c r="O11" s="3"/>
      <c r="P11" s="4"/>
      <c r="Q11" s="2"/>
      <c r="R11" s="3"/>
    </row>
    <row r="12" spans="1:18">
      <c r="A12" s="64" t="s">
        <v>30</v>
      </c>
      <c r="B12" s="65" t="s">
        <v>31</v>
      </c>
      <c r="C12" s="87">
        <v>29869</v>
      </c>
      <c r="D12" s="85">
        <f t="shared" si="0"/>
        <v>0.53243373322162602</v>
      </c>
      <c r="E12" s="75">
        <v>22414</v>
      </c>
      <c r="F12" s="85">
        <f t="shared" si="1"/>
        <v>0.39954366387992657</v>
      </c>
      <c r="G12" s="75">
        <v>10</v>
      </c>
      <c r="H12" s="86">
        <f t="shared" si="2"/>
        <v>1.7825629690368811E-4</v>
      </c>
      <c r="I12" s="87">
        <v>3806</v>
      </c>
      <c r="J12" s="85">
        <f t="shared" si="3"/>
        <v>6.7844346601543704E-2</v>
      </c>
      <c r="K12" s="75">
        <v>56099</v>
      </c>
      <c r="L12" s="76">
        <f t="shared" si="4"/>
        <v>0.20057492017976983</v>
      </c>
      <c r="M12" s="88">
        <v>279691</v>
      </c>
      <c r="N12" s="3"/>
      <c r="O12" s="3"/>
      <c r="P12" s="4"/>
      <c r="Q12" s="2"/>
      <c r="R12" s="3"/>
    </row>
    <row r="13" spans="1:18">
      <c r="A13" s="64" t="s">
        <v>32</v>
      </c>
      <c r="B13" s="65" t="s">
        <v>33</v>
      </c>
      <c r="C13" s="87">
        <v>5940</v>
      </c>
      <c r="D13" s="85">
        <f t="shared" si="0"/>
        <v>0.53054662379421225</v>
      </c>
      <c r="E13" s="75">
        <v>5256</v>
      </c>
      <c r="F13" s="85">
        <f t="shared" si="1"/>
        <v>0.46945337620578781</v>
      </c>
      <c r="G13" s="75">
        <v>0</v>
      </c>
      <c r="H13" s="99">
        <f t="shared" si="2"/>
        <v>0</v>
      </c>
      <c r="I13" s="87">
        <v>0</v>
      </c>
      <c r="J13" s="85">
        <f t="shared" si="3"/>
        <v>0</v>
      </c>
      <c r="K13" s="75">
        <v>11196</v>
      </c>
      <c r="L13" s="76">
        <f t="shared" si="4"/>
        <v>0.19054102350278254</v>
      </c>
      <c r="M13" s="88">
        <v>58759</v>
      </c>
      <c r="N13" s="3"/>
      <c r="O13" s="3"/>
      <c r="P13" s="4"/>
      <c r="Q13" s="2"/>
      <c r="R13" s="3"/>
    </row>
    <row r="14" spans="1:18">
      <c r="A14" s="64" t="s">
        <v>34</v>
      </c>
      <c r="B14" s="65" t="s">
        <v>35</v>
      </c>
      <c r="C14" s="87">
        <v>2936</v>
      </c>
      <c r="D14" s="85">
        <f t="shared" si="0"/>
        <v>0.50008516436722872</v>
      </c>
      <c r="E14" s="75">
        <v>2925</v>
      </c>
      <c r="F14" s="85">
        <f t="shared" si="1"/>
        <v>0.49821154828819619</v>
      </c>
      <c r="G14" s="75">
        <v>10</v>
      </c>
      <c r="H14" s="86">
        <f t="shared" si="2"/>
        <v>1.7032873445750299E-3</v>
      </c>
      <c r="I14" s="87">
        <v>0</v>
      </c>
      <c r="J14" s="85">
        <f t="shared" si="3"/>
        <v>0</v>
      </c>
      <c r="K14" s="75">
        <v>5871</v>
      </c>
      <c r="L14" s="76">
        <f t="shared" si="4"/>
        <v>0.29274495138369483</v>
      </c>
      <c r="M14" s="88">
        <v>20055</v>
      </c>
      <c r="N14" s="3"/>
      <c r="O14" s="3"/>
      <c r="P14" s="4"/>
      <c r="Q14" s="2"/>
      <c r="R14" s="3"/>
    </row>
    <row r="15" spans="1:18">
      <c r="A15" s="64"/>
      <c r="B15" s="65" t="s">
        <v>37</v>
      </c>
      <c r="C15" s="87">
        <v>4927</v>
      </c>
      <c r="D15" s="85">
        <f t="shared" si="0"/>
        <v>0.55988636363636368</v>
      </c>
      <c r="E15" s="75">
        <v>3872</v>
      </c>
      <c r="F15" s="85">
        <f t="shared" si="1"/>
        <v>0.44</v>
      </c>
      <c r="G15" s="75">
        <v>1</v>
      </c>
      <c r="H15" s="86">
        <f t="shared" si="2"/>
        <v>1.1363636363636364E-4</v>
      </c>
      <c r="I15" s="87">
        <v>0</v>
      </c>
      <c r="J15" s="85">
        <f t="shared" si="3"/>
        <v>0</v>
      </c>
      <c r="K15" s="75">
        <v>8800</v>
      </c>
      <c r="L15" s="76">
        <f t="shared" si="4"/>
        <v>0.16383065867371635</v>
      </c>
      <c r="M15" s="88">
        <v>53714</v>
      </c>
      <c r="N15" s="3"/>
      <c r="O15" s="3"/>
      <c r="P15" s="4"/>
      <c r="Q15" s="2"/>
      <c r="R15" s="3"/>
    </row>
    <row r="16" spans="1:18">
      <c r="A16" s="64"/>
      <c r="B16" s="65" t="s">
        <v>40</v>
      </c>
      <c r="C16" s="87">
        <v>7391</v>
      </c>
      <c r="D16" s="85">
        <f t="shared" si="0"/>
        <v>0.59085458469901675</v>
      </c>
      <c r="E16" s="75">
        <v>5110</v>
      </c>
      <c r="F16" s="85">
        <f t="shared" si="1"/>
        <v>0.40850587576944603</v>
      </c>
      <c r="G16" s="75">
        <v>8</v>
      </c>
      <c r="H16" s="86">
        <f t="shared" si="2"/>
        <v>6.3953953153729319E-4</v>
      </c>
      <c r="I16" s="87">
        <v>0</v>
      </c>
      <c r="J16" s="85">
        <f t="shared" si="3"/>
        <v>0</v>
      </c>
      <c r="K16" s="75">
        <v>12509</v>
      </c>
      <c r="L16" s="76">
        <f t="shared" si="4"/>
        <v>0.24537554679377782</v>
      </c>
      <c r="M16" s="88">
        <v>50979</v>
      </c>
      <c r="N16" s="3"/>
      <c r="O16" s="3"/>
      <c r="P16" s="4"/>
      <c r="Q16" s="2"/>
      <c r="R16" s="3"/>
    </row>
    <row r="17" spans="1:18">
      <c r="A17" s="64" t="s">
        <v>42</v>
      </c>
      <c r="B17" s="65" t="s">
        <v>43</v>
      </c>
      <c r="C17" s="87">
        <v>10932</v>
      </c>
      <c r="D17" s="85">
        <f t="shared" si="0"/>
        <v>0.49988568293017516</v>
      </c>
      <c r="E17" s="75">
        <v>7963</v>
      </c>
      <c r="F17" s="85">
        <f t="shared" si="1"/>
        <v>0.36412273080616397</v>
      </c>
      <c r="G17" s="75">
        <v>1</v>
      </c>
      <c r="H17" s="97">
        <f t="shared" si="2"/>
        <v>4.57268279299465E-5</v>
      </c>
      <c r="I17" s="87">
        <v>2973</v>
      </c>
      <c r="J17" s="85">
        <f t="shared" si="3"/>
        <v>0.13594585943573095</v>
      </c>
      <c r="K17" s="75">
        <v>21869</v>
      </c>
      <c r="L17" s="76">
        <f t="shared" si="4"/>
        <v>0.31800665997760619</v>
      </c>
      <c r="M17" s="88">
        <v>68769</v>
      </c>
      <c r="N17" s="3"/>
      <c r="O17" s="3"/>
      <c r="P17" s="4"/>
      <c r="Q17" s="2"/>
      <c r="R17" s="3"/>
    </row>
    <row r="18" spans="1:18">
      <c r="A18" s="64" t="s">
        <v>44</v>
      </c>
      <c r="B18" s="65" t="s">
        <v>45</v>
      </c>
      <c r="C18" s="87">
        <v>8534</v>
      </c>
      <c r="D18" s="85">
        <f t="shared" si="0"/>
        <v>0.63056007093246635</v>
      </c>
      <c r="E18" s="75">
        <v>5000</v>
      </c>
      <c r="F18" s="85">
        <f t="shared" si="1"/>
        <v>0.36943992906753365</v>
      </c>
      <c r="G18" s="75">
        <v>0</v>
      </c>
      <c r="H18" s="99">
        <f t="shared" si="2"/>
        <v>0</v>
      </c>
      <c r="I18" s="87">
        <v>0</v>
      </c>
      <c r="J18" s="85">
        <f t="shared" si="3"/>
        <v>0</v>
      </c>
      <c r="K18" s="75">
        <v>13534</v>
      </c>
      <c r="L18" s="76">
        <f t="shared" si="4"/>
        <v>0.23025230099185084</v>
      </c>
      <c r="M18" s="88">
        <v>58779</v>
      </c>
      <c r="N18" s="3"/>
      <c r="O18" s="3"/>
      <c r="P18" s="4"/>
      <c r="Q18" s="2"/>
      <c r="R18" s="3"/>
    </row>
    <row r="19" spans="1:18">
      <c r="A19" s="64" t="s">
        <v>46</v>
      </c>
      <c r="B19" s="65" t="s">
        <v>47</v>
      </c>
      <c r="C19" s="87">
        <v>23089</v>
      </c>
      <c r="D19" s="85">
        <f t="shared" si="0"/>
        <v>0.58867472336953752</v>
      </c>
      <c r="E19" s="75">
        <v>13778</v>
      </c>
      <c r="F19" s="85">
        <f t="shared" si="1"/>
        <v>0.35128244352659221</v>
      </c>
      <c r="G19" s="75">
        <v>2</v>
      </c>
      <c r="H19" s="86">
        <f t="shared" si="2"/>
        <v>5.0991790321758199E-5</v>
      </c>
      <c r="I19" s="87">
        <v>2353</v>
      </c>
      <c r="J19" s="85">
        <f t="shared" si="3"/>
        <v>5.9991841313548518E-2</v>
      </c>
      <c r="K19" s="75">
        <v>39222</v>
      </c>
      <c r="L19" s="76">
        <f t="shared" si="4"/>
        <v>0.20727376498192657</v>
      </c>
      <c r="M19" s="88">
        <v>189228</v>
      </c>
      <c r="N19" s="3"/>
      <c r="O19" s="3"/>
      <c r="P19" s="4"/>
      <c r="Q19" s="2"/>
      <c r="R19" s="3"/>
    </row>
    <row r="20" spans="1:18">
      <c r="A20" s="64" t="s">
        <v>48</v>
      </c>
      <c r="B20" s="65" t="s">
        <v>49</v>
      </c>
      <c r="C20" s="87">
        <v>5194</v>
      </c>
      <c r="D20" s="85">
        <f t="shared" si="0"/>
        <v>0.49358547942601921</v>
      </c>
      <c r="E20" s="75">
        <v>5327</v>
      </c>
      <c r="F20" s="85">
        <f t="shared" si="1"/>
        <v>0.50622446070512206</v>
      </c>
      <c r="G20" s="75">
        <v>2</v>
      </c>
      <c r="H20" s="86">
        <f t="shared" si="2"/>
        <v>1.900598688586905E-4</v>
      </c>
      <c r="I20" s="87">
        <v>0</v>
      </c>
      <c r="J20" s="85">
        <f t="shared" si="3"/>
        <v>0</v>
      </c>
      <c r="K20" s="75">
        <v>10523</v>
      </c>
      <c r="L20" s="76">
        <f t="shared" si="4"/>
        <v>0.27965876474965451</v>
      </c>
      <c r="M20" s="88">
        <v>37628</v>
      </c>
      <c r="N20" s="3"/>
      <c r="O20" s="3"/>
      <c r="P20" s="4"/>
      <c r="Q20" s="2"/>
      <c r="R20" s="3"/>
    </row>
    <row r="21" spans="1:18">
      <c r="A21" s="64" t="s">
        <v>50</v>
      </c>
      <c r="B21" s="65" t="s">
        <v>51</v>
      </c>
      <c r="C21" s="87">
        <v>18196</v>
      </c>
      <c r="D21" s="85">
        <f t="shared" si="0"/>
        <v>0.50507966468661525</v>
      </c>
      <c r="E21" s="75">
        <v>12200</v>
      </c>
      <c r="F21" s="85">
        <f t="shared" si="1"/>
        <v>0.33864431244101484</v>
      </c>
      <c r="G21" s="75">
        <v>15</v>
      </c>
      <c r="H21" s="86">
        <f t="shared" si="2"/>
        <v>4.1636595791928049E-4</v>
      </c>
      <c r="I21" s="87">
        <v>5615</v>
      </c>
      <c r="J21" s="85">
        <f t="shared" si="3"/>
        <v>0.15585965691445067</v>
      </c>
      <c r="K21" s="75">
        <v>36026</v>
      </c>
      <c r="L21" s="76">
        <f t="shared" si="4"/>
        <v>0.28514215158614575</v>
      </c>
      <c r="M21" s="88">
        <v>126344</v>
      </c>
      <c r="N21" s="3"/>
      <c r="O21" s="3"/>
      <c r="P21" s="4"/>
      <c r="Q21" s="2"/>
      <c r="R21" s="3"/>
    </row>
    <row r="22" spans="1:18">
      <c r="A22" s="64" t="s">
        <v>52</v>
      </c>
      <c r="B22" s="65" t="s">
        <v>53</v>
      </c>
      <c r="C22" s="87">
        <v>24188</v>
      </c>
      <c r="D22" s="85">
        <f t="shared" si="0"/>
        <v>0.58718714344670209</v>
      </c>
      <c r="E22" s="75">
        <v>17001</v>
      </c>
      <c r="F22" s="85">
        <f t="shared" si="1"/>
        <v>0.41271575267642563</v>
      </c>
      <c r="G22" s="75">
        <v>4</v>
      </c>
      <c r="H22" s="86">
        <f t="shared" si="2"/>
        <v>9.7103876872284129E-5</v>
      </c>
      <c r="I22" s="87">
        <v>0</v>
      </c>
      <c r="J22" s="85">
        <f t="shared" si="3"/>
        <v>0</v>
      </c>
      <c r="K22" s="75">
        <v>41193</v>
      </c>
      <c r="L22" s="76">
        <f t="shared" si="4"/>
        <v>0.25525626010819252</v>
      </c>
      <c r="M22" s="88">
        <v>161379</v>
      </c>
      <c r="N22" s="3"/>
      <c r="O22" s="3"/>
      <c r="P22" s="4"/>
      <c r="Q22" s="2"/>
      <c r="R22" s="3"/>
    </row>
    <row r="23" spans="1:18">
      <c r="A23" s="64" t="s">
        <v>54</v>
      </c>
      <c r="B23" s="65" t="s">
        <v>55</v>
      </c>
      <c r="C23" s="87">
        <v>2847</v>
      </c>
      <c r="D23" s="85">
        <f t="shared" si="0"/>
        <v>0.48172588832487312</v>
      </c>
      <c r="E23" s="75">
        <v>3063</v>
      </c>
      <c r="F23" s="85">
        <f t="shared" si="1"/>
        <v>0.51827411167512694</v>
      </c>
      <c r="G23" s="75">
        <v>0</v>
      </c>
      <c r="H23" s="99">
        <f t="shared" si="2"/>
        <v>0</v>
      </c>
      <c r="I23" s="87">
        <v>0</v>
      </c>
      <c r="J23" s="85">
        <f t="shared" si="3"/>
        <v>0</v>
      </c>
      <c r="K23" s="75">
        <v>5910</v>
      </c>
      <c r="L23" s="76">
        <f t="shared" si="4"/>
        <v>0.29098966026587886</v>
      </c>
      <c r="M23" s="88">
        <v>20310</v>
      </c>
      <c r="N23" s="3"/>
      <c r="O23" s="3"/>
      <c r="P23" s="4"/>
      <c r="Q23" s="2"/>
      <c r="R23" s="3"/>
    </row>
    <row r="24" spans="1:18">
      <c r="A24" s="64" t="s">
        <v>56</v>
      </c>
      <c r="B24" s="65" t="s">
        <v>57</v>
      </c>
      <c r="C24" s="87">
        <v>25718</v>
      </c>
      <c r="D24" s="85">
        <f t="shared" si="0"/>
        <v>0.49580690559272039</v>
      </c>
      <c r="E24" s="75">
        <v>17651</v>
      </c>
      <c r="F24" s="85">
        <f t="shared" si="1"/>
        <v>0.34028647992134331</v>
      </c>
      <c r="G24" s="75">
        <v>3</v>
      </c>
      <c r="H24" s="86">
        <f t="shared" si="2"/>
        <v>5.7835784927994446E-5</v>
      </c>
      <c r="I24" s="87">
        <v>8499</v>
      </c>
      <c r="J24" s="85">
        <f t="shared" si="3"/>
        <v>0.16384877870100828</v>
      </c>
      <c r="K24" s="75">
        <v>51871</v>
      </c>
      <c r="L24" s="76">
        <f t="shared" si="4"/>
        <v>0.24809638600317588</v>
      </c>
      <c r="M24" s="88">
        <v>209076</v>
      </c>
      <c r="N24" s="3"/>
      <c r="O24" s="3"/>
      <c r="P24" s="4"/>
      <c r="Q24" s="2"/>
      <c r="R24" s="3"/>
    </row>
    <row r="25" spans="1:18">
      <c r="A25" s="64"/>
      <c r="B25" s="65" t="s">
        <v>59</v>
      </c>
      <c r="C25" s="87">
        <v>41177</v>
      </c>
      <c r="D25" s="85">
        <f t="shared" si="0"/>
        <v>0.53814185083053434</v>
      </c>
      <c r="E25" s="75">
        <v>27952</v>
      </c>
      <c r="F25" s="85">
        <f t="shared" si="1"/>
        <v>0.36530444215011043</v>
      </c>
      <c r="G25" s="75">
        <v>8</v>
      </c>
      <c r="H25" s="86">
        <f t="shared" si="2"/>
        <v>1.0455192963655136E-4</v>
      </c>
      <c r="I25" s="87">
        <v>7380</v>
      </c>
      <c r="J25" s="85">
        <f t="shared" si="3"/>
        <v>9.644915508971863E-2</v>
      </c>
      <c r="K25" s="75">
        <v>76517</v>
      </c>
      <c r="L25" s="76">
        <f t="shared" si="4"/>
        <v>0.23560148165026035</v>
      </c>
      <c r="M25" s="88">
        <v>324773</v>
      </c>
      <c r="N25" s="3"/>
      <c r="O25" s="3"/>
      <c r="P25" s="4"/>
      <c r="Q25" s="2"/>
      <c r="R25" s="3"/>
    </row>
    <row r="26" spans="1:18">
      <c r="A26" s="64" t="s">
        <v>62</v>
      </c>
      <c r="B26" s="65" t="s">
        <v>63</v>
      </c>
      <c r="C26" s="87">
        <v>18678</v>
      </c>
      <c r="D26" s="85">
        <f t="shared" si="0"/>
        <v>0.57220758531952698</v>
      </c>
      <c r="E26" s="75">
        <v>11182</v>
      </c>
      <c r="F26" s="85">
        <f t="shared" si="1"/>
        <v>0.34256479382390786</v>
      </c>
      <c r="G26" s="75">
        <v>3</v>
      </c>
      <c r="H26" s="86">
        <f t="shared" si="2"/>
        <v>9.1906133202622391E-5</v>
      </c>
      <c r="I26" s="87">
        <v>2779</v>
      </c>
      <c r="J26" s="85">
        <f t="shared" si="3"/>
        <v>8.5135714723362538E-2</v>
      </c>
      <c r="K26" s="75">
        <v>32642</v>
      </c>
      <c r="L26" s="76">
        <f t="shared" si="4"/>
        <v>0.20062198839610582</v>
      </c>
      <c r="M26" s="88">
        <v>162704</v>
      </c>
      <c r="N26" s="3"/>
      <c r="O26" s="3"/>
      <c r="P26" s="4"/>
      <c r="Q26" s="2"/>
      <c r="R26" s="3"/>
    </row>
    <row r="27" spans="1:18">
      <c r="A27" s="64" t="s">
        <v>64</v>
      </c>
      <c r="B27" s="65" t="s">
        <v>65</v>
      </c>
      <c r="C27" s="87">
        <v>6895</v>
      </c>
      <c r="D27" s="85">
        <f t="shared" si="0"/>
        <v>0.5764568179918067</v>
      </c>
      <c r="E27" s="75">
        <v>5063</v>
      </c>
      <c r="F27" s="85">
        <f t="shared" si="1"/>
        <v>0.42329236685895827</v>
      </c>
      <c r="G27" s="75">
        <v>3</v>
      </c>
      <c r="H27" s="86">
        <f t="shared" si="2"/>
        <v>2.5081514923501377E-4</v>
      </c>
      <c r="I27" s="87">
        <v>0</v>
      </c>
      <c r="J27" s="85">
        <f t="shared" si="3"/>
        <v>0</v>
      </c>
      <c r="K27" s="75">
        <v>11961</v>
      </c>
      <c r="L27" s="76">
        <f t="shared" si="4"/>
        <v>0.2186254798025955</v>
      </c>
      <c r="M27" s="88">
        <v>54710</v>
      </c>
      <c r="N27" s="3"/>
      <c r="O27" s="3"/>
      <c r="P27" s="4"/>
      <c r="Q27" s="2"/>
      <c r="R27" s="3"/>
    </row>
    <row r="28" spans="1:18">
      <c r="A28" s="64" t="s">
        <v>66</v>
      </c>
      <c r="B28" s="65" t="s">
        <v>67</v>
      </c>
      <c r="C28" s="87">
        <v>16620</v>
      </c>
      <c r="D28" s="85">
        <f t="shared" si="0"/>
        <v>0.49585297452115279</v>
      </c>
      <c r="E28" s="75">
        <v>14462</v>
      </c>
      <c r="F28" s="85">
        <f t="shared" si="1"/>
        <v>0.43146965809415838</v>
      </c>
      <c r="G28" s="75">
        <v>26</v>
      </c>
      <c r="H28" s="86">
        <f t="shared" si="2"/>
        <v>7.7570260755414997E-4</v>
      </c>
      <c r="I28" s="87">
        <v>2410</v>
      </c>
      <c r="J28" s="85">
        <f t="shared" si="3"/>
        <v>7.190166477713468E-2</v>
      </c>
      <c r="K28" s="75">
        <v>33518</v>
      </c>
      <c r="L28" s="76">
        <f t="shared" si="4"/>
        <v>0.25135735069142395</v>
      </c>
      <c r="M28" s="88">
        <v>133348</v>
      </c>
      <c r="N28" s="3"/>
      <c r="O28" s="3"/>
      <c r="P28" s="4"/>
      <c r="Q28" s="2"/>
      <c r="R28" s="3"/>
    </row>
    <row r="29" spans="1:18">
      <c r="A29" s="64" t="s">
        <v>68</v>
      </c>
      <c r="B29" s="65" t="s">
        <v>69</v>
      </c>
      <c r="C29" s="87">
        <v>18612</v>
      </c>
      <c r="D29" s="85">
        <f t="shared" si="0"/>
        <v>0.56827063996091842</v>
      </c>
      <c r="E29" s="75">
        <v>14125</v>
      </c>
      <c r="F29" s="85">
        <f t="shared" si="1"/>
        <v>0.43127137274059602</v>
      </c>
      <c r="G29" s="75">
        <v>1</v>
      </c>
      <c r="H29" s="97">
        <f t="shared" si="2"/>
        <v>3.053248656570591E-5</v>
      </c>
      <c r="I29" s="87">
        <v>14</v>
      </c>
      <c r="J29" s="86">
        <f t="shared" si="3"/>
        <v>4.2745481191988274E-4</v>
      </c>
      <c r="K29" s="75">
        <v>32752</v>
      </c>
      <c r="L29" s="76">
        <f t="shared" si="4"/>
        <v>0.26578590730927476</v>
      </c>
      <c r="M29" s="88">
        <v>123227</v>
      </c>
      <c r="N29" s="3"/>
      <c r="O29" s="3"/>
      <c r="P29" s="4"/>
      <c r="Q29" s="2"/>
      <c r="R29" s="3"/>
    </row>
    <row r="30" spans="1:18">
      <c r="A30" s="64"/>
      <c r="B30" s="65" t="s">
        <v>71</v>
      </c>
      <c r="C30" s="87">
        <v>85103</v>
      </c>
      <c r="D30" s="85">
        <f t="shared" si="0"/>
        <v>0.49540125504988763</v>
      </c>
      <c r="E30" s="75">
        <v>66089</v>
      </c>
      <c r="F30" s="85">
        <f t="shared" si="1"/>
        <v>0.38471703165566462</v>
      </c>
      <c r="G30" s="75">
        <v>51</v>
      </c>
      <c r="H30" s="86">
        <f t="shared" si="2"/>
        <v>2.9688100310851874E-4</v>
      </c>
      <c r="I30" s="87">
        <v>20543</v>
      </c>
      <c r="J30" s="85">
        <f t="shared" si="3"/>
        <v>0.11958483229133922</v>
      </c>
      <c r="K30" s="75">
        <v>171786</v>
      </c>
      <c r="L30" s="76">
        <f t="shared" si="4"/>
        <v>0.30828286091146462</v>
      </c>
      <c r="M30" s="88">
        <v>557235</v>
      </c>
      <c r="N30" s="3"/>
      <c r="O30" s="3"/>
      <c r="P30" s="4"/>
      <c r="Q30" s="2"/>
      <c r="R30" s="3"/>
    </row>
    <row r="31" spans="1:18">
      <c r="A31" s="64" t="s">
        <v>73</v>
      </c>
      <c r="B31" s="65" t="s">
        <v>74</v>
      </c>
      <c r="C31" s="87">
        <v>4755</v>
      </c>
      <c r="D31" s="85">
        <f t="shared" si="0"/>
        <v>0.51944505134367491</v>
      </c>
      <c r="E31" s="75">
        <v>4399</v>
      </c>
      <c r="F31" s="85">
        <f t="shared" si="1"/>
        <v>0.48055494865632509</v>
      </c>
      <c r="G31" s="75">
        <v>0</v>
      </c>
      <c r="H31" s="99">
        <f t="shared" si="2"/>
        <v>0</v>
      </c>
      <c r="I31" s="87">
        <v>0</v>
      </c>
      <c r="J31" s="85">
        <f t="shared" si="3"/>
        <v>0</v>
      </c>
      <c r="K31" s="75">
        <v>9154</v>
      </c>
      <c r="L31" s="76">
        <f t="shared" si="4"/>
        <v>0.24742546692975106</v>
      </c>
      <c r="M31" s="88">
        <v>36997</v>
      </c>
      <c r="N31" s="3"/>
      <c r="O31" s="3"/>
      <c r="P31" s="4"/>
      <c r="Q31" s="2"/>
      <c r="R31" s="3"/>
    </row>
    <row r="32" spans="1:18">
      <c r="A32" s="64"/>
      <c r="B32" s="65" t="s">
        <v>76</v>
      </c>
      <c r="C32" s="87">
        <v>7908</v>
      </c>
      <c r="D32" s="85">
        <f t="shared" si="0"/>
        <v>0.54264736155904758</v>
      </c>
      <c r="E32" s="75">
        <v>6665</v>
      </c>
      <c r="F32" s="85">
        <f t="shared" si="1"/>
        <v>0.45735263844095242</v>
      </c>
      <c r="G32" s="75">
        <v>0</v>
      </c>
      <c r="H32" s="99">
        <f t="shared" si="2"/>
        <v>0</v>
      </c>
      <c r="I32" s="87">
        <v>0</v>
      </c>
      <c r="J32" s="85">
        <f t="shared" si="3"/>
        <v>0</v>
      </c>
      <c r="K32" s="75">
        <v>14573</v>
      </c>
      <c r="L32" s="76">
        <f t="shared" si="4"/>
        <v>0.16766763311703253</v>
      </c>
      <c r="M32" s="88">
        <v>86916</v>
      </c>
      <c r="N32" s="3"/>
      <c r="O32" s="3"/>
      <c r="P32" s="4"/>
      <c r="Q32" s="2"/>
      <c r="R32" s="3"/>
    </row>
    <row r="33" spans="1:18">
      <c r="A33" s="64"/>
      <c r="B33" s="65" t="s">
        <v>79</v>
      </c>
      <c r="C33" s="87">
        <v>17972</v>
      </c>
      <c r="D33" s="85">
        <f t="shared" si="0"/>
        <v>0.48818384310316726</v>
      </c>
      <c r="E33" s="75">
        <v>12286</v>
      </c>
      <c r="F33" s="85">
        <f t="shared" si="1"/>
        <v>0.33373173249307331</v>
      </c>
      <c r="G33" s="75">
        <v>9</v>
      </c>
      <c r="H33" s="86">
        <f t="shared" si="2"/>
        <v>2.4447221165860815E-4</v>
      </c>
      <c r="I33" s="87">
        <v>6547</v>
      </c>
      <c r="J33" s="85">
        <f t="shared" si="3"/>
        <v>0.17783995219210083</v>
      </c>
      <c r="K33" s="75">
        <v>36814</v>
      </c>
      <c r="L33" s="76">
        <f t="shared" si="4"/>
        <v>0.20628827910052169</v>
      </c>
      <c r="M33" s="88">
        <v>178459</v>
      </c>
      <c r="N33" s="3"/>
      <c r="O33" s="3"/>
      <c r="P33" s="4"/>
      <c r="Q33" s="2"/>
      <c r="R33" s="3"/>
    </row>
    <row r="34" spans="1:18">
      <c r="A34" s="64" t="s">
        <v>81</v>
      </c>
      <c r="B34" s="65" t="s">
        <v>82</v>
      </c>
      <c r="C34" s="87">
        <v>38641</v>
      </c>
      <c r="D34" s="85">
        <f t="shared" si="0"/>
        <v>0.59382827987890152</v>
      </c>
      <c r="E34" s="75">
        <v>23497</v>
      </c>
      <c r="F34" s="85">
        <f t="shared" si="1"/>
        <v>0.36109787770281693</v>
      </c>
      <c r="G34" s="75">
        <v>16</v>
      </c>
      <c r="H34" s="86">
        <f t="shared" si="2"/>
        <v>2.4588526378878454E-4</v>
      </c>
      <c r="I34" s="87">
        <v>2917</v>
      </c>
      <c r="J34" s="85">
        <f t="shared" si="3"/>
        <v>4.4827957154492788E-2</v>
      </c>
      <c r="K34" s="75">
        <v>65071</v>
      </c>
      <c r="L34" s="76">
        <f t="shared" si="4"/>
        <v>0.26460661364043009</v>
      </c>
      <c r="M34" s="88">
        <v>245916</v>
      </c>
      <c r="N34" s="3"/>
      <c r="O34" s="3"/>
      <c r="P34" s="4"/>
      <c r="Q34" s="2"/>
      <c r="R34" s="3"/>
    </row>
    <row r="35" spans="1:18">
      <c r="A35" s="64" t="s">
        <v>83</v>
      </c>
      <c r="B35" s="65" t="s">
        <v>84</v>
      </c>
      <c r="C35" s="87">
        <v>16150</v>
      </c>
      <c r="D35" s="85">
        <f t="shared" si="0"/>
        <v>0.58263285111295504</v>
      </c>
      <c r="E35" s="75">
        <v>10986</v>
      </c>
      <c r="F35" s="85">
        <f t="shared" si="1"/>
        <v>0.39633464410693026</v>
      </c>
      <c r="G35" s="75">
        <v>5</v>
      </c>
      <c r="H35" s="86">
        <f t="shared" si="2"/>
        <v>1.8038168765106965E-4</v>
      </c>
      <c r="I35" s="87">
        <v>578</v>
      </c>
      <c r="J35" s="85">
        <f t="shared" si="3"/>
        <v>2.0852123092463652E-2</v>
      </c>
      <c r="K35" s="75">
        <v>27719</v>
      </c>
      <c r="L35" s="76">
        <f t="shared" si="4"/>
        <v>0.2535815570396121</v>
      </c>
      <c r="M35" s="88">
        <v>109310</v>
      </c>
      <c r="N35" s="3"/>
      <c r="O35" s="3"/>
      <c r="P35" s="4"/>
      <c r="Q35" s="2"/>
      <c r="R35" s="3"/>
    </row>
    <row r="36" spans="1:18">
      <c r="A36" s="64" t="s">
        <v>85</v>
      </c>
      <c r="B36" s="65" t="s">
        <v>86</v>
      </c>
      <c r="C36" s="87">
        <v>6316</v>
      </c>
      <c r="D36" s="85">
        <f t="shared" si="0"/>
        <v>0.59500706547338666</v>
      </c>
      <c r="E36" s="75">
        <v>4289</v>
      </c>
      <c r="F36" s="85">
        <f t="shared" si="1"/>
        <v>0.40405087140838436</v>
      </c>
      <c r="G36" s="75">
        <v>10</v>
      </c>
      <c r="H36" s="86">
        <f t="shared" si="2"/>
        <v>9.4206311822892137E-4</v>
      </c>
      <c r="I36" s="87">
        <v>0</v>
      </c>
      <c r="J36" s="85">
        <f t="shared" si="3"/>
        <v>0</v>
      </c>
      <c r="K36" s="75">
        <v>10615</v>
      </c>
      <c r="L36" s="76">
        <f t="shared" si="4"/>
        <v>0.28838055910239346</v>
      </c>
      <c r="M36" s="88">
        <v>36809</v>
      </c>
      <c r="N36" s="3"/>
      <c r="O36" s="3"/>
      <c r="P36" s="4"/>
      <c r="Q36" s="2"/>
      <c r="R36" s="3"/>
    </row>
    <row r="37" spans="1:18">
      <c r="A37" s="64"/>
      <c r="B37" s="65" t="s">
        <v>88</v>
      </c>
      <c r="C37" s="87">
        <v>58112</v>
      </c>
      <c r="D37" s="85">
        <f t="shared" si="0"/>
        <v>0.43511010280254875</v>
      </c>
      <c r="E37" s="75">
        <v>34923</v>
      </c>
      <c r="F37" s="85">
        <f t="shared" si="1"/>
        <v>0.26148386082346864</v>
      </c>
      <c r="G37" s="75">
        <v>23</v>
      </c>
      <c r="H37" s="86">
        <f t="shared" si="2"/>
        <v>1.7221111585315633E-4</v>
      </c>
      <c r="I37" s="87">
        <v>40499</v>
      </c>
      <c r="J37" s="85">
        <f t="shared" si="3"/>
        <v>0.30323382525812947</v>
      </c>
      <c r="K37" s="75">
        <v>133557</v>
      </c>
      <c r="L37" s="76">
        <f t="shared" si="4"/>
        <v>0.26110391019512852</v>
      </c>
      <c r="M37" s="88">
        <v>511509</v>
      </c>
      <c r="N37" s="3"/>
      <c r="O37" s="3"/>
      <c r="P37" s="4"/>
      <c r="Q37" s="2"/>
      <c r="R37" s="3"/>
    </row>
    <row r="38" spans="1:18">
      <c r="A38" s="64" t="s">
        <v>90</v>
      </c>
      <c r="B38" s="65" t="s">
        <v>91</v>
      </c>
      <c r="C38" s="87">
        <v>5323</v>
      </c>
      <c r="D38" s="85">
        <f t="shared" si="0"/>
        <v>0.55235031648853372</v>
      </c>
      <c r="E38" s="75">
        <v>4264</v>
      </c>
      <c r="F38" s="85">
        <f t="shared" si="1"/>
        <v>0.44246134689218636</v>
      </c>
      <c r="G38" s="75">
        <v>0</v>
      </c>
      <c r="H38" s="99">
        <f t="shared" si="2"/>
        <v>0</v>
      </c>
      <c r="I38" s="87">
        <v>50</v>
      </c>
      <c r="J38" s="98">
        <f t="shared" si="3"/>
        <v>5.1883366192798592E-3</v>
      </c>
      <c r="K38" s="75">
        <v>9637</v>
      </c>
      <c r="L38" s="76">
        <f t="shared" si="4"/>
        <v>0.19902521633175688</v>
      </c>
      <c r="M38" s="88">
        <v>48421</v>
      </c>
      <c r="N38" s="3"/>
      <c r="O38" s="3"/>
      <c r="P38" s="4"/>
      <c r="Q38" s="2"/>
      <c r="R38" s="3"/>
    </row>
    <row r="39" spans="1:18">
      <c r="A39" s="64" t="s">
        <v>92</v>
      </c>
      <c r="B39" s="65" t="s">
        <v>93</v>
      </c>
      <c r="C39" s="87">
        <v>11155</v>
      </c>
      <c r="D39" s="85">
        <f t="shared" si="0"/>
        <v>0.53722789443267194</v>
      </c>
      <c r="E39" s="75">
        <v>8194</v>
      </c>
      <c r="F39" s="85">
        <f t="shared" si="1"/>
        <v>0.39462531304180309</v>
      </c>
      <c r="G39" s="75">
        <v>4</v>
      </c>
      <c r="H39" s="86">
        <f t="shared" si="2"/>
        <v>1.9264110961279138E-4</v>
      </c>
      <c r="I39" s="87">
        <v>1411</v>
      </c>
      <c r="J39" s="85">
        <f t="shared" si="3"/>
        <v>6.7954151415912156E-2</v>
      </c>
      <c r="K39" s="75">
        <v>20764</v>
      </c>
      <c r="L39" s="76">
        <f t="shared" si="4"/>
        <v>0.20102818305918346</v>
      </c>
      <c r="M39" s="88">
        <v>103289</v>
      </c>
      <c r="N39" s="3"/>
      <c r="O39" s="3"/>
      <c r="P39" s="4"/>
      <c r="Q39" s="2"/>
      <c r="R39" s="3"/>
    </row>
    <row r="40" spans="1:18">
      <c r="A40" s="64" t="s">
        <v>94</v>
      </c>
      <c r="B40" s="65" t="s">
        <v>95</v>
      </c>
      <c r="C40" s="87">
        <v>35073</v>
      </c>
      <c r="D40" s="85">
        <f t="shared" si="0"/>
        <v>0.55025101976780666</v>
      </c>
      <c r="E40" s="75">
        <v>24065</v>
      </c>
      <c r="F40" s="85">
        <f t="shared" si="1"/>
        <v>0.37754941951678694</v>
      </c>
      <c r="G40" s="75">
        <v>18</v>
      </c>
      <c r="H40" s="86">
        <f t="shared" si="2"/>
        <v>2.823972387825541E-4</v>
      </c>
      <c r="I40" s="87">
        <v>4584</v>
      </c>
      <c r="J40" s="85">
        <f t="shared" si="3"/>
        <v>7.1917163476623788E-2</v>
      </c>
      <c r="K40" s="75">
        <v>63740</v>
      </c>
      <c r="L40" s="76">
        <f t="shared" si="4"/>
        <v>0.27422956292781148</v>
      </c>
      <c r="M40" s="88">
        <v>232433</v>
      </c>
      <c r="N40" s="3"/>
      <c r="O40" s="3"/>
      <c r="P40" s="4"/>
      <c r="Q40" s="2"/>
      <c r="R40" s="3"/>
    </row>
    <row r="41" spans="1:18">
      <c r="A41" s="64" t="s">
        <v>96</v>
      </c>
      <c r="B41" s="65" t="s">
        <v>97</v>
      </c>
      <c r="C41" s="87">
        <v>12385</v>
      </c>
      <c r="D41" s="85">
        <f t="shared" si="0"/>
        <v>0.57441677102175226</v>
      </c>
      <c r="E41" s="75">
        <v>9170</v>
      </c>
      <c r="F41" s="85">
        <f t="shared" si="1"/>
        <v>0.42530494875005798</v>
      </c>
      <c r="G41" s="75">
        <v>6</v>
      </c>
      <c r="H41" s="86">
        <f t="shared" si="2"/>
        <v>2.7828022818978711E-4</v>
      </c>
      <c r="I41" s="87">
        <v>0</v>
      </c>
      <c r="J41" s="85">
        <f t="shared" si="3"/>
        <v>0</v>
      </c>
      <c r="K41" s="75">
        <v>21561</v>
      </c>
      <c r="L41" s="76">
        <f t="shared" si="4"/>
        <v>0.2709621474890665</v>
      </c>
      <c r="M41" s="88">
        <v>79572</v>
      </c>
      <c r="N41" s="3"/>
      <c r="O41" s="3"/>
      <c r="P41" s="4"/>
      <c r="Q41" s="2"/>
      <c r="R41" s="3"/>
    </row>
    <row r="42" spans="1:18" s="21" customFormat="1">
      <c r="A42" s="82"/>
      <c r="B42" s="83"/>
      <c r="C42" s="83"/>
      <c r="D42" s="83"/>
      <c r="E42" s="83"/>
      <c r="F42" s="83"/>
      <c r="G42" s="83"/>
      <c r="H42" s="83"/>
      <c r="I42" s="83"/>
      <c r="J42" s="83"/>
      <c r="K42" s="83"/>
      <c r="L42" s="83"/>
      <c r="M42" s="84"/>
      <c r="N42" s="79"/>
      <c r="O42" s="79"/>
      <c r="P42" s="79"/>
      <c r="Q42" s="79"/>
      <c r="R42" s="79"/>
    </row>
    <row r="43" spans="1:18">
      <c r="A43" s="18" t="s">
        <v>115</v>
      </c>
      <c r="B43" s="18" t="s">
        <v>115</v>
      </c>
      <c r="C43" s="19">
        <f>SUM(C3:C41)</f>
        <v>776042</v>
      </c>
      <c r="D43" s="43">
        <f>C43/K43</f>
        <v>0.52731098860702985</v>
      </c>
      <c r="E43" s="19">
        <f>SUM(E3:E41)</f>
        <v>549557</v>
      </c>
      <c r="F43" s="43">
        <f>E43/K43</f>
        <v>0.37341721835404978</v>
      </c>
      <c r="G43" s="19">
        <f>SUM(G3:G41)</f>
        <v>351</v>
      </c>
      <c r="H43" s="52">
        <f>G43/K43</f>
        <v>2.385001804039826E-4</v>
      </c>
      <c r="I43" s="19">
        <f>SUM(I3:I41)</f>
        <v>145747</v>
      </c>
      <c r="J43" s="43">
        <f>I43/K43</f>
        <v>9.9033292858516392E-2</v>
      </c>
      <c r="K43" s="19">
        <f>SUM(E43+G43+C43+I43)</f>
        <v>1471697</v>
      </c>
      <c r="L43" s="43">
        <f>K43/M43</f>
        <v>0.23853480302320829</v>
      </c>
      <c r="M43" s="19">
        <f>SUM(M3:M41)</f>
        <v>6169737</v>
      </c>
      <c r="N43" s="72"/>
      <c r="O43" s="72"/>
      <c r="P43" s="72"/>
      <c r="Q43" s="72"/>
      <c r="R43" s="72"/>
    </row>
    <row r="44" spans="1:18">
      <c r="A44" s="8" t="s">
        <v>98</v>
      </c>
      <c r="B44" s="8" t="s">
        <v>98</v>
      </c>
      <c r="C44" s="20">
        <f>AVERAGE(C3:C41)</f>
        <v>19898.51282051282</v>
      </c>
      <c r="D44" s="37">
        <f>AVERAGE(D3:D41)</f>
        <v>0.5412575011084878</v>
      </c>
      <c r="E44" s="20">
        <f t="shared" ref="E44:M44" si="5">AVERAGE(E3:E41)</f>
        <v>14091.205128205129</v>
      </c>
      <c r="F44" s="37">
        <f t="shared" si="5"/>
        <v>0.40296105994431775</v>
      </c>
      <c r="G44" s="20">
        <f t="shared" si="5"/>
        <v>9</v>
      </c>
      <c r="H44" s="53">
        <f t="shared" si="5"/>
        <v>2.6265706822616947E-4</v>
      </c>
      <c r="I44" s="20">
        <f t="shared" si="5"/>
        <v>3737.102564102564</v>
      </c>
      <c r="J44" s="37">
        <f t="shared" si="5"/>
        <v>5.5518781878968311E-2</v>
      </c>
      <c r="K44" s="20">
        <f t="shared" si="5"/>
        <v>37735.820512820515</v>
      </c>
      <c r="L44" s="37">
        <f t="shared" si="5"/>
        <v>0.23975793803267165</v>
      </c>
      <c r="M44" s="20">
        <f t="shared" si="5"/>
        <v>158198.38461538462</v>
      </c>
      <c r="N44" s="72"/>
      <c r="O44" s="72"/>
      <c r="P44" s="72"/>
      <c r="Q44" s="72"/>
      <c r="R44" s="72"/>
    </row>
    <row r="45" spans="1:18">
      <c r="A45" s="8" t="s">
        <v>99</v>
      </c>
      <c r="B45" s="8" t="s">
        <v>99</v>
      </c>
      <c r="C45" s="20">
        <f>MEDIAN(C3:C41)</f>
        <v>16620</v>
      </c>
      <c r="D45" s="37">
        <f>MEDIAN(D3:D41)</f>
        <v>0.53814185083053434</v>
      </c>
      <c r="E45" s="20">
        <f t="shared" ref="E45:M45" si="6">MEDIAN(E3:E41)</f>
        <v>11182</v>
      </c>
      <c r="F45" s="37">
        <f t="shared" si="6"/>
        <v>0.39693493457608892</v>
      </c>
      <c r="G45" s="20">
        <f t="shared" si="6"/>
        <v>4</v>
      </c>
      <c r="H45" s="53">
        <f t="shared" si="6"/>
        <v>1.7825629690368811E-4</v>
      </c>
      <c r="I45" s="20">
        <f t="shared" si="6"/>
        <v>578</v>
      </c>
      <c r="J45" s="54">
        <f t="shared" si="6"/>
        <v>2.0852123092463652E-2</v>
      </c>
      <c r="K45" s="20">
        <f t="shared" si="6"/>
        <v>32642</v>
      </c>
      <c r="L45" s="37">
        <f t="shared" si="6"/>
        <v>0.24537554679377782</v>
      </c>
      <c r="M45" s="20">
        <f t="shared" si="6"/>
        <v>123227</v>
      </c>
      <c r="N45" s="72"/>
      <c r="O45" s="72"/>
      <c r="P45" s="72"/>
      <c r="Q45" s="72"/>
      <c r="R45" s="72"/>
    </row>
    <row r="46" spans="1:18">
      <c r="A46" s="9"/>
      <c r="B46" s="9"/>
      <c r="C46" s="9"/>
      <c r="D46" s="9"/>
      <c r="E46" s="9"/>
      <c r="F46" s="9"/>
      <c r="G46" s="9"/>
      <c r="H46" s="9"/>
      <c r="I46" s="9"/>
      <c r="J46" s="9"/>
      <c r="K46" s="9"/>
      <c r="L46" s="9"/>
      <c r="M46" s="9"/>
      <c r="N46" s="72"/>
      <c r="O46" s="72"/>
      <c r="P46" s="72"/>
      <c r="Q46" s="72"/>
      <c r="R46" s="72"/>
    </row>
    <row r="47" spans="1:18" s="21" customFormat="1" ht="15.75" customHeight="1">
      <c r="B47" s="170" t="s">
        <v>153</v>
      </c>
      <c r="C47" s="171"/>
      <c r="D47" s="171"/>
      <c r="E47" s="171"/>
      <c r="F47" s="171"/>
      <c r="G47" s="171"/>
      <c r="H47" s="171"/>
      <c r="I47" s="171"/>
      <c r="J47" s="171"/>
      <c r="K47" s="171"/>
      <c r="L47" s="171"/>
      <c r="M47" s="172"/>
      <c r="N47" s="79"/>
      <c r="O47" s="79"/>
      <c r="P47" s="79"/>
      <c r="Q47" s="79"/>
      <c r="R47" s="79"/>
    </row>
    <row r="48" spans="1:18" s="21" customFormat="1">
      <c r="A48" s="79"/>
      <c r="B48" s="79"/>
      <c r="C48" s="79"/>
      <c r="D48" s="79"/>
      <c r="E48" s="79"/>
      <c r="F48" s="79"/>
      <c r="G48" s="79"/>
      <c r="H48" s="79"/>
      <c r="I48" s="79"/>
      <c r="J48" s="79"/>
      <c r="K48" s="79"/>
      <c r="L48" s="79"/>
      <c r="M48" s="79"/>
      <c r="N48" s="79"/>
      <c r="O48" s="79"/>
      <c r="P48" s="79"/>
      <c r="Q48" s="79"/>
      <c r="R48" s="79"/>
    </row>
  </sheetData>
  <autoFilter ref="A2:M2" xr:uid="{F2579D94-47FC-44AA-9248-406E6F0D96BF}"/>
  <mergeCells count="8">
    <mergeCell ref="B47:M47"/>
    <mergeCell ref="K1:M1"/>
    <mergeCell ref="A1:A2"/>
    <mergeCell ref="B1:B2"/>
    <mergeCell ref="E1:F1"/>
    <mergeCell ref="G1:H1"/>
    <mergeCell ref="I1:J1"/>
    <mergeCell ref="C1:D1"/>
  </mergeCells>
  <conditionalFormatting sqref="B3:M41">
    <cfRule type="expression" dxfId="3" priority="1">
      <formula>MOD(ROW(),2)=0</formula>
    </cfRule>
  </conditionalFormatting>
  <pageMargins left="0.7" right="0.7" top="0.75" bottom="0.75" header="0.3" footer="0.3"/>
  <pageSetup orientation="portrait" r:id="rId1"/>
  <ignoredErrors>
    <ignoredError sqref="H43 J43:K43 L43 F43 D4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079FD-86C1-4887-8F6F-2A295B57E493}">
  <sheetPr>
    <tabColor theme="7" tint="0.39997558519241921"/>
  </sheetPr>
  <dimension ref="A1:M56"/>
  <sheetViews>
    <sheetView showGridLines="0" showRowColHeaders="0" workbookViewId="0">
      <pane xSplit="2" ySplit="1" topLeftCell="C2" activePane="bottomRight" state="frozen"/>
      <selection pane="topRight" activeCell="C1" sqref="C1"/>
      <selection pane="bottomLeft" activeCell="A2" sqref="A2"/>
      <selection pane="bottomRight"/>
    </sheetView>
  </sheetViews>
  <sheetFormatPr defaultColWidth="9.140625" defaultRowHeight="12.75"/>
  <cols>
    <col min="1" max="1" width="36.42578125" style="5" bestFit="1" customWidth="1"/>
    <col min="2" max="2" width="15.140625" style="5" bestFit="1" customWidth="1"/>
    <col min="3" max="10" width="16" style="5" customWidth="1"/>
    <col min="11" max="11" width="17.28515625" style="5" customWidth="1"/>
    <col min="12" max="12" width="14.5703125" style="5" customWidth="1"/>
    <col min="13" max="13" width="16.85546875" style="5" hidden="1" customWidth="1"/>
    <col min="14" max="16384" width="9.140625" style="5"/>
  </cols>
  <sheetData>
    <row r="1" spans="1:13" ht="44.45" customHeight="1">
      <c r="A1" s="57" t="s">
        <v>0</v>
      </c>
      <c r="B1" s="58" t="s">
        <v>179</v>
      </c>
      <c r="C1" s="40" t="s">
        <v>5</v>
      </c>
      <c r="D1" s="40" t="s">
        <v>110</v>
      </c>
      <c r="E1" s="40" t="s">
        <v>111</v>
      </c>
      <c r="F1" s="40" t="s">
        <v>154</v>
      </c>
      <c r="G1" s="41" t="s">
        <v>155</v>
      </c>
      <c r="H1" s="40" t="s">
        <v>156</v>
      </c>
      <c r="I1" s="40" t="s">
        <v>157</v>
      </c>
      <c r="J1" s="42" t="s">
        <v>158</v>
      </c>
      <c r="K1" s="42" t="s">
        <v>159</v>
      </c>
      <c r="L1" s="42" t="s">
        <v>160</v>
      </c>
      <c r="M1" s="13" t="s">
        <v>152</v>
      </c>
    </row>
    <row r="2" spans="1:13">
      <c r="A2" s="64" t="s">
        <v>11</v>
      </c>
      <c r="B2" s="65" t="s">
        <v>12</v>
      </c>
      <c r="C2" s="75">
        <v>17153</v>
      </c>
      <c r="D2" s="75">
        <v>6156</v>
      </c>
      <c r="E2" s="75">
        <v>25140</v>
      </c>
      <c r="F2" s="75">
        <v>31296</v>
      </c>
      <c r="G2" s="62">
        <f>F2/C2</f>
        <v>1.8245204920422085</v>
      </c>
      <c r="H2" s="75">
        <v>25894</v>
      </c>
      <c r="I2" s="75">
        <v>2</v>
      </c>
      <c r="J2" s="75">
        <f>H2+I2</f>
        <v>25896</v>
      </c>
      <c r="K2" s="75">
        <f>F2+J2</f>
        <v>57192</v>
      </c>
      <c r="L2" s="85">
        <f>K2/M2</f>
        <v>0.17674872828189803</v>
      </c>
      <c r="M2" s="1">
        <v>323578</v>
      </c>
    </row>
    <row r="3" spans="1:13">
      <c r="A3" s="64" t="s">
        <v>13</v>
      </c>
      <c r="B3" s="65" t="s">
        <v>14</v>
      </c>
      <c r="C3" s="75">
        <v>22493</v>
      </c>
      <c r="D3" s="75">
        <v>1942</v>
      </c>
      <c r="E3" s="75">
        <v>15470</v>
      </c>
      <c r="F3" s="75">
        <v>17412</v>
      </c>
      <c r="G3" s="62">
        <f t="shared" ref="G3:G49" si="0">F3/C3</f>
        <v>0.77410750011114571</v>
      </c>
      <c r="H3" s="75">
        <v>14319</v>
      </c>
      <c r="I3" s="75">
        <v>11</v>
      </c>
      <c r="J3" s="75">
        <f t="shared" ref="J3:J49" si="1">H3+I3</f>
        <v>14330</v>
      </c>
      <c r="K3" s="75">
        <f t="shared" ref="K3:K49" si="2">F3+J3</f>
        <v>31742</v>
      </c>
      <c r="L3" s="85">
        <f t="shared" ref="L3:L49" si="3">K3/M3</f>
        <v>0.23980840711976065</v>
      </c>
      <c r="M3" s="1">
        <v>132364</v>
      </c>
    </row>
    <row r="4" spans="1:13">
      <c r="A4" s="64" t="s">
        <v>15</v>
      </c>
      <c r="B4" s="65" t="s">
        <v>16</v>
      </c>
      <c r="C4" s="75">
        <v>12330</v>
      </c>
      <c r="D4" s="75">
        <v>1543</v>
      </c>
      <c r="E4" s="75">
        <v>7137</v>
      </c>
      <c r="F4" s="75">
        <v>8680</v>
      </c>
      <c r="G4" s="62">
        <f t="shared" si="0"/>
        <v>0.70397404703974042</v>
      </c>
      <c r="H4" s="75">
        <v>6645</v>
      </c>
      <c r="I4" s="75">
        <v>1</v>
      </c>
      <c r="J4" s="75">
        <f t="shared" si="1"/>
        <v>6646</v>
      </c>
      <c r="K4" s="75">
        <f t="shared" si="2"/>
        <v>15326</v>
      </c>
      <c r="L4" s="85">
        <f t="shared" si="3"/>
        <v>0.19772167249364622</v>
      </c>
      <c r="M4" s="1">
        <v>77513</v>
      </c>
    </row>
    <row r="5" spans="1:13">
      <c r="A5" s="64" t="s">
        <v>17</v>
      </c>
      <c r="B5" s="65" t="s">
        <v>16</v>
      </c>
      <c r="C5" s="75">
        <v>3828</v>
      </c>
      <c r="D5" s="75">
        <v>148</v>
      </c>
      <c r="E5" s="75">
        <v>1146</v>
      </c>
      <c r="F5" s="75">
        <v>1294</v>
      </c>
      <c r="G5" s="62">
        <f t="shared" si="0"/>
        <v>0.33803552769070011</v>
      </c>
      <c r="H5" s="75">
        <v>307</v>
      </c>
      <c r="I5" s="75">
        <v>0</v>
      </c>
      <c r="J5" s="75">
        <f t="shared" si="1"/>
        <v>307</v>
      </c>
      <c r="K5" s="75">
        <f t="shared" si="2"/>
        <v>1601</v>
      </c>
      <c r="L5" s="85">
        <f t="shared" si="3"/>
        <v>0.37875561864206292</v>
      </c>
      <c r="M5" s="1">
        <v>4227</v>
      </c>
    </row>
    <row r="6" spans="1:13">
      <c r="A6" s="64" t="s">
        <v>18</v>
      </c>
      <c r="B6" s="65" t="s">
        <v>19</v>
      </c>
      <c r="C6" s="75">
        <v>22583</v>
      </c>
      <c r="D6" s="75">
        <v>47</v>
      </c>
      <c r="E6" s="75">
        <v>781</v>
      </c>
      <c r="F6" s="75">
        <v>828</v>
      </c>
      <c r="G6" s="62">
        <f t="shared" si="0"/>
        <v>3.6664747819156004E-2</v>
      </c>
      <c r="H6" s="75">
        <v>582</v>
      </c>
      <c r="I6" s="75">
        <v>1</v>
      </c>
      <c r="J6" s="75">
        <f t="shared" si="1"/>
        <v>583</v>
      </c>
      <c r="K6" s="75">
        <f t="shared" si="2"/>
        <v>1411</v>
      </c>
      <c r="L6" s="85">
        <f t="shared" si="3"/>
        <v>0.35082048731974141</v>
      </c>
      <c r="M6" s="1">
        <v>4022</v>
      </c>
    </row>
    <row r="7" spans="1:13">
      <c r="A7" s="64" t="s">
        <v>20</v>
      </c>
      <c r="B7" s="65" t="s">
        <v>21</v>
      </c>
      <c r="C7" s="75">
        <v>7997</v>
      </c>
      <c r="D7" s="75">
        <v>2991</v>
      </c>
      <c r="E7" s="75">
        <v>11658</v>
      </c>
      <c r="F7" s="75">
        <v>14649</v>
      </c>
      <c r="G7" s="62">
        <f t="shared" si="0"/>
        <v>1.8318119294735526</v>
      </c>
      <c r="H7" s="75">
        <v>6957</v>
      </c>
      <c r="I7" s="75">
        <v>2</v>
      </c>
      <c r="J7" s="75">
        <f t="shared" si="1"/>
        <v>6959</v>
      </c>
      <c r="K7" s="75">
        <f t="shared" si="2"/>
        <v>21608</v>
      </c>
      <c r="L7" s="85">
        <f t="shared" si="3"/>
        <v>0.24484430947740563</v>
      </c>
      <c r="M7" s="1">
        <v>88252</v>
      </c>
    </row>
    <row r="8" spans="1:13">
      <c r="A8" s="64" t="s">
        <v>22</v>
      </c>
      <c r="B8" s="65" t="s">
        <v>23</v>
      </c>
      <c r="C8" s="75">
        <v>35688</v>
      </c>
      <c r="D8" s="75">
        <v>3855</v>
      </c>
      <c r="E8" s="75">
        <v>10015</v>
      </c>
      <c r="F8" s="75">
        <v>13870</v>
      </c>
      <c r="G8" s="62">
        <f t="shared" si="0"/>
        <v>0.38864604348800719</v>
      </c>
      <c r="H8" s="75">
        <v>14692</v>
      </c>
      <c r="I8" s="75">
        <v>9</v>
      </c>
      <c r="J8" s="75">
        <f t="shared" si="1"/>
        <v>14701</v>
      </c>
      <c r="K8" s="75">
        <f t="shared" si="2"/>
        <v>28571</v>
      </c>
      <c r="L8" s="85">
        <f t="shared" si="3"/>
        <v>0.16757479603746694</v>
      </c>
      <c r="M8" s="1">
        <v>170497</v>
      </c>
    </row>
    <row r="9" spans="1:13">
      <c r="A9" s="64" t="s">
        <v>24</v>
      </c>
      <c r="B9" s="65" t="s">
        <v>25</v>
      </c>
      <c r="C9" s="75">
        <v>82934</v>
      </c>
      <c r="D9" s="75">
        <v>20307</v>
      </c>
      <c r="E9" s="75">
        <v>70109</v>
      </c>
      <c r="F9" s="75">
        <v>90416</v>
      </c>
      <c r="G9" s="62">
        <f t="shared" si="0"/>
        <v>1.090216316589095</v>
      </c>
      <c r="H9" s="75">
        <v>40015</v>
      </c>
      <c r="I9" s="75">
        <v>66</v>
      </c>
      <c r="J9" s="75">
        <f t="shared" si="1"/>
        <v>40081</v>
      </c>
      <c r="K9" s="75">
        <f t="shared" si="2"/>
        <v>130497</v>
      </c>
      <c r="L9" s="85">
        <f t="shared" si="3"/>
        <v>0.24027773430379537</v>
      </c>
      <c r="M9" s="1">
        <v>543109</v>
      </c>
    </row>
    <row r="10" spans="1:13">
      <c r="A10" s="64" t="s">
        <v>26</v>
      </c>
      <c r="B10" s="65" t="s">
        <v>27</v>
      </c>
      <c r="C10" s="75">
        <v>36405</v>
      </c>
      <c r="D10" s="75">
        <v>6288</v>
      </c>
      <c r="E10" s="75">
        <v>30833</v>
      </c>
      <c r="F10" s="75">
        <v>37121</v>
      </c>
      <c r="G10" s="62">
        <f t="shared" si="0"/>
        <v>1.019667628073067</v>
      </c>
      <c r="H10" s="75">
        <v>22145</v>
      </c>
      <c r="I10" s="75">
        <v>2</v>
      </c>
      <c r="J10" s="75">
        <f t="shared" si="1"/>
        <v>22147</v>
      </c>
      <c r="K10" s="75">
        <f t="shared" si="2"/>
        <v>59268</v>
      </c>
      <c r="L10" s="85">
        <f t="shared" si="3"/>
        <v>0.21176067056831094</v>
      </c>
      <c r="M10" s="1">
        <v>279882</v>
      </c>
    </row>
    <row r="11" spans="1:13">
      <c r="A11" s="64" t="s">
        <v>28</v>
      </c>
      <c r="B11" s="65" t="s">
        <v>29</v>
      </c>
      <c r="C11" s="75">
        <v>14312</v>
      </c>
      <c r="D11" s="75">
        <v>3996</v>
      </c>
      <c r="E11" s="75">
        <v>17253</v>
      </c>
      <c r="F11" s="75">
        <v>21249</v>
      </c>
      <c r="G11" s="62">
        <f t="shared" si="0"/>
        <v>1.4846981553940748</v>
      </c>
      <c r="H11" s="75">
        <v>14830</v>
      </c>
      <c r="I11" s="75">
        <v>18</v>
      </c>
      <c r="J11" s="75">
        <f t="shared" si="1"/>
        <v>14848</v>
      </c>
      <c r="K11" s="75">
        <f t="shared" si="2"/>
        <v>36097</v>
      </c>
      <c r="L11" s="85">
        <f t="shared" si="3"/>
        <v>0.19411790012583757</v>
      </c>
      <c r="M11" s="1">
        <v>185954</v>
      </c>
    </row>
    <row r="12" spans="1:13">
      <c r="A12" s="64" t="s">
        <v>30</v>
      </c>
      <c r="B12" s="65" t="s">
        <v>31</v>
      </c>
      <c r="C12" s="75">
        <v>47139</v>
      </c>
      <c r="D12" s="75">
        <v>5699</v>
      </c>
      <c r="E12" s="75">
        <v>34666</v>
      </c>
      <c r="F12" s="75">
        <v>40365</v>
      </c>
      <c r="G12" s="62">
        <f t="shared" si="0"/>
        <v>0.85629733341818881</v>
      </c>
      <c r="H12" s="75">
        <v>22414</v>
      </c>
      <c r="I12" s="75">
        <v>10</v>
      </c>
      <c r="J12" s="75">
        <f t="shared" si="1"/>
        <v>22424</v>
      </c>
      <c r="K12" s="75">
        <f t="shared" si="2"/>
        <v>62789</v>
      </c>
      <c r="L12" s="85">
        <f t="shared" si="3"/>
        <v>0.22449417392765589</v>
      </c>
      <c r="M12" s="1">
        <v>279691</v>
      </c>
    </row>
    <row r="13" spans="1:13">
      <c r="A13" s="64" t="s">
        <v>32</v>
      </c>
      <c r="B13" s="65" t="s">
        <v>33</v>
      </c>
      <c r="C13" s="75">
        <v>6460</v>
      </c>
      <c r="D13" s="75">
        <v>973</v>
      </c>
      <c r="E13" s="75">
        <v>4211</v>
      </c>
      <c r="F13" s="75">
        <v>5184</v>
      </c>
      <c r="G13" s="62">
        <f t="shared" si="0"/>
        <v>0.80247678018575852</v>
      </c>
      <c r="H13" s="75">
        <v>5256</v>
      </c>
      <c r="I13" s="75">
        <v>0</v>
      </c>
      <c r="J13" s="75">
        <f t="shared" si="1"/>
        <v>5256</v>
      </c>
      <c r="K13" s="75">
        <f t="shared" si="2"/>
        <v>10440</v>
      </c>
      <c r="L13" s="85">
        <f t="shared" si="3"/>
        <v>0.17767490937558503</v>
      </c>
      <c r="M13" s="1">
        <v>58759</v>
      </c>
    </row>
    <row r="14" spans="1:13">
      <c r="A14" s="64" t="s">
        <v>34</v>
      </c>
      <c r="B14" s="65" t="s">
        <v>35</v>
      </c>
      <c r="C14" s="75">
        <v>4469</v>
      </c>
      <c r="D14" s="75">
        <v>390</v>
      </c>
      <c r="E14" s="75">
        <v>1639</v>
      </c>
      <c r="F14" s="75">
        <v>2029</v>
      </c>
      <c r="G14" s="62">
        <f t="shared" si="0"/>
        <v>0.45401655851420897</v>
      </c>
      <c r="H14" s="75">
        <v>2925</v>
      </c>
      <c r="I14" s="75">
        <v>10</v>
      </c>
      <c r="J14" s="75">
        <f t="shared" si="1"/>
        <v>2935</v>
      </c>
      <c r="K14" s="75">
        <f t="shared" si="2"/>
        <v>4964</v>
      </c>
      <c r="L14" s="85">
        <f t="shared" si="3"/>
        <v>0.24751932186487161</v>
      </c>
      <c r="M14" s="1">
        <v>20055</v>
      </c>
    </row>
    <row r="15" spans="1:13">
      <c r="A15" s="64" t="s">
        <v>36</v>
      </c>
      <c r="B15" s="65" t="s">
        <v>37</v>
      </c>
      <c r="C15" s="75">
        <v>4489</v>
      </c>
      <c r="D15" s="75">
        <v>344</v>
      </c>
      <c r="E15" s="75">
        <v>1424</v>
      </c>
      <c r="F15" s="75">
        <v>1768</v>
      </c>
      <c r="G15" s="62">
        <f t="shared" si="0"/>
        <v>0.39385163733570949</v>
      </c>
      <c r="H15" s="75">
        <v>2148</v>
      </c>
      <c r="I15" s="75">
        <v>1</v>
      </c>
      <c r="J15" s="75">
        <f t="shared" si="1"/>
        <v>2149</v>
      </c>
      <c r="K15" s="75">
        <f t="shared" si="2"/>
        <v>3917</v>
      </c>
      <c r="L15" s="85">
        <f t="shared" si="3"/>
        <v>0.17033397112541313</v>
      </c>
      <c r="M15" s="1">
        <v>22996</v>
      </c>
    </row>
    <row r="16" spans="1:13">
      <c r="A16" s="64" t="s">
        <v>38</v>
      </c>
      <c r="B16" s="65" t="s">
        <v>37</v>
      </c>
      <c r="C16" s="75">
        <v>5485</v>
      </c>
      <c r="D16" s="75">
        <v>743</v>
      </c>
      <c r="E16" s="75">
        <v>1892</v>
      </c>
      <c r="F16" s="75">
        <v>2635</v>
      </c>
      <c r="G16" s="62">
        <f t="shared" si="0"/>
        <v>0.48040109389243391</v>
      </c>
      <c r="H16" s="75">
        <v>1724</v>
      </c>
      <c r="I16" s="75">
        <v>0</v>
      </c>
      <c r="J16" s="75">
        <f t="shared" si="1"/>
        <v>1724</v>
      </c>
      <c r="K16" s="75">
        <f t="shared" si="2"/>
        <v>4359</v>
      </c>
      <c r="L16" s="85">
        <f t="shared" si="3"/>
        <v>0.14190376977667818</v>
      </c>
      <c r="M16" s="1">
        <v>30718</v>
      </c>
    </row>
    <row r="17" spans="1:13">
      <c r="A17" s="64" t="s">
        <v>39</v>
      </c>
      <c r="B17" s="65" t="s">
        <v>40</v>
      </c>
      <c r="C17" s="75">
        <v>3778</v>
      </c>
      <c r="D17" s="75">
        <v>360</v>
      </c>
      <c r="E17" s="75">
        <v>1978</v>
      </c>
      <c r="F17" s="75">
        <v>2338</v>
      </c>
      <c r="G17" s="62">
        <f t="shared" si="0"/>
        <v>0.61884595023822131</v>
      </c>
      <c r="H17" s="75">
        <v>1436</v>
      </c>
      <c r="I17" s="75">
        <v>7</v>
      </c>
      <c r="J17" s="75">
        <f t="shared" si="1"/>
        <v>1443</v>
      </c>
      <c r="K17" s="75">
        <f t="shared" si="2"/>
        <v>3781</v>
      </c>
      <c r="L17" s="85">
        <f t="shared" si="3"/>
        <v>0.1635875913987799</v>
      </c>
      <c r="M17" s="1">
        <v>23113</v>
      </c>
    </row>
    <row r="18" spans="1:13">
      <c r="A18" s="64" t="s">
        <v>41</v>
      </c>
      <c r="B18" s="65" t="s">
        <v>40</v>
      </c>
      <c r="C18" s="75">
        <v>4620</v>
      </c>
      <c r="D18" s="75">
        <v>896</v>
      </c>
      <c r="E18" s="75">
        <v>1105</v>
      </c>
      <c r="F18" s="75">
        <v>2001</v>
      </c>
      <c r="G18" s="62">
        <f t="shared" si="0"/>
        <v>0.43311688311688312</v>
      </c>
      <c r="H18" s="75">
        <v>3674</v>
      </c>
      <c r="I18" s="75">
        <v>1</v>
      </c>
      <c r="J18" s="75">
        <f t="shared" si="1"/>
        <v>3675</v>
      </c>
      <c r="K18" s="75">
        <f t="shared" si="2"/>
        <v>5676</v>
      </c>
      <c r="L18" s="85">
        <f t="shared" si="3"/>
        <v>0.20368908347089643</v>
      </c>
      <c r="M18" s="1">
        <v>27866</v>
      </c>
    </row>
    <row r="19" spans="1:13">
      <c r="A19" s="64" t="s">
        <v>42</v>
      </c>
      <c r="B19" s="65" t="s">
        <v>43</v>
      </c>
      <c r="C19" s="75">
        <v>5559</v>
      </c>
      <c r="D19" s="75">
        <v>764</v>
      </c>
      <c r="E19" s="75">
        <v>5480</v>
      </c>
      <c r="F19" s="75">
        <v>6244</v>
      </c>
      <c r="G19" s="62">
        <f t="shared" si="0"/>
        <v>1.1232236013671524</v>
      </c>
      <c r="H19" s="75">
        <v>7963</v>
      </c>
      <c r="I19" s="75">
        <v>1</v>
      </c>
      <c r="J19" s="75">
        <f t="shared" si="1"/>
        <v>7964</v>
      </c>
      <c r="K19" s="75">
        <f t="shared" si="2"/>
        <v>14208</v>
      </c>
      <c r="L19" s="85">
        <f t="shared" si="3"/>
        <v>0.20660472015006762</v>
      </c>
      <c r="M19" s="1">
        <v>68769</v>
      </c>
    </row>
    <row r="20" spans="1:13">
      <c r="A20" s="64" t="s">
        <v>44</v>
      </c>
      <c r="B20" s="65" t="s">
        <v>45</v>
      </c>
      <c r="C20" s="75">
        <v>29568</v>
      </c>
      <c r="D20" s="75">
        <v>663</v>
      </c>
      <c r="E20" s="75">
        <v>2909</v>
      </c>
      <c r="F20" s="75">
        <v>3572</v>
      </c>
      <c r="G20" s="62">
        <f t="shared" si="0"/>
        <v>0.12080627705627706</v>
      </c>
      <c r="H20" s="75">
        <v>5000</v>
      </c>
      <c r="I20" s="75">
        <v>0</v>
      </c>
      <c r="J20" s="75">
        <f t="shared" si="1"/>
        <v>5000</v>
      </c>
      <c r="K20" s="75">
        <f t="shared" si="2"/>
        <v>8572</v>
      </c>
      <c r="L20" s="85">
        <f t="shared" si="3"/>
        <v>0.14583439663825515</v>
      </c>
      <c r="M20" s="1">
        <v>58779</v>
      </c>
    </row>
    <row r="21" spans="1:13">
      <c r="A21" s="64" t="s">
        <v>46</v>
      </c>
      <c r="B21" s="65" t="s">
        <v>47</v>
      </c>
      <c r="C21" s="75">
        <v>22529</v>
      </c>
      <c r="D21" s="75">
        <v>3978</v>
      </c>
      <c r="E21" s="75">
        <v>17968</v>
      </c>
      <c r="F21" s="75">
        <v>21946</v>
      </c>
      <c r="G21" s="62">
        <f t="shared" si="0"/>
        <v>0.97412224244307333</v>
      </c>
      <c r="H21" s="75">
        <v>13778</v>
      </c>
      <c r="I21" s="75">
        <v>2</v>
      </c>
      <c r="J21" s="75">
        <f t="shared" si="1"/>
        <v>13780</v>
      </c>
      <c r="K21" s="75">
        <f t="shared" si="2"/>
        <v>35726</v>
      </c>
      <c r="L21" s="85">
        <f t="shared" si="3"/>
        <v>0.18879869786712325</v>
      </c>
      <c r="M21" s="1">
        <v>189228</v>
      </c>
    </row>
    <row r="22" spans="1:13">
      <c r="A22" s="64" t="s">
        <v>48</v>
      </c>
      <c r="B22" s="65" t="s">
        <v>49</v>
      </c>
      <c r="C22" s="75">
        <v>3616</v>
      </c>
      <c r="D22" s="75">
        <v>844</v>
      </c>
      <c r="E22" s="75">
        <v>2634</v>
      </c>
      <c r="F22" s="75">
        <v>3478</v>
      </c>
      <c r="G22" s="62">
        <f t="shared" si="0"/>
        <v>0.96183628318584069</v>
      </c>
      <c r="H22" s="75">
        <v>5327</v>
      </c>
      <c r="I22" s="75">
        <v>2</v>
      </c>
      <c r="J22" s="75">
        <f t="shared" si="1"/>
        <v>5329</v>
      </c>
      <c r="K22" s="75">
        <f t="shared" si="2"/>
        <v>8807</v>
      </c>
      <c r="L22" s="85">
        <f t="shared" si="3"/>
        <v>0.23405442755394917</v>
      </c>
      <c r="M22" s="1">
        <v>37628</v>
      </c>
    </row>
    <row r="23" spans="1:13">
      <c r="A23" s="64" t="s">
        <v>50</v>
      </c>
      <c r="B23" s="65" t="s">
        <v>51</v>
      </c>
      <c r="C23" s="75">
        <v>17075</v>
      </c>
      <c r="D23" s="75">
        <v>2860</v>
      </c>
      <c r="E23" s="75">
        <v>12292</v>
      </c>
      <c r="F23" s="75">
        <v>15152</v>
      </c>
      <c r="G23" s="62">
        <f t="shared" si="0"/>
        <v>0.88737920937042458</v>
      </c>
      <c r="H23" s="75">
        <v>12200</v>
      </c>
      <c r="I23" s="75">
        <v>15</v>
      </c>
      <c r="J23" s="75">
        <f t="shared" si="1"/>
        <v>12215</v>
      </c>
      <c r="K23" s="75">
        <f t="shared" si="2"/>
        <v>27367</v>
      </c>
      <c r="L23" s="85">
        <f t="shared" si="3"/>
        <v>0.21660704109415563</v>
      </c>
      <c r="M23" s="1">
        <v>126344</v>
      </c>
    </row>
    <row r="24" spans="1:13">
      <c r="A24" s="64" t="s">
        <v>52</v>
      </c>
      <c r="B24" s="65" t="s">
        <v>53</v>
      </c>
      <c r="C24" s="75">
        <v>14532</v>
      </c>
      <c r="D24" s="75">
        <v>4043</v>
      </c>
      <c r="E24" s="75">
        <v>18630</v>
      </c>
      <c r="F24" s="75">
        <v>22673</v>
      </c>
      <c r="G24" s="62">
        <f t="shared" si="0"/>
        <v>1.5602119460500963</v>
      </c>
      <c r="H24" s="75">
        <v>17001</v>
      </c>
      <c r="I24" s="75">
        <v>4</v>
      </c>
      <c r="J24" s="75">
        <f t="shared" si="1"/>
        <v>17005</v>
      </c>
      <c r="K24" s="75">
        <f t="shared" si="2"/>
        <v>39678</v>
      </c>
      <c r="L24" s="85">
        <f t="shared" si="3"/>
        <v>0.2458684215418363</v>
      </c>
      <c r="M24" s="1">
        <v>161379</v>
      </c>
    </row>
    <row r="25" spans="1:13">
      <c r="A25" s="64" t="s">
        <v>54</v>
      </c>
      <c r="B25" s="65" t="s">
        <v>55</v>
      </c>
      <c r="C25" s="75">
        <v>1410</v>
      </c>
      <c r="D25" s="75">
        <v>95</v>
      </c>
      <c r="E25" s="75">
        <v>3970</v>
      </c>
      <c r="F25" s="75">
        <v>4065</v>
      </c>
      <c r="G25" s="62">
        <f t="shared" si="0"/>
        <v>2.8829787234042552</v>
      </c>
      <c r="H25" s="75">
        <v>3063</v>
      </c>
      <c r="I25" s="75">
        <v>0</v>
      </c>
      <c r="J25" s="75">
        <f t="shared" si="1"/>
        <v>3063</v>
      </c>
      <c r="K25" s="75">
        <f t="shared" si="2"/>
        <v>7128</v>
      </c>
      <c r="L25" s="85">
        <f t="shared" si="3"/>
        <v>0.35096011816838996</v>
      </c>
      <c r="M25" s="1">
        <v>20310</v>
      </c>
    </row>
    <row r="26" spans="1:13">
      <c r="A26" s="64" t="s">
        <v>56</v>
      </c>
      <c r="B26" s="65" t="s">
        <v>57</v>
      </c>
      <c r="C26" s="75">
        <v>25163</v>
      </c>
      <c r="D26" s="75">
        <v>6323</v>
      </c>
      <c r="E26" s="75">
        <v>23740</v>
      </c>
      <c r="F26" s="75">
        <v>30063</v>
      </c>
      <c r="G26" s="62">
        <f t="shared" si="0"/>
        <v>1.1947303580654136</v>
      </c>
      <c r="H26" s="75">
        <v>17651</v>
      </c>
      <c r="I26" s="75">
        <v>3</v>
      </c>
      <c r="J26" s="75">
        <f t="shared" si="1"/>
        <v>17654</v>
      </c>
      <c r="K26" s="75">
        <f t="shared" si="2"/>
        <v>47717</v>
      </c>
      <c r="L26" s="85">
        <f t="shared" si="3"/>
        <v>0.22822801278004171</v>
      </c>
      <c r="M26" s="1">
        <v>209076</v>
      </c>
    </row>
    <row r="27" spans="1:13">
      <c r="A27" s="64" t="s">
        <v>58</v>
      </c>
      <c r="B27" s="65" t="s">
        <v>59</v>
      </c>
      <c r="C27" s="75">
        <v>5991</v>
      </c>
      <c r="D27" s="75">
        <v>150</v>
      </c>
      <c r="E27" s="75">
        <v>1268</v>
      </c>
      <c r="F27" s="75">
        <v>1418</v>
      </c>
      <c r="G27" s="62">
        <f t="shared" si="0"/>
        <v>0.23668836588215658</v>
      </c>
      <c r="H27" s="75">
        <v>922</v>
      </c>
      <c r="I27" s="75">
        <v>0</v>
      </c>
      <c r="J27" s="75">
        <f t="shared" si="1"/>
        <v>922</v>
      </c>
      <c r="K27" s="75">
        <f t="shared" si="2"/>
        <v>2340</v>
      </c>
      <c r="L27" s="85">
        <f t="shared" si="3"/>
        <v>0.16850291639662995</v>
      </c>
      <c r="M27" s="1">
        <v>13887</v>
      </c>
    </row>
    <row r="28" spans="1:13">
      <c r="A28" s="64" t="s">
        <v>60</v>
      </c>
      <c r="B28" s="65" t="s">
        <v>59</v>
      </c>
      <c r="C28" s="75">
        <v>19821</v>
      </c>
      <c r="D28" s="75">
        <v>9210</v>
      </c>
      <c r="E28" s="75">
        <v>32017</v>
      </c>
      <c r="F28" s="75">
        <v>41227</v>
      </c>
      <c r="G28" s="62">
        <f t="shared" si="0"/>
        <v>2.0799656929519195</v>
      </c>
      <c r="H28" s="75">
        <v>25784</v>
      </c>
      <c r="I28" s="75">
        <v>7</v>
      </c>
      <c r="J28" s="75">
        <f t="shared" si="1"/>
        <v>25791</v>
      </c>
      <c r="K28" s="75">
        <f t="shared" si="2"/>
        <v>67018</v>
      </c>
      <c r="L28" s="85">
        <f t="shared" si="3"/>
        <v>0.22447981564103595</v>
      </c>
      <c r="M28" s="1">
        <v>298548</v>
      </c>
    </row>
    <row r="29" spans="1:13">
      <c r="A29" s="64" t="s">
        <v>61</v>
      </c>
      <c r="B29" s="65" t="s">
        <v>59</v>
      </c>
      <c r="C29" s="75">
        <v>1920</v>
      </c>
      <c r="D29" s="75">
        <v>148</v>
      </c>
      <c r="E29" s="75">
        <v>459</v>
      </c>
      <c r="F29" s="75">
        <v>607</v>
      </c>
      <c r="G29" s="62">
        <f t="shared" si="0"/>
        <v>0.31614583333333335</v>
      </c>
      <c r="H29" s="75">
        <v>1246</v>
      </c>
      <c r="I29" s="75">
        <v>1</v>
      </c>
      <c r="J29" s="75">
        <f t="shared" si="1"/>
        <v>1247</v>
      </c>
      <c r="K29" s="75">
        <f t="shared" si="2"/>
        <v>1854</v>
      </c>
      <c r="L29" s="85">
        <f t="shared" si="3"/>
        <v>0.15026746636407845</v>
      </c>
      <c r="M29" s="1">
        <v>12338</v>
      </c>
    </row>
    <row r="30" spans="1:13">
      <c r="A30" s="64" t="s">
        <v>62</v>
      </c>
      <c r="B30" s="65" t="s">
        <v>63</v>
      </c>
      <c r="C30" s="75">
        <v>34114</v>
      </c>
      <c r="D30" s="75">
        <v>3200</v>
      </c>
      <c r="E30" s="75">
        <v>22675</v>
      </c>
      <c r="F30" s="75">
        <v>25875</v>
      </c>
      <c r="G30" s="62">
        <f t="shared" si="0"/>
        <v>0.75848625197865982</v>
      </c>
      <c r="H30" s="75">
        <v>11182</v>
      </c>
      <c r="I30" s="75">
        <v>3</v>
      </c>
      <c r="J30" s="75">
        <f t="shared" si="1"/>
        <v>11185</v>
      </c>
      <c r="K30" s="75">
        <f t="shared" si="2"/>
        <v>37060</v>
      </c>
      <c r="L30" s="85">
        <f t="shared" si="3"/>
        <v>0.22777559248697021</v>
      </c>
      <c r="M30" s="1">
        <v>162704</v>
      </c>
    </row>
    <row r="31" spans="1:13">
      <c r="A31" s="64" t="s">
        <v>64</v>
      </c>
      <c r="B31" s="65" t="s">
        <v>65</v>
      </c>
      <c r="C31" s="75">
        <v>12588</v>
      </c>
      <c r="D31" s="75">
        <v>2490</v>
      </c>
      <c r="E31" s="75">
        <v>5337</v>
      </c>
      <c r="F31" s="75">
        <v>7827</v>
      </c>
      <c r="G31" s="62">
        <f t="shared" si="0"/>
        <v>0.62178265014299328</v>
      </c>
      <c r="H31" s="75">
        <v>5063</v>
      </c>
      <c r="I31" s="75">
        <v>3</v>
      </c>
      <c r="J31" s="75">
        <f t="shared" si="1"/>
        <v>5066</v>
      </c>
      <c r="K31" s="75">
        <f t="shared" si="2"/>
        <v>12893</v>
      </c>
      <c r="L31" s="85">
        <f t="shared" si="3"/>
        <v>0.23566075671723632</v>
      </c>
      <c r="M31" s="1">
        <v>54710</v>
      </c>
    </row>
    <row r="32" spans="1:13">
      <c r="A32" s="64" t="s">
        <v>66</v>
      </c>
      <c r="B32" s="65" t="s">
        <v>67</v>
      </c>
      <c r="C32" s="75">
        <v>75604</v>
      </c>
      <c r="D32" s="75">
        <v>1443</v>
      </c>
      <c r="E32" s="75">
        <v>12780</v>
      </c>
      <c r="F32" s="75">
        <v>14223</v>
      </c>
      <c r="G32" s="62">
        <f t="shared" si="0"/>
        <v>0.18812496693296651</v>
      </c>
      <c r="H32" s="75">
        <v>14462</v>
      </c>
      <c r="I32" s="75">
        <v>26</v>
      </c>
      <c r="J32" s="75">
        <f t="shared" si="1"/>
        <v>14488</v>
      </c>
      <c r="K32" s="75">
        <f t="shared" si="2"/>
        <v>28711</v>
      </c>
      <c r="L32" s="85">
        <f t="shared" si="3"/>
        <v>0.21530881603023666</v>
      </c>
      <c r="M32" s="1">
        <v>133348</v>
      </c>
    </row>
    <row r="33" spans="1:13">
      <c r="A33" s="64" t="s">
        <v>68</v>
      </c>
      <c r="B33" s="65" t="s">
        <v>69</v>
      </c>
      <c r="C33" s="75">
        <v>17871</v>
      </c>
      <c r="D33" s="75">
        <v>1995</v>
      </c>
      <c r="E33" s="75">
        <v>5362</v>
      </c>
      <c r="F33" s="75">
        <v>7357</v>
      </c>
      <c r="G33" s="62">
        <f t="shared" si="0"/>
        <v>0.41167254210732473</v>
      </c>
      <c r="H33" s="75">
        <v>14125</v>
      </c>
      <c r="I33" s="75">
        <v>1</v>
      </c>
      <c r="J33" s="75">
        <f t="shared" si="1"/>
        <v>14126</v>
      </c>
      <c r="K33" s="75">
        <f t="shared" si="2"/>
        <v>21483</v>
      </c>
      <c r="L33" s="85">
        <f t="shared" si="3"/>
        <v>0.17433679307294667</v>
      </c>
      <c r="M33" s="1">
        <v>123227</v>
      </c>
    </row>
    <row r="34" spans="1:13">
      <c r="A34" s="64" t="s">
        <v>70</v>
      </c>
      <c r="B34" s="65" t="s">
        <v>71</v>
      </c>
      <c r="C34" s="75">
        <v>131744</v>
      </c>
      <c r="D34" s="75">
        <v>5257</v>
      </c>
      <c r="E34" s="75">
        <v>29261</v>
      </c>
      <c r="F34" s="75">
        <v>34518</v>
      </c>
      <c r="G34" s="62">
        <f t="shared" si="0"/>
        <v>0.26200813699295605</v>
      </c>
      <c r="H34" s="75">
        <v>47100</v>
      </c>
      <c r="I34" s="75">
        <v>21</v>
      </c>
      <c r="J34" s="75">
        <f t="shared" si="1"/>
        <v>47121</v>
      </c>
      <c r="K34" s="75">
        <f t="shared" si="2"/>
        <v>81639</v>
      </c>
      <c r="L34" s="85">
        <f t="shared" si="3"/>
        <v>0.1918132969312786</v>
      </c>
      <c r="M34" s="1">
        <v>425617</v>
      </c>
    </row>
    <row r="35" spans="1:13">
      <c r="A35" s="64" t="s">
        <v>72</v>
      </c>
      <c r="B35" s="65" t="s">
        <v>71</v>
      </c>
      <c r="C35" s="75">
        <v>59190</v>
      </c>
      <c r="D35" s="75">
        <v>2756</v>
      </c>
      <c r="E35" s="75">
        <v>15627</v>
      </c>
      <c r="F35" s="75">
        <v>18383</v>
      </c>
      <c r="G35" s="62">
        <f t="shared" si="0"/>
        <v>0.31057611082953201</v>
      </c>
      <c r="H35" s="75">
        <v>18989</v>
      </c>
      <c r="I35" s="75">
        <v>30</v>
      </c>
      <c r="J35" s="75">
        <f t="shared" si="1"/>
        <v>19019</v>
      </c>
      <c r="K35" s="75">
        <f t="shared" si="2"/>
        <v>37402</v>
      </c>
      <c r="L35" s="85">
        <f t="shared" si="3"/>
        <v>0.28417085808931908</v>
      </c>
      <c r="M35" s="1">
        <v>131618</v>
      </c>
    </row>
    <row r="36" spans="1:13">
      <c r="A36" s="64" t="s">
        <v>73</v>
      </c>
      <c r="B36" s="65" t="s">
        <v>74</v>
      </c>
      <c r="C36" s="75">
        <v>8020</v>
      </c>
      <c r="D36" s="75">
        <v>629</v>
      </c>
      <c r="E36" s="75">
        <v>2388</v>
      </c>
      <c r="F36" s="75">
        <v>3017</v>
      </c>
      <c r="G36" s="62">
        <f t="shared" si="0"/>
        <v>0.3761845386533666</v>
      </c>
      <c r="H36" s="75">
        <v>4399</v>
      </c>
      <c r="I36" s="75">
        <v>0</v>
      </c>
      <c r="J36" s="75">
        <f t="shared" si="1"/>
        <v>4399</v>
      </c>
      <c r="K36" s="75">
        <f t="shared" si="2"/>
        <v>7416</v>
      </c>
      <c r="L36" s="85">
        <f t="shared" si="3"/>
        <v>0.20044868502851582</v>
      </c>
      <c r="M36" s="1">
        <v>36997</v>
      </c>
    </row>
    <row r="37" spans="1:13">
      <c r="A37" s="64" t="s">
        <v>75</v>
      </c>
      <c r="B37" s="65" t="s">
        <v>76</v>
      </c>
      <c r="C37" s="75">
        <v>4230</v>
      </c>
      <c r="D37" s="75">
        <v>574</v>
      </c>
      <c r="E37" s="75">
        <v>1580</v>
      </c>
      <c r="F37" s="75">
        <v>2154</v>
      </c>
      <c r="G37" s="62">
        <f t="shared" si="0"/>
        <v>0.50921985815602833</v>
      </c>
      <c r="H37" s="75">
        <v>2965</v>
      </c>
      <c r="I37" s="75">
        <v>0</v>
      </c>
      <c r="J37" s="75">
        <f t="shared" si="1"/>
        <v>2965</v>
      </c>
      <c r="K37" s="75">
        <f t="shared" si="2"/>
        <v>5119</v>
      </c>
      <c r="L37" s="85">
        <f t="shared" si="3"/>
        <v>0.18463480613165015</v>
      </c>
      <c r="M37" s="1">
        <v>27725</v>
      </c>
    </row>
    <row r="38" spans="1:13">
      <c r="A38" s="64" t="s">
        <v>77</v>
      </c>
      <c r="B38" s="65" t="s">
        <v>76</v>
      </c>
      <c r="C38" s="75">
        <v>6154</v>
      </c>
      <c r="D38" s="75">
        <v>1343</v>
      </c>
      <c r="E38" s="75">
        <v>7164</v>
      </c>
      <c r="F38" s="75">
        <v>8507</v>
      </c>
      <c r="G38" s="62">
        <f t="shared" si="0"/>
        <v>1.3823529411764706</v>
      </c>
      <c r="H38" s="75">
        <v>3700</v>
      </c>
      <c r="I38" s="75">
        <v>0</v>
      </c>
      <c r="J38" s="75">
        <f t="shared" si="1"/>
        <v>3700</v>
      </c>
      <c r="K38" s="75">
        <f t="shared" si="2"/>
        <v>12207</v>
      </c>
      <c r="L38" s="85">
        <f t="shared" si="3"/>
        <v>0.20623067696102448</v>
      </c>
      <c r="M38" s="1">
        <v>59191</v>
      </c>
    </row>
    <row r="39" spans="1:13">
      <c r="A39" s="64" t="s">
        <v>78</v>
      </c>
      <c r="B39" s="65" t="s">
        <v>79</v>
      </c>
      <c r="C39" s="75">
        <v>9476</v>
      </c>
      <c r="D39" s="75">
        <v>941</v>
      </c>
      <c r="E39" s="75">
        <v>5818</v>
      </c>
      <c r="F39" s="75">
        <v>6759</v>
      </c>
      <c r="G39" s="62">
        <f t="shared" si="0"/>
        <v>0.71327564373153229</v>
      </c>
      <c r="H39" s="75">
        <v>2443</v>
      </c>
      <c r="I39" s="75">
        <v>3</v>
      </c>
      <c r="J39" s="75">
        <f t="shared" si="1"/>
        <v>2446</v>
      </c>
      <c r="K39" s="75">
        <f t="shared" si="2"/>
        <v>9205</v>
      </c>
      <c r="L39" s="85">
        <f t="shared" si="3"/>
        <v>0.20821081203347658</v>
      </c>
      <c r="M39" s="1">
        <v>44210</v>
      </c>
    </row>
    <row r="40" spans="1:13">
      <c r="A40" s="64" t="s">
        <v>80</v>
      </c>
      <c r="B40" s="65" t="s">
        <v>79</v>
      </c>
      <c r="C40" s="75">
        <v>12642</v>
      </c>
      <c r="D40" s="75">
        <v>2156</v>
      </c>
      <c r="E40" s="75">
        <v>15075</v>
      </c>
      <c r="F40" s="75">
        <v>17231</v>
      </c>
      <c r="G40" s="62">
        <f t="shared" si="0"/>
        <v>1.3629963613352318</v>
      </c>
      <c r="H40" s="75">
        <v>9843</v>
      </c>
      <c r="I40" s="75">
        <v>6</v>
      </c>
      <c r="J40" s="75">
        <f t="shared" si="1"/>
        <v>9849</v>
      </c>
      <c r="K40" s="75">
        <f t="shared" si="2"/>
        <v>27080</v>
      </c>
      <c r="L40" s="85">
        <f t="shared" si="3"/>
        <v>0.20171472413202332</v>
      </c>
      <c r="M40" s="1">
        <v>134249</v>
      </c>
    </row>
    <row r="41" spans="1:13">
      <c r="A41" s="64" t="s">
        <v>81</v>
      </c>
      <c r="B41" s="65" t="s">
        <v>82</v>
      </c>
      <c r="C41" s="75">
        <v>31931</v>
      </c>
      <c r="D41" s="75">
        <v>5026</v>
      </c>
      <c r="E41" s="75">
        <v>9942</v>
      </c>
      <c r="F41" s="75">
        <v>14968</v>
      </c>
      <c r="G41" s="62">
        <f t="shared" si="0"/>
        <v>0.46876076540039457</v>
      </c>
      <c r="H41" s="75">
        <v>23497</v>
      </c>
      <c r="I41" s="75">
        <v>16</v>
      </c>
      <c r="J41" s="75">
        <f t="shared" si="1"/>
        <v>23513</v>
      </c>
      <c r="K41" s="75">
        <f t="shared" si="2"/>
        <v>38481</v>
      </c>
      <c r="L41" s="85">
        <f t="shared" si="3"/>
        <v>0.15648026155272532</v>
      </c>
      <c r="M41" s="1">
        <v>245916</v>
      </c>
    </row>
    <row r="42" spans="1:13">
      <c r="A42" s="64" t="s">
        <v>83</v>
      </c>
      <c r="B42" s="65" t="s">
        <v>84</v>
      </c>
      <c r="C42" s="75">
        <v>16359</v>
      </c>
      <c r="D42" s="75">
        <v>2051</v>
      </c>
      <c r="E42" s="75">
        <v>9318</v>
      </c>
      <c r="F42" s="75">
        <v>11369</v>
      </c>
      <c r="G42" s="62">
        <f t="shared" si="0"/>
        <v>0.69496913014242923</v>
      </c>
      <c r="H42" s="75">
        <v>10986</v>
      </c>
      <c r="I42" s="75">
        <v>5</v>
      </c>
      <c r="J42" s="75">
        <f t="shared" si="1"/>
        <v>10991</v>
      </c>
      <c r="K42" s="75">
        <f t="shared" si="2"/>
        <v>22360</v>
      </c>
      <c r="L42" s="85">
        <f t="shared" si="3"/>
        <v>0.20455585033391271</v>
      </c>
      <c r="M42" s="1">
        <v>109310</v>
      </c>
    </row>
    <row r="43" spans="1:13">
      <c r="A43" s="64" t="s">
        <v>85</v>
      </c>
      <c r="B43" s="65" t="s">
        <v>86</v>
      </c>
      <c r="C43" s="75">
        <v>11147</v>
      </c>
      <c r="D43" s="75">
        <v>1247</v>
      </c>
      <c r="E43" s="75">
        <v>4582</v>
      </c>
      <c r="F43" s="75">
        <v>5829</v>
      </c>
      <c r="G43" s="62">
        <f t="shared" si="0"/>
        <v>0.52292096528213872</v>
      </c>
      <c r="H43" s="75">
        <v>4289</v>
      </c>
      <c r="I43" s="75">
        <v>10</v>
      </c>
      <c r="J43" s="75">
        <f t="shared" si="1"/>
        <v>4299</v>
      </c>
      <c r="K43" s="75">
        <f t="shared" si="2"/>
        <v>10128</v>
      </c>
      <c r="L43" s="85">
        <f t="shared" si="3"/>
        <v>0.2751500991605314</v>
      </c>
      <c r="M43" s="1">
        <v>36809</v>
      </c>
    </row>
    <row r="44" spans="1:13">
      <c r="A44" s="64" t="s">
        <v>87</v>
      </c>
      <c r="B44" s="65" t="s">
        <v>88</v>
      </c>
      <c r="C44" s="75">
        <v>9631</v>
      </c>
      <c r="D44" s="75">
        <v>214</v>
      </c>
      <c r="E44" s="75">
        <v>1617</v>
      </c>
      <c r="F44" s="75">
        <v>1831</v>
      </c>
      <c r="G44" s="62">
        <f t="shared" si="0"/>
        <v>0.19011525282940506</v>
      </c>
      <c r="H44" s="75">
        <v>233</v>
      </c>
      <c r="I44" s="75">
        <v>0</v>
      </c>
      <c r="J44" s="75">
        <f t="shared" si="1"/>
        <v>233</v>
      </c>
      <c r="K44" s="75">
        <f t="shared" si="2"/>
        <v>2064</v>
      </c>
      <c r="L44" s="85">
        <f t="shared" si="3"/>
        <v>0.25072886297376096</v>
      </c>
      <c r="M44" s="1">
        <v>8232</v>
      </c>
    </row>
    <row r="45" spans="1:13">
      <c r="A45" s="64" t="s">
        <v>89</v>
      </c>
      <c r="B45" s="65" t="s">
        <v>88</v>
      </c>
      <c r="C45" s="75">
        <v>73192</v>
      </c>
      <c r="D45" s="75">
        <v>10672</v>
      </c>
      <c r="E45" s="75">
        <v>48136</v>
      </c>
      <c r="F45" s="75">
        <v>58808</v>
      </c>
      <c r="G45" s="62">
        <f t="shared" si="0"/>
        <v>0.80347578970379274</v>
      </c>
      <c r="H45" s="75">
        <v>34690</v>
      </c>
      <c r="I45" s="75">
        <v>23</v>
      </c>
      <c r="J45" s="75">
        <f t="shared" si="1"/>
        <v>34713</v>
      </c>
      <c r="K45" s="75">
        <f t="shared" si="2"/>
        <v>93521</v>
      </c>
      <c r="L45" s="85">
        <f t="shared" si="3"/>
        <v>0.18582410879098391</v>
      </c>
      <c r="M45" s="1">
        <v>503277</v>
      </c>
    </row>
    <row r="46" spans="1:13">
      <c r="A46" s="64" t="s">
        <v>90</v>
      </c>
      <c r="B46" s="65" t="s">
        <v>91</v>
      </c>
      <c r="C46" s="75">
        <v>6528</v>
      </c>
      <c r="D46" s="75">
        <v>661</v>
      </c>
      <c r="E46" s="75">
        <v>3955</v>
      </c>
      <c r="F46" s="75">
        <v>4616</v>
      </c>
      <c r="G46" s="62">
        <f t="shared" si="0"/>
        <v>0.70710784313725494</v>
      </c>
      <c r="H46" s="75">
        <v>4264</v>
      </c>
      <c r="I46" s="75">
        <v>0</v>
      </c>
      <c r="J46" s="75">
        <f t="shared" si="1"/>
        <v>4264</v>
      </c>
      <c r="K46" s="75">
        <f t="shared" si="2"/>
        <v>8880</v>
      </c>
      <c r="L46" s="85">
        <f t="shared" si="3"/>
        <v>0.18339150368641705</v>
      </c>
      <c r="M46" s="1">
        <v>48421</v>
      </c>
    </row>
    <row r="47" spans="1:13">
      <c r="A47" s="64" t="s">
        <v>92</v>
      </c>
      <c r="B47" s="65" t="s">
        <v>93</v>
      </c>
      <c r="C47" s="75">
        <v>31012</v>
      </c>
      <c r="D47" s="75">
        <v>2333</v>
      </c>
      <c r="E47" s="75">
        <v>22365</v>
      </c>
      <c r="F47" s="75">
        <v>24698</v>
      </c>
      <c r="G47" s="62">
        <f t="shared" si="0"/>
        <v>0.7964013930091578</v>
      </c>
      <c r="H47" s="75">
        <v>8194</v>
      </c>
      <c r="I47" s="75">
        <v>4</v>
      </c>
      <c r="J47" s="75">
        <f t="shared" si="1"/>
        <v>8198</v>
      </c>
      <c r="K47" s="75">
        <f t="shared" si="2"/>
        <v>32896</v>
      </c>
      <c r="L47" s="85">
        <f t="shared" si="3"/>
        <v>0.31848502744725965</v>
      </c>
      <c r="M47" s="1">
        <v>103289</v>
      </c>
    </row>
    <row r="48" spans="1:13">
      <c r="A48" s="64" t="s">
        <v>94</v>
      </c>
      <c r="B48" s="65" t="s">
        <v>95</v>
      </c>
      <c r="C48" s="75">
        <v>23359</v>
      </c>
      <c r="D48" s="75">
        <v>6763</v>
      </c>
      <c r="E48" s="75">
        <v>25748</v>
      </c>
      <c r="F48" s="75">
        <v>32511</v>
      </c>
      <c r="G48" s="62">
        <f t="shared" si="0"/>
        <v>1.3917975940750889</v>
      </c>
      <c r="H48" s="75">
        <v>24065</v>
      </c>
      <c r="I48" s="75">
        <v>18</v>
      </c>
      <c r="J48" s="75">
        <f t="shared" si="1"/>
        <v>24083</v>
      </c>
      <c r="K48" s="75">
        <f t="shared" si="2"/>
        <v>56594</v>
      </c>
      <c r="L48" s="85">
        <f t="shared" si="3"/>
        <v>0.24348521939655729</v>
      </c>
      <c r="M48" s="1">
        <v>232433</v>
      </c>
    </row>
    <row r="49" spans="1:13">
      <c r="A49" s="64" t="s">
        <v>96</v>
      </c>
      <c r="B49" s="65" t="s">
        <v>97</v>
      </c>
      <c r="C49" s="75">
        <v>43240</v>
      </c>
      <c r="D49" s="75">
        <v>1241</v>
      </c>
      <c r="E49" s="75">
        <v>6784</v>
      </c>
      <c r="F49" s="75">
        <v>8025</v>
      </c>
      <c r="G49" s="62">
        <f t="shared" si="0"/>
        <v>0.18559204440333024</v>
      </c>
      <c r="H49" s="75">
        <v>9170</v>
      </c>
      <c r="I49" s="75">
        <v>6</v>
      </c>
      <c r="J49" s="75">
        <f t="shared" si="1"/>
        <v>9176</v>
      </c>
      <c r="K49" s="75">
        <f t="shared" si="2"/>
        <v>17201</v>
      </c>
      <c r="L49" s="85">
        <f t="shared" si="3"/>
        <v>0.21616900417232193</v>
      </c>
      <c r="M49" s="1">
        <v>79572</v>
      </c>
    </row>
    <row r="50" spans="1:13">
      <c r="A50" s="66"/>
      <c r="B50" s="67"/>
      <c r="C50" s="77"/>
      <c r="D50" s="77"/>
      <c r="E50" s="77"/>
      <c r="F50" s="77"/>
      <c r="G50" s="77"/>
      <c r="H50" s="77"/>
      <c r="I50" s="77"/>
      <c r="J50" s="77"/>
      <c r="K50" s="77"/>
      <c r="L50" s="89"/>
      <c r="M50" s="14"/>
    </row>
    <row r="51" spans="1:13">
      <c r="A51" s="11" t="s">
        <v>115</v>
      </c>
      <c r="B51" s="90"/>
      <c r="C51" s="12">
        <f>SUM(C2:C49)</f>
        <v>1097379</v>
      </c>
      <c r="D51" s="12">
        <f t="shared" ref="D51:E51" si="4">SUM(D2:D49)</f>
        <v>138748</v>
      </c>
      <c r="E51" s="12">
        <f t="shared" si="4"/>
        <v>613338</v>
      </c>
      <c r="F51" s="12">
        <f>SUM(F2:F49)</f>
        <v>752086</v>
      </c>
      <c r="G51" s="55">
        <f>F51/C51</f>
        <v>0.68534754173353052</v>
      </c>
      <c r="H51" s="12">
        <f t="shared" ref="H51:I51" si="5">SUM(H2:H49)</f>
        <v>549557</v>
      </c>
      <c r="I51" s="12">
        <f t="shared" si="5"/>
        <v>351</v>
      </c>
      <c r="J51" s="12">
        <f>H51+I51</f>
        <v>549908</v>
      </c>
      <c r="K51" s="12">
        <f>F51+J51</f>
        <v>1301994</v>
      </c>
      <c r="L51" s="35">
        <f>K51/M51</f>
        <v>0.21102909248805907</v>
      </c>
      <c r="M51" s="56">
        <f>SUM(M2:M49)</f>
        <v>6169737</v>
      </c>
    </row>
    <row r="52" spans="1:13">
      <c r="A52" s="8" t="s">
        <v>98</v>
      </c>
      <c r="B52" s="8"/>
      <c r="C52" s="12"/>
      <c r="D52" s="12">
        <f t="shared" ref="D52:E52" si="6">AVERAGE(D2:D49)</f>
        <v>2890.5833333333335</v>
      </c>
      <c r="E52" s="12">
        <f t="shared" si="6"/>
        <v>12777.875</v>
      </c>
      <c r="F52" s="12">
        <f>AVERAGE(F2:F49)</f>
        <v>15668.458333333334</v>
      </c>
      <c r="G52" s="55">
        <f>AVERAGE(G2:G49)</f>
        <v>0.80265120703233661</v>
      </c>
      <c r="H52" s="12">
        <f t="shared" ref="H52:I52" si="7">AVERAGE(H2:H49)</f>
        <v>11449.104166666666</v>
      </c>
      <c r="I52" s="12">
        <f t="shared" si="7"/>
        <v>7.3125</v>
      </c>
      <c r="J52" s="12">
        <f>AVERAGE(J2:J49)</f>
        <v>11456.416666666666</v>
      </c>
      <c r="K52" s="12">
        <f>AVERAGE(K2:K49)</f>
        <v>27124.875</v>
      </c>
      <c r="L52" s="36">
        <f>AVERAGE(L2:L49)</f>
        <v>0.21784197780488571</v>
      </c>
      <c r="M52" s="71"/>
    </row>
    <row r="53" spans="1:13">
      <c r="A53" s="8" t="s">
        <v>99</v>
      </c>
      <c r="B53" s="8"/>
      <c r="C53" s="12"/>
      <c r="D53" s="12">
        <f t="shared" ref="D53:E53" si="8">MEDIAN(D2:D49)</f>
        <v>1742.5</v>
      </c>
      <c r="E53" s="12">
        <f t="shared" si="8"/>
        <v>7150.5</v>
      </c>
      <c r="F53" s="12">
        <f>MEDIAN(F2:F49)</f>
        <v>8593.5</v>
      </c>
      <c r="G53" s="55">
        <f>MEDIAN(G2:G49)</f>
        <v>0.70554094508849774</v>
      </c>
      <c r="H53" s="12">
        <f t="shared" ref="H53:I53" si="9">MEDIAN(H2:H49)</f>
        <v>8078.5</v>
      </c>
      <c r="I53" s="12">
        <f t="shared" si="9"/>
        <v>3</v>
      </c>
      <c r="J53" s="12">
        <f>MEDIAN(J2:J49)</f>
        <v>8081</v>
      </c>
      <c r="K53" s="12">
        <f>MEDIAN(K2:K49)</f>
        <v>19342</v>
      </c>
      <c r="L53" s="36">
        <f>MEDIAN(L2:L49)</f>
        <v>0.20740776609177208</v>
      </c>
      <c r="M53" s="71"/>
    </row>
    <row r="54" spans="1:13" ht="13.9" customHeight="1">
      <c r="A54" s="9"/>
      <c r="B54" s="9"/>
      <c r="C54" s="10"/>
      <c r="D54" s="10"/>
      <c r="E54" s="10"/>
      <c r="F54" s="10"/>
      <c r="G54" s="10"/>
      <c r="H54" s="10"/>
      <c r="I54" s="10"/>
      <c r="J54" s="10"/>
      <c r="K54" s="10"/>
      <c r="L54" s="10"/>
      <c r="M54" s="72"/>
    </row>
    <row r="55" spans="1:13">
      <c r="A55" s="179" t="s">
        <v>161</v>
      </c>
      <c r="B55" s="180"/>
      <c r="C55" s="180"/>
      <c r="D55" s="180"/>
      <c r="E55" s="180"/>
      <c r="F55" s="180"/>
      <c r="G55" s="180"/>
      <c r="H55" s="180"/>
      <c r="I55" s="180"/>
      <c r="J55" s="180"/>
      <c r="K55" s="180"/>
      <c r="L55" s="181"/>
      <c r="M55" s="72"/>
    </row>
    <row r="56" spans="1:13">
      <c r="A56" s="182" t="s">
        <v>162</v>
      </c>
      <c r="B56" s="183"/>
      <c r="C56" s="183"/>
      <c r="D56" s="183"/>
      <c r="E56" s="183"/>
      <c r="F56" s="183"/>
      <c r="G56" s="183"/>
      <c r="H56" s="183"/>
      <c r="I56" s="183"/>
      <c r="J56" s="183"/>
      <c r="K56" s="183"/>
      <c r="L56" s="184"/>
      <c r="M56" s="72"/>
    </row>
  </sheetData>
  <autoFilter ref="A1:L1" xr:uid="{34C079FD-86C1-4887-8F6F-2A295B57E493}"/>
  <sortState xmlns:xlrd2="http://schemas.microsoft.com/office/spreadsheetml/2017/richdata2" ref="A2:M49">
    <sortCondition ref="B2:B49"/>
  </sortState>
  <mergeCells count="2">
    <mergeCell ref="A55:L55"/>
    <mergeCell ref="A56:L56"/>
  </mergeCells>
  <conditionalFormatting sqref="A2:L49">
    <cfRule type="expression" dxfId="2" priority="1">
      <formula>MOD(ROW(),2)=0</formula>
    </cfRule>
  </conditionalFormatting>
  <pageMargins left="0.7" right="0.7" top="0.75" bottom="0.75" header="0.3" footer="0.3"/>
  <pageSetup orientation="portrait" r:id="rId1"/>
  <ignoredErrors>
    <ignoredError sqref="G51"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7F88C-53B3-4B27-9A38-9BBF4C631921}">
  <sheetPr>
    <tabColor theme="7" tint="0.39997558519241921"/>
  </sheetPr>
  <dimension ref="A1:G56"/>
  <sheetViews>
    <sheetView showGridLines="0" showRowColHeaders="0" workbookViewId="0">
      <pane xSplit="2" ySplit="1" topLeftCell="C2" activePane="bottomRight" state="frozen"/>
      <selection pane="topRight" activeCell="C1" sqref="C1"/>
      <selection pane="bottomLeft" activeCell="A2" sqref="A2"/>
      <selection pane="bottomRight" activeCell="A2" sqref="A2"/>
    </sheetView>
  </sheetViews>
  <sheetFormatPr defaultColWidth="9.140625" defaultRowHeight="12.75"/>
  <cols>
    <col min="1" max="1" width="40.85546875" style="5" bestFit="1" customWidth="1"/>
    <col min="2" max="2" width="15.28515625" style="5" bestFit="1" customWidth="1"/>
    <col min="3" max="4" width="16" style="5" customWidth="1"/>
    <col min="5" max="5" width="18" style="5" customWidth="1"/>
    <col min="6" max="6" width="17.7109375" style="5" customWidth="1"/>
    <col min="7" max="7" width="17.140625" style="5" customWidth="1"/>
    <col min="8" max="16384" width="9.140625" style="5"/>
  </cols>
  <sheetData>
    <row r="1" spans="1:7" ht="57" customHeight="1">
      <c r="A1" s="104" t="s">
        <v>0</v>
      </c>
      <c r="B1" s="105" t="s">
        <v>179</v>
      </c>
      <c r="C1" s="40" t="s">
        <v>5</v>
      </c>
      <c r="D1" s="40" t="s">
        <v>163</v>
      </c>
      <c r="E1" s="40" t="s">
        <v>164</v>
      </c>
      <c r="F1" s="40" t="s">
        <v>165</v>
      </c>
      <c r="G1" s="40" t="s">
        <v>166</v>
      </c>
    </row>
    <row r="2" spans="1:7">
      <c r="A2" s="64" t="s">
        <v>11</v>
      </c>
      <c r="B2" s="65" t="s">
        <v>12</v>
      </c>
      <c r="C2" s="75">
        <v>17153</v>
      </c>
      <c r="D2" s="75">
        <v>5969</v>
      </c>
      <c r="E2" s="75">
        <v>0</v>
      </c>
      <c r="F2" s="75">
        <v>1732188.4580000001</v>
      </c>
      <c r="G2" s="88">
        <v>1738157.4580000001</v>
      </c>
    </row>
    <row r="3" spans="1:7">
      <c r="A3" s="64" t="s">
        <v>13</v>
      </c>
      <c r="B3" s="65" t="s">
        <v>14</v>
      </c>
      <c r="C3" s="75">
        <v>22493</v>
      </c>
      <c r="D3" s="75">
        <v>17579</v>
      </c>
      <c r="E3" s="75">
        <v>0</v>
      </c>
      <c r="F3" s="75">
        <v>1732188.4580000001</v>
      </c>
      <c r="G3" s="88">
        <v>1749767.4580000001</v>
      </c>
    </row>
    <row r="4" spans="1:7">
      <c r="A4" s="64" t="s">
        <v>15</v>
      </c>
      <c r="B4" s="65" t="s">
        <v>16</v>
      </c>
      <c r="C4" s="75">
        <v>12330</v>
      </c>
      <c r="D4" s="75">
        <v>3631</v>
      </c>
      <c r="E4" s="75">
        <v>0</v>
      </c>
      <c r="F4" s="75">
        <v>1732188.4580000001</v>
      </c>
      <c r="G4" s="88">
        <v>1735819.4580000001</v>
      </c>
    </row>
    <row r="5" spans="1:7">
      <c r="A5" s="64" t="s">
        <v>17</v>
      </c>
      <c r="B5" s="65" t="s">
        <v>16</v>
      </c>
      <c r="C5" s="75">
        <v>3828</v>
      </c>
      <c r="D5" s="75">
        <v>0</v>
      </c>
      <c r="E5" s="75">
        <v>0</v>
      </c>
      <c r="F5" s="75">
        <v>1732188.4580000001</v>
      </c>
      <c r="G5" s="88">
        <v>1732188.4580000001</v>
      </c>
    </row>
    <row r="6" spans="1:7">
      <c r="A6" s="64" t="s">
        <v>18</v>
      </c>
      <c r="B6" s="65" t="s">
        <v>19</v>
      </c>
      <c r="C6" s="75">
        <v>22583</v>
      </c>
      <c r="D6" s="75">
        <v>0</v>
      </c>
      <c r="E6" s="75">
        <v>0</v>
      </c>
      <c r="F6" s="75">
        <v>1732188.4580000001</v>
      </c>
      <c r="G6" s="88">
        <v>1732188.4580000001</v>
      </c>
    </row>
    <row r="7" spans="1:7">
      <c r="A7" s="64" t="s">
        <v>20</v>
      </c>
      <c r="B7" s="65" t="s">
        <v>21</v>
      </c>
      <c r="C7" s="75">
        <v>7997</v>
      </c>
      <c r="D7" s="75">
        <v>3335</v>
      </c>
      <c r="E7" s="75">
        <v>0</v>
      </c>
      <c r="F7" s="75">
        <v>1732188.4580000001</v>
      </c>
      <c r="G7" s="88">
        <v>1735523.4580000001</v>
      </c>
    </row>
    <row r="8" spans="1:7">
      <c r="A8" s="64" t="s">
        <v>22</v>
      </c>
      <c r="B8" s="65" t="s">
        <v>23</v>
      </c>
      <c r="C8" s="75">
        <v>35688</v>
      </c>
      <c r="D8" s="75">
        <v>23707</v>
      </c>
      <c r="E8" s="75">
        <v>0</v>
      </c>
      <c r="F8" s="75">
        <v>1732188.4580000001</v>
      </c>
      <c r="G8" s="88">
        <v>1755895.4580000001</v>
      </c>
    </row>
    <row r="9" spans="1:7">
      <c r="A9" s="64" t="s">
        <v>24</v>
      </c>
      <c r="B9" s="65" t="s">
        <v>25</v>
      </c>
      <c r="C9" s="75">
        <v>82934</v>
      </c>
      <c r="D9" s="75">
        <v>34192</v>
      </c>
      <c r="E9" s="75">
        <v>0</v>
      </c>
      <c r="F9" s="75">
        <v>1732188.4580000001</v>
      </c>
      <c r="G9" s="88">
        <v>1766380.4580000001</v>
      </c>
    </row>
    <row r="10" spans="1:7">
      <c r="A10" s="64" t="s">
        <v>26</v>
      </c>
      <c r="B10" s="65" t="s">
        <v>27</v>
      </c>
      <c r="C10" s="75">
        <v>36405</v>
      </c>
      <c r="D10" s="75">
        <v>13874</v>
      </c>
      <c r="E10" s="75">
        <v>0</v>
      </c>
      <c r="F10" s="75">
        <v>1732188.4580000001</v>
      </c>
      <c r="G10" s="88">
        <v>1746062.4580000001</v>
      </c>
    </row>
    <row r="11" spans="1:7">
      <c r="A11" s="64" t="s">
        <v>28</v>
      </c>
      <c r="B11" s="65" t="s">
        <v>29</v>
      </c>
      <c r="C11" s="75">
        <v>14312</v>
      </c>
      <c r="D11" s="75">
        <v>29627</v>
      </c>
      <c r="E11" s="75">
        <v>0</v>
      </c>
      <c r="F11" s="75">
        <v>1732188.4580000001</v>
      </c>
      <c r="G11" s="88">
        <v>1761815.4580000001</v>
      </c>
    </row>
    <row r="12" spans="1:7">
      <c r="A12" s="64" t="s">
        <v>30</v>
      </c>
      <c r="B12" s="65" t="s">
        <v>31</v>
      </c>
      <c r="C12" s="75">
        <v>47139</v>
      </c>
      <c r="D12" s="75">
        <v>48308</v>
      </c>
      <c r="E12" s="75">
        <v>0</v>
      </c>
      <c r="F12" s="75">
        <v>1732188.4580000001</v>
      </c>
      <c r="G12" s="88">
        <v>1780496.4580000001</v>
      </c>
    </row>
    <row r="13" spans="1:7">
      <c r="A13" s="64" t="s">
        <v>32</v>
      </c>
      <c r="B13" s="65" t="s">
        <v>33</v>
      </c>
      <c r="C13" s="75">
        <v>6460</v>
      </c>
      <c r="D13" s="75">
        <v>0</v>
      </c>
      <c r="E13" s="75">
        <v>0</v>
      </c>
      <c r="F13" s="75">
        <v>1732188.4580000001</v>
      </c>
      <c r="G13" s="88">
        <v>1732188.4580000001</v>
      </c>
    </row>
    <row r="14" spans="1:7">
      <c r="A14" s="64" t="s">
        <v>34</v>
      </c>
      <c r="B14" s="65" t="s">
        <v>35</v>
      </c>
      <c r="C14" s="75">
        <v>4469</v>
      </c>
      <c r="D14" s="75">
        <v>0</v>
      </c>
      <c r="E14" s="75">
        <v>0</v>
      </c>
      <c r="F14" s="75">
        <v>1732188.4580000001</v>
      </c>
      <c r="G14" s="88">
        <v>1732188.4580000001</v>
      </c>
    </row>
    <row r="15" spans="1:7">
      <c r="A15" s="64" t="s">
        <v>36</v>
      </c>
      <c r="B15" s="65" t="s">
        <v>37</v>
      </c>
      <c r="C15" s="75">
        <v>4489</v>
      </c>
      <c r="D15" s="75">
        <v>0</v>
      </c>
      <c r="E15" s="75">
        <v>0</v>
      </c>
      <c r="F15" s="75">
        <v>1732188.4580000001</v>
      </c>
      <c r="G15" s="88">
        <v>1732188.4580000001</v>
      </c>
    </row>
    <row r="16" spans="1:7">
      <c r="A16" s="64" t="s">
        <v>38</v>
      </c>
      <c r="B16" s="65" t="s">
        <v>37</v>
      </c>
      <c r="C16" s="75">
        <v>5485</v>
      </c>
      <c r="D16" s="75">
        <v>1012</v>
      </c>
      <c r="E16" s="75">
        <v>0</v>
      </c>
      <c r="F16" s="75">
        <v>1732188.4580000001</v>
      </c>
      <c r="G16" s="88">
        <v>1733200.4580000001</v>
      </c>
    </row>
    <row r="17" spans="1:7">
      <c r="A17" s="64" t="s">
        <v>39</v>
      </c>
      <c r="B17" s="65" t="s">
        <v>40</v>
      </c>
      <c r="C17" s="75">
        <v>3778</v>
      </c>
      <c r="D17" s="75">
        <v>0</v>
      </c>
      <c r="E17" s="75">
        <v>0</v>
      </c>
      <c r="F17" s="75">
        <v>1732188.4580000001</v>
      </c>
      <c r="G17" s="88">
        <v>1732188.4580000001</v>
      </c>
    </row>
    <row r="18" spans="1:7">
      <c r="A18" s="64" t="s">
        <v>41</v>
      </c>
      <c r="B18" s="65" t="s">
        <v>40</v>
      </c>
      <c r="C18" s="75">
        <v>4620</v>
      </c>
      <c r="D18" s="75">
        <v>0</v>
      </c>
      <c r="E18" s="75">
        <v>0</v>
      </c>
      <c r="F18" s="75">
        <v>1732188.4580000001</v>
      </c>
      <c r="G18" s="88">
        <v>1732188.4580000001</v>
      </c>
    </row>
    <row r="19" spans="1:7">
      <c r="A19" s="64" t="s">
        <v>42</v>
      </c>
      <c r="B19" s="65" t="s">
        <v>43</v>
      </c>
      <c r="C19" s="75">
        <v>5559</v>
      </c>
      <c r="D19" s="75">
        <v>1688</v>
      </c>
      <c r="E19" s="75">
        <v>40306</v>
      </c>
      <c r="F19" s="75">
        <v>1732188.4580000001</v>
      </c>
      <c r="G19" s="88">
        <v>1774182.4580000001</v>
      </c>
    </row>
    <row r="20" spans="1:7">
      <c r="A20" s="64" t="s">
        <v>44</v>
      </c>
      <c r="B20" s="65" t="s">
        <v>45</v>
      </c>
      <c r="C20" s="75">
        <v>29568</v>
      </c>
      <c r="D20" s="75">
        <v>0</v>
      </c>
      <c r="E20" s="75">
        <v>0</v>
      </c>
      <c r="F20" s="75">
        <v>1732188.4580000001</v>
      </c>
      <c r="G20" s="88">
        <v>1732188.4580000001</v>
      </c>
    </row>
    <row r="21" spans="1:7">
      <c r="A21" s="64" t="s">
        <v>46</v>
      </c>
      <c r="B21" s="65" t="s">
        <v>47</v>
      </c>
      <c r="C21" s="75">
        <v>22529</v>
      </c>
      <c r="D21" s="75">
        <v>109420</v>
      </c>
      <c r="E21" s="75">
        <v>0</v>
      </c>
      <c r="F21" s="75">
        <v>1732188.4580000001</v>
      </c>
      <c r="G21" s="88">
        <v>1841608.4580000001</v>
      </c>
    </row>
    <row r="22" spans="1:7">
      <c r="A22" s="64" t="s">
        <v>48</v>
      </c>
      <c r="B22" s="65" t="s">
        <v>49</v>
      </c>
      <c r="C22" s="75">
        <v>3616</v>
      </c>
      <c r="D22" s="75">
        <v>0</v>
      </c>
      <c r="E22" s="75">
        <v>0</v>
      </c>
      <c r="F22" s="75">
        <v>1732188.4580000001</v>
      </c>
      <c r="G22" s="88">
        <v>1732188.4580000001</v>
      </c>
    </row>
    <row r="23" spans="1:7">
      <c r="A23" s="64" t="s">
        <v>50</v>
      </c>
      <c r="B23" s="65" t="s">
        <v>51</v>
      </c>
      <c r="C23" s="75">
        <v>17075</v>
      </c>
      <c r="D23" s="75">
        <v>18916</v>
      </c>
      <c r="E23" s="75">
        <v>0</v>
      </c>
      <c r="F23" s="75">
        <v>1732188.4580000001</v>
      </c>
      <c r="G23" s="88">
        <v>1751104.4580000001</v>
      </c>
    </row>
    <row r="24" spans="1:7">
      <c r="A24" s="64" t="s">
        <v>167</v>
      </c>
      <c r="B24" s="65" t="s">
        <v>53</v>
      </c>
      <c r="C24" s="75">
        <v>14532</v>
      </c>
      <c r="D24" s="75">
        <v>76349</v>
      </c>
      <c r="E24" s="75">
        <v>0</v>
      </c>
      <c r="F24" s="75">
        <v>1732188.4580000001</v>
      </c>
      <c r="G24" s="88">
        <v>1808537.4580000001</v>
      </c>
    </row>
    <row r="25" spans="1:7">
      <c r="A25" s="64" t="s">
        <v>54</v>
      </c>
      <c r="B25" s="65" t="s">
        <v>55</v>
      </c>
      <c r="C25" s="75">
        <v>1410</v>
      </c>
      <c r="D25" s="75">
        <v>1580</v>
      </c>
      <c r="E25" s="75">
        <v>0</v>
      </c>
      <c r="F25" s="75">
        <v>1732188.4580000001</v>
      </c>
      <c r="G25" s="88">
        <v>1733768.4580000001</v>
      </c>
    </row>
    <row r="26" spans="1:7">
      <c r="A26" s="64" t="s">
        <v>56</v>
      </c>
      <c r="B26" s="65" t="s">
        <v>57</v>
      </c>
      <c r="C26" s="75">
        <v>25163</v>
      </c>
      <c r="D26" s="75">
        <v>20037</v>
      </c>
      <c r="E26" s="75">
        <v>0</v>
      </c>
      <c r="F26" s="75">
        <v>1732188.4580000001</v>
      </c>
      <c r="G26" s="88">
        <v>1752225.4580000001</v>
      </c>
    </row>
    <row r="27" spans="1:7">
      <c r="A27" s="64" t="s">
        <v>58</v>
      </c>
      <c r="B27" s="65" t="s">
        <v>59</v>
      </c>
      <c r="C27" s="75">
        <v>5991</v>
      </c>
      <c r="D27" s="75">
        <v>0</v>
      </c>
      <c r="E27" s="75">
        <v>0</v>
      </c>
      <c r="F27" s="75">
        <v>1732188.4580000001</v>
      </c>
      <c r="G27" s="88">
        <v>1732188.4580000001</v>
      </c>
    </row>
    <row r="28" spans="1:7">
      <c r="A28" s="64" t="s">
        <v>60</v>
      </c>
      <c r="B28" s="65" t="s">
        <v>59</v>
      </c>
      <c r="C28" s="75">
        <v>19821</v>
      </c>
      <c r="D28" s="75">
        <v>71685</v>
      </c>
      <c r="E28" s="75">
        <v>0</v>
      </c>
      <c r="F28" s="75">
        <v>1732188.4580000001</v>
      </c>
      <c r="G28" s="88">
        <v>1803873.4580000001</v>
      </c>
    </row>
    <row r="29" spans="1:7">
      <c r="A29" s="64" t="s">
        <v>61</v>
      </c>
      <c r="B29" s="65" t="s">
        <v>59</v>
      </c>
      <c r="C29" s="75">
        <v>1920</v>
      </c>
      <c r="D29" s="75">
        <v>0</v>
      </c>
      <c r="E29" s="75">
        <v>0</v>
      </c>
      <c r="F29" s="75">
        <v>1732188.4580000001</v>
      </c>
      <c r="G29" s="88">
        <v>1732188.4580000001</v>
      </c>
    </row>
    <row r="30" spans="1:7">
      <c r="A30" s="64" t="s">
        <v>62</v>
      </c>
      <c r="B30" s="65" t="s">
        <v>63</v>
      </c>
      <c r="C30" s="75">
        <v>34114</v>
      </c>
      <c r="D30" s="75">
        <v>1173</v>
      </c>
      <c r="E30" s="75">
        <v>0</v>
      </c>
      <c r="F30" s="75">
        <v>1732188.4580000001</v>
      </c>
      <c r="G30" s="88">
        <v>1733361.4580000001</v>
      </c>
    </row>
    <row r="31" spans="1:7">
      <c r="A31" s="64" t="s">
        <v>64</v>
      </c>
      <c r="B31" s="65" t="s">
        <v>65</v>
      </c>
      <c r="C31" s="75">
        <v>12588</v>
      </c>
      <c r="D31" s="75">
        <v>0</v>
      </c>
      <c r="E31" s="75">
        <v>0</v>
      </c>
      <c r="F31" s="75">
        <v>1732188.4580000001</v>
      </c>
      <c r="G31" s="88">
        <v>1732188.4580000001</v>
      </c>
    </row>
    <row r="32" spans="1:7">
      <c r="A32" s="64" t="s">
        <v>66</v>
      </c>
      <c r="B32" s="65" t="s">
        <v>67</v>
      </c>
      <c r="C32" s="75">
        <v>75604</v>
      </c>
      <c r="D32" s="101">
        <v>2980890</v>
      </c>
      <c r="E32" s="75">
        <v>0</v>
      </c>
      <c r="F32" s="75">
        <v>1732188.4580000001</v>
      </c>
      <c r="G32" s="88">
        <v>4713078.4579999996</v>
      </c>
    </row>
    <row r="33" spans="1:7">
      <c r="A33" s="64" t="s">
        <v>68</v>
      </c>
      <c r="B33" s="65" t="s">
        <v>69</v>
      </c>
      <c r="C33" s="75">
        <v>17871</v>
      </c>
      <c r="D33" s="75">
        <v>1838</v>
      </c>
      <c r="E33" s="75">
        <v>0</v>
      </c>
      <c r="F33" s="75">
        <v>1732188.4580000001</v>
      </c>
      <c r="G33" s="88">
        <v>1734026.4580000001</v>
      </c>
    </row>
    <row r="34" spans="1:7">
      <c r="A34" s="64" t="s">
        <v>70</v>
      </c>
      <c r="B34" s="65" t="s">
        <v>71</v>
      </c>
      <c r="C34" s="75">
        <v>131744</v>
      </c>
      <c r="D34" s="75">
        <v>0</v>
      </c>
      <c r="E34" s="75">
        <v>0</v>
      </c>
      <c r="F34" s="75">
        <v>1732188.4580000001</v>
      </c>
      <c r="G34" s="88">
        <v>1732188.4580000001</v>
      </c>
    </row>
    <row r="35" spans="1:7">
      <c r="A35" s="64" t="s">
        <v>72</v>
      </c>
      <c r="B35" s="65" t="s">
        <v>71</v>
      </c>
      <c r="C35" s="75">
        <v>59190</v>
      </c>
      <c r="D35" s="75">
        <v>30477</v>
      </c>
      <c r="E35" s="75">
        <v>2</v>
      </c>
      <c r="F35" s="75">
        <v>1732188.4580000001</v>
      </c>
      <c r="G35" s="88">
        <v>1762667.4580000001</v>
      </c>
    </row>
    <row r="36" spans="1:7">
      <c r="A36" s="64" t="s">
        <v>73</v>
      </c>
      <c r="B36" s="65" t="s">
        <v>74</v>
      </c>
      <c r="C36" s="75">
        <v>8020</v>
      </c>
      <c r="D36" s="75">
        <v>0</v>
      </c>
      <c r="E36" s="75">
        <v>0</v>
      </c>
      <c r="F36" s="75">
        <v>1732188.4580000001</v>
      </c>
      <c r="G36" s="88">
        <v>1732188.4580000001</v>
      </c>
    </row>
    <row r="37" spans="1:7">
      <c r="A37" s="64" t="s">
        <v>75</v>
      </c>
      <c r="B37" s="65" t="s">
        <v>76</v>
      </c>
      <c r="C37" s="75">
        <v>4230</v>
      </c>
      <c r="D37" s="75">
        <v>23435</v>
      </c>
      <c r="E37" s="75">
        <v>0</v>
      </c>
      <c r="F37" s="75">
        <v>1732188.4580000001</v>
      </c>
      <c r="G37" s="88">
        <v>1755623.4580000001</v>
      </c>
    </row>
    <row r="38" spans="1:7">
      <c r="A38" s="64" t="s">
        <v>77</v>
      </c>
      <c r="B38" s="65" t="s">
        <v>76</v>
      </c>
      <c r="C38" s="75">
        <v>6154</v>
      </c>
      <c r="D38" s="75">
        <v>316</v>
      </c>
      <c r="E38" s="75">
        <v>0</v>
      </c>
      <c r="F38" s="75">
        <v>1732188.4580000001</v>
      </c>
      <c r="G38" s="88">
        <v>1732504.4580000001</v>
      </c>
    </row>
    <row r="39" spans="1:7">
      <c r="A39" s="64" t="s">
        <v>78</v>
      </c>
      <c r="B39" s="65" t="s">
        <v>79</v>
      </c>
      <c r="C39" s="75">
        <v>9476</v>
      </c>
      <c r="D39" s="75">
        <v>6409</v>
      </c>
      <c r="E39" s="75">
        <v>0</v>
      </c>
      <c r="F39" s="75">
        <v>1732188.4580000001</v>
      </c>
      <c r="G39" s="88">
        <v>1738597.4580000001</v>
      </c>
    </row>
    <row r="40" spans="1:7">
      <c r="A40" s="64" t="s">
        <v>80</v>
      </c>
      <c r="B40" s="65" t="s">
        <v>79</v>
      </c>
      <c r="C40" s="75">
        <v>12642</v>
      </c>
      <c r="D40" s="75">
        <v>87208</v>
      </c>
      <c r="E40" s="75">
        <v>0</v>
      </c>
      <c r="F40" s="75">
        <v>1732188.4580000001</v>
      </c>
      <c r="G40" s="88">
        <v>1819396.4580000001</v>
      </c>
    </row>
    <row r="41" spans="1:7">
      <c r="A41" s="64" t="s">
        <v>81</v>
      </c>
      <c r="B41" s="65" t="s">
        <v>82</v>
      </c>
      <c r="C41" s="75">
        <v>31931</v>
      </c>
      <c r="D41" s="75">
        <v>2044</v>
      </c>
      <c r="E41" s="75">
        <v>0</v>
      </c>
      <c r="F41" s="75">
        <v>1732188.4580000001</v>
      </c>
      <c r="G41" s="88">
        <v>1734232.4580000001</v>
      </c>
    </row>
    <row r="42" spans="1:7">
      <c r="A42" s="64" t="s">
        <v>83</v>
      </c>
      <c r="B42" s="65" t="s">
        <v>84</v>
      </c>
      <c r="C42" s="75">
        <v>16359</v>
      </c>
      <c r="D42" s="75">
        <v>0</v>
      </c>
      <c r="E42" s="75">
        <v>0</v>
      </c>
      <c r="F42" s="75">
        <v>1732188.4580000001</v>
      </c>
      <c r="G42" s="88">
        <v>1732188.4580000001</v>
      </c>
    </row>
    <row r="43" spans="1:7">
      <c r="A43" s="64" t="s">
        <v>85</v>
      </c>
      <c r="B43" s="65" t="s">
        <v>86</v>
      </c>
      <c r="C43" s="75">
        <v>11147</v>
      </c>
      <c r="D43" s="75">
        <v>6161</v>
      </c>
      <c r="E43" s="75">
        <v>0</v>
      </c>
      <c r="F43" s="75">
        <v>1732188.4580000001</v>
      </c>
      <c r="G43" s="88">
        <v>1738349.4580000001</v>
      </c>
    </row>
    <row r="44" spans="1:7">
      <c r="A44" s="64" t="s">
        <v>87</v>
      </c>
      <c r="B44" s="65" t="s">
        <v>88</v>
      </c>
      <c r="C44" s="75">
        <v>9631</v>
      </c>
      <c r="D44" s="75">
        <v>0</v>
      </c>
      <c r="E44" s="75">
        <v>0</v>
      </c>
      <c r="F44" s="75">
        <v>1732188.4580000001</v>
      </c>
      <c r="G44" s="88">
        <v>1732188.4580000001</v>
      </c>
    </row>
    <row r="45" spans="1:7">
      <c r="A45" s="64" t="s">
        <v>89</v>
      </c>
      <c r="B45" s="65" t="s">
        <v>88</v>
      </c>
      <c r="C45" s="75">
        <v>73192</v>
      </c>
      <c r="D45" s="75">
        <v>28967</v>
      </c>
      <c r="E45" s="75">
        <v>0</v>
      </c>
      <c r="F45" s="75">
        <v>1732188.4580000001</v>
      </c>
      <c r="G45" s="88">
        <v>1761155.4580000001</v>
      </c>
    </row>
    <row r="46" spans="1:7">
      <c r="A46" s="64" t="s">
        <v>90</v>
      </c>
      <c r="B46" s="65" t="s">
        <v>91</v>
      </c>
      <c r="C46" s="75">
        <v>6528</v>
      </c>
      <c r="D46" s="75">
        <v>1864</v>
      </c>
      <c r="E46" s="75">
        <v>0</v>
      </c>
      <c r="F46" s="75">
        <v>1732188.4580000001</v>
      </c>
      <c r="G46" s="88">
        <v>1734052.4580000001</v>
      </c>
    </row>
    <row r="47" spans="1:7">
      <c r="A47" s="64" t="s">
        <v>92</v>
      </c>
      <c r="B47" s="65" t="s">
        <v>93</v>
      </c>
      <c r="C47" s="75">
        <v>31012</v>
      </c>
      <c r="D47" s="75">
        <v>0</v>
      </c>
      <c r="E47" s="75">
        <v>0</v>
      </c>
      <c r="F47" s="75">
        <v>1732188.4580000001</v>
      </c>
      <c r="G47" s="88">
        <v>1732188.4580000001</v>
      </c>
    </row>
    <row r="48" spans="1:7">
      <c r="A48" s="64" t="s">
        <v>94</v>
      </c>
      <c r="B48" s="65" t="s">
        <v>95</v>
      </c>
      <c r="C48" s="75">
        <v>23359</v>
      </c>
      <c r="D48" s="75">
        <v>15649</v>
      </c>
      <c r="E48" s="75">
        <v>0</v>
      </c>
      <c r="F48" s="75">
        <v>1732188.4580000001</v>
      </c>
      <c r="G48" s="88">
        <v>1747837.4580000001</v>
      </c>
    </row>
    <row r="49" spans="1:7">
      <c r="A49" s="64" t="s">
        <v>96</v>
      </c>
      <c r="B49" s="65" t="s">
        <v>97</v>
      </c>
      <c r="C49" s="75">
        <v>43240</v>
      </c>
      <c r="D49" s="75">
        <v>165104</v>
      </c>
      <c r="E49" s="75">
        <v>0</v>
      </c>
      <c r="F49" s="75">
        <v>1732188.4580000001</v>
      </c>
      <c r="G49" s="88">
        <v>1897292.4580000001</v>
      </c>
    </row>
    <row r="50" spans="1:7">
      <c r="A50" s="66"/>
      <c r="B50" s="67"/>
      <c r="C50" s="77"/>
      <c r="D50" s="77"/>
      <c r="E50" s="77"/>
      <c r="F50" s="77"/>
      <c r="G50" s="89"/>
    </row>
    <row r="51" spans="1:7">
      <c r="A51" s="11" t="s">
        <v>115</v>
      </c>
      <c r="B51" s="78"/>
      <c r="C51" s="12">
        <f>SUM(C2:C49)</f>
        <v>1097379</v>
      </c>
      <c r="D51" s="12">
        <f>SUM(D2:D49)</f>
        <v>3832444</v>
      </c>
      <c r="E51" s="12">
        <f>SUM(E2:E49)</f>
        <v>40308</v>
      </c>
      <c r="F51" s="12">
        <v>1732188.4580000001</v>
      </c>
      <c r="G51" s="12">
        <f>D51+E51+F51</f>
        <v>5604940.4580000006</v>
      </c>
    </row>
    <row r="52" spans="1:7">
      <c r="A52" s="8" t="s">
        <v>98</v>
      </c>
      <c r="B52" s="8"/>
      <c r="C52" s="12"/>
      <c r="D52" s="12">
        <f>AVERAGE(D2:D49)</f>
        <v>79842.583333333328</v>
      </c>
      <c r="E52" s="12">
        <f>AVERAGE(E2:E49)</f>
        <v>839.75</v>
      </c>
      <c r="F52" s="12">
        <v>1732188.4580000001</v>
      </c>
      <c r="G52" s="12">
        <f>AVERAGE(G2:G49)</f>
        <v>1812870.7913333334</v>
      </c>
    </row>
    <row r="53" spans="1:7">
      <c r="A53" s="8" t="s">
        <v>99</v>
      </c>
      <c r="B53" s="8"/>
      <c r="C53" s="12"/>
      <c r="D53" s="12">
        <f>MEDIAN(D2:D49)</f>
        <v>1954</v>
      </c>
      <c r="E53" s="12">
        <f>MEDIAN(E2:E49)</f>
        <v>0</v>
      </c>
      <c r="F53" s="12">
        <v>1732188.4580000001</v>
      </c>
      <c r="G53" s="12">
        <f>MEDIAN(G2:G49)</f>
        <v>1734877.9580000001</v>
      </c>
    </row>
    <row r="54" spans="1:7" ht="13.9" customHeight="1">
      <c r="A54" s="9"/>
      <c r="B54" s="9"/>
      <c r="C54" s="10"/>
      <c r="D54" s="10"/>
      <c r="E54" s="10"/>
      <c r="F54" s="10"/>
      <c r="G54" s="10"/>
    </row>
    <row r="56" spans="1:7" ht="15">
      <c r="A56"/>
      <c r="B56"/>
      <c r="C56"/>
      <c r="D56"/>
      <c r="E56"/>
      <c r="F56"/>
      <c r="G56"/>
    </row>
  </sheetData>
  <sortState xmlns:xlrd2="http://schemas.microsoft.com/office/spreadsheetml/2017/richdata2" ref="A2:G49">
    <sortCondition ref="B2:B49"/>
  </sortState>
  <conditionalFormatting sqref="A2:G49">
    <cfRule type="expression" dxfId="1" priority="1">
      <formula>MOD(ROW(),2)=0</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73AE9-16C8-42CC-8DDD-20DD7D3DBB4A}">
  <sheetPr>
    <tabColor theme="7" tint="0.39997558519241921"/>
  </sheetPr>
  <dimension ref="A1:L55"/>
  <sheetViews>
    <sheetView showGridLines="0" showRowColHeaders="0" workbookViewId="0">
      <pane xSplit="2" ySplit="1" topLeftCell="D2" activePane="bottomRight" state="frozen"/>
      <selection pane="topRight" activeCell="C1" sqref="C1"/>
      <selection pane="bottomLeft" activeCell="A2" sqref="A2"/>
      <selection pane="bottomRight"/>
    </sheetView>
  </sheetViews>
  <sheetFormatPr defaultColWidth="9.140625" defaultRowHeight="12.75"/>
  <cols>
    <col min="1" max="1" width="36.42578125" style="5" bestFit="1" customWidth="1"/>
    <col min="2" max="2" width="15.140625" style="5" bestFit="1" customWidth="1"/>
    <col min="3" max="3" width="16" style="5" hidden="1" customWidth="1"/>
    <col min="4" max="12" width="16" style="5" customWidth="1"/>
    <col min="13" max="16384" width="9.140625" style="5"/>
  </cols>
  <sheetData>
    <row r="1" spans="1:12" ht="46.5" customHeight="1">
      <c r="A1" s="104" t="s">
        <v>0</v>
      </c>
      <c r="B1" s="105" t="s">
        <v>179</v>
      </c>
      <c r="C1" s="40" t="s">
        <v>5</v>
      </c>
      <c r="D1" s="124" t="s">
        <v>168</v>
      </c>
      <c r="E1" s="124" t="s">
        <v>169</v>
      </c>
      <c r="F1" s="124" t="s">
        <v>170</v>
      </c>
      <c r="G1" s="124" t="s">
        <v>171</v>
      </c>
      <c r="H1" s="40" t="s">
        <v>172</v>
      </c>
      <c r="I1" s="40" t="s">
        <v>173</v>
      </c>
      <c r="J1" s="40" t="s">
        <v>174</v>
      </c>
      <c r="K1" s="40" t="s">
        <v>175</v>
      </c>
      <c r="L1" s="42" t="s">
        <v>176</v>
      </c>
    </row>
    <row r="2" spans="1:12">
      <c r="A2" s="64" t="s">
        <v>11</v>
      </c>
      <c r="B2" s="65" t="s">
        <v>12</v>
      </c>
      <c r="C2" s="75">
        <v>17153</v>
      </c>
      <c r="D2" s="75">
        <v>41939</v>
      </c>
      <c r="E2" s="75">
        <v>33</v>
      </c>
      <c r="F2" s="75">
        <v>0</v>
      </c>
      <c r="G2" s="75">
        <v>41972</v>
      </c>
      <c r="H2" s="126">
        <v>41815</v>
      </c>
      <c r="I2" s="75">
        <v>34</v>
      </c>
      <c r="J2" s="75">
        <v>87</v>
      </c>
      <c r="K2" s="75">
        <v>41936</v>
      </c>
      <c r="L2" s="125">
        <f>G2/K2</f>
        <v>1.000858450972911</v>
      </c>
    </row>
    <row r="3" spans="1:12">
      <c r="A3" s="64" t="s">
        <v>13</v>
      </c>
      <c r="B3" s="65" t="s">
        <v>14</v>
      </c>
      <c r="C3" s="75">
        <v>22493</v>
      </c>
      <c r="D3" s="75">
        <v>19568</v>
      </c>
      <c r="E3" s="75">
        <v>1</v>
      </c>
      <c r="F3" s="75">
        <v>0</v>
      </c>
      <c r="G3" s="75">
        <v>19569</v>
      </c>
      <c r="H3" s="87">
        <v>24871</v>
      </c>
      <c r="I3" s="75">
        <v>13</v>
      </c>
      <c r="J3" s="75">
        <v>44</v>
      </c>
      <c r="K3" s="75">
        <v>24928</v>
      </c>
      <c r="L3" s="125">
        <f t="shared" ref="L3:L49" si="0">G3/K3</f>
        <v>0.78502086007702188</v>
      </c>
    </row>
    <row r="4" spans="1:12">
      <c r="A4" s="64" t="s">
        <v>15</v>
      </c>
      <c r="B4" s="65" t="s">
        <v>16</v>
      </c>
      <c r="C4" s="75">
        <v>12330</v>
      </c>
      <c r="D4" s="75">
        <v>18038</v>
      </c>
      <c r="E4" s="75">
        <v>4</v>
      </c>
      <c r="F4" s="75">
        <v>0</v>
      </c>
      <c r="G4" s="75">
        <v>18042</v>
      </c>
      <c r="H4" s="87">
        <v>9483</v>
      </c>
      <c r="I4" s="75">
        <v>7</v>
      </c>
      <c r="J4" s="75">
        <v>14</v>
      </c>
      <c r="K4" s="75">
        <v>9504</v>
      </c>
      <c r="L4" s="125">
        <f t="shared" si="0"/>
        <v>1.8983585858585859</v>
      </c>
    </row>
    <row r="5" spans="1:12">
      <c r="A5" s="64" t="s">
        <v>17</v>
      </c>
      <c r="B5" s="65" t="s">
        <v>16</v>
      </c>
      <c r="C5" s="75">
        <v>3828</v>
      </c>
      <c r="D5" s="75">
        <v>2189</v>
      </c>
      <c r="E5" s="75">
        <v>1</v>
      </c>
      <c r="F5" s="75">
        <v>0</v>
      </c>
      <c r="G5" s="75">
        <v>2190</v>
      </c>
      <c r="H5" s="87">
        <v>1593</v>
      </c>
      <c r="I5" s="75">
        <v>0</v>
      </c>
      <c r="J5" s="75">
        <v>0</v>
      </c>
      <c r="K5" s="75">
        <v>1593</v>
      </c>
      <c r="L5" s="125">
        <f t="shared" si="0"/>
        <v>1.3747645951035781</v>
      </c>
    </row>
    <row r="6" spans="1:12">
      <c r="A6" s="64" t="s">
        <v>18</v>
      </c>
      <c r="B6" s="65" t="s">
        <v>19</v>
      </c>
      <c r="C6" s="75">
        <v>22583</v>
      </c>
      <c r="D6" s="75">
        <v>6004</v>
      </c>
      <c r="E6" s="75">
        <v>2</v>
      </c>
      <c r="F6" s="75">
        <v>0</v>
      </c>
      <c r="G6" s="75">
        <v>6006</v>
      </c>
      <c r="H6" s="87">
        <v>567</v>
      </c>
      <c r="I6" s="75">
        <v>0</v>
      </c>
      <c r="J6" s="75">
        <v>0</v>
      </c>
      <c r="K6" s="75">
        <v>567</v>
      </c>
      <c r="L6" s="125">
        <f t="shared" si="0"/>
        <v>10.592592592592593</v>
      </c>
    </row>
    <row r="7" spans="1:12">
      <c r="A7" s="64" t="s">
        <v>20</v>
      </c>
      <c r="B7" s="65" t="s">
        <v>21</v>
      </c>
      <c r="C7" s="75">
        <v>7997</v>
      </c>
      <c r="D7" s="75">
        <v>12071</v>
      </c>
      <c r="E7" s="75">
        <v>2</v>
      </c>
      <c r="F7" s="75">
        <v>0</v>
      </c>
      <c r="G7" s="75">
        <v>12073</v>
      </c>
      <c r="H7" s="87">
        <v>17119</v>
      </c>
      <c r="I7" s="75">
        <v>0</v>
      </c>
      <c r="J7" s="75">
        <v>41</v>
      </c>
      <c r="K7" s="75">
        <v>17160</v>
      </c>
      <c r="L7" s="125">
        <f t="shared" si="0"/>
        <v>0.70355477855477855</v>
      </c>
    </row>
    <row r="8" spans="1:12">
      <c r="A8" s="64" t="s">
        <v>22</v>
      </c>
      <c r="B8" s="65" t="s">
        <v>23</v>
      </c>
      <c r="C8" s="75">
        <v>35688</v>
      </c>
      <c r="D8" s="75">
        <v>38761</v>
      </c>
      <c r="E8" s="75">
        <v>7</v>
      </c>
      <c r="F8" s="75">
        <v>0</v>
      </c>
      <c r="G8" s="75">
        <v>38768</v>
      </c>
      <c r="H8" s="87">
        <v>23020</v>
      </c>
      <c r="I8" s="75">
        <v>8</v>
      </c>
      <c r="J8" s="75">
        <v>148</v>
      </c>
      <c r="K8" s="75">
        <v>23176</v>
      </c>
      <c r="L8" s="125">
        <f t="shared" si="0"/>
        <v>1.6727649292371418</v>
      </c>
    </row>
    <row r="9" spans="1:12">
      <c r="A9" s="64" t="s">
        <v>24</v>
      </c>
      <c r="B9" s="65" t="s">
        <v>25</v>
      </c>
      <c r="C9" s="75">
        <v>82934</v>
      </c>
      <c r="D9" s="75">
        <v>67305</v>
      </c>
      <c r="E9" s="75">
        <v>41</v>
      </c>
      <c r="F9" s="75">
        <v>3</v>
      </c>
      <c r="G9" s="75">
        <v>67349</v>
      </c>
      <c r="H9" s="87">
        <v>94041</v>
      </c>
      <c r="I9" s="75">
        <v>28</v>
      </c>
      <c r="J9" s="75">
        <v>78</v>
      </c>
      <c r="K9" s="75">
        <v>94147</v>
      </c>
      <c r="L9" s="125">
        <f t="shared" si="0"/>
        <v>0.71536002209310967</v>
      </c>
    </row>
    <row r="10" spans="1:12">
      <c r="A10" s="64" t="s">
        <v>26</v>
      </c>
      <c r="B10" s="65" t="s">
        <v>27</v>
      </c>
      <c r="C10" s="75">
        <v>36405</v>
      </c>
      <c r="D10" s="75">
        <v>39317</v>
      </c>
      <c r="E10" s="75">
        <v>11</v>
      </c>
      <c r="F10" s="75">
        <v>1</v>
      </c>
      <c r="G10" s="75">
        <v>39329</v>
      </c>
      <c r="H10" s="87">
        <v>36629</v>
      </c>
      <c r="I10" s="75">
        <v>30</v>
      </c>
      <c r="J10" s="75">
        <v>133</v>
      </c>
      <c r="K10" s="75">
        <v>36792</v>
      </c>
      <c r="L10" s="125">
        <f t="shared" si="0"/>
        <v>1.0689552076538378</v>
      </c>
    </row>
    <row r="11" spans="1:12">
      <c r="A11" s="64" t="s">
        <v>28</v>
      </c>
      <c r="B11" s="65" t="s">
        <v>29</v>
      </c>
      <c r="C11" s="75">
        <v>14312</v>
      </c>
      <c r="D11" s="75">
        <v>17308</v>
      </c>
      <c r="E11" s="75">
        <v>3</v>
      </c>
      <c r="F11" s="75">
        <v>1</v>
      </c>
      <c r="G11" s="75">
        <v>17312</v>
      </c>
      <c r="H11" s="87">
        <v>31647</v>
      </c>
      <c r="I11" s="75">
        <v>5</v>
      </c>
      <c r="J11" s="75">
        <v>22</v>
      </c>
      <c r="K11" s="75">
        <v>31674</v>
      </c>
      <c r="L11" s="125">
        <f t="shared" si="0"/>
        <v>0.54656816316221501</v>
      </c>
    </row>
    <row r="12" spans="1:12">
      <c r="A12" s="64" t="s">
        <v>30</v>
      </c>
      <c r="B12" s="65" t="s">
        <v>31</v>
      </c>
      <c r="C12" s="75">
        <v>47139</v>
      </c>
      <c r="D12" s="75">
        <v>30811</v>
      </c>
      <c r="E12" s="75">
        <v>14</v>
      </c>
      <c r="F12" s="75">
        <v>0</v>
      </c>
      <c r="G12" s="75">
        <v>30825</v>
      </c>
      <c r="H12" s="87">
        <v>48129</v>
      </c>
      <c r="I12" s="75">
        <v>17</v>
      </c>
      <c r="J12" s="75">
        <v>108</v>
      </c>
      <c r="K12" s="75">
        <v>48254</v>
      </c>
      <c r="L12" s="125">
        <f t="shared" si="0"/>
        <v>0.63880714552161477</v>
      </c>
    </row>
    <row r="13" spans="1:12">
      <c r="A13" s="64" t="s">
        <v>32</v>
      </c>
      <c r="B13" s="65" t="s">
        <v>33</v>
      </c>
      <c r="C13" s="75">
        <v>6460</v>
      </c>
      <c r="D13" s="75">
        <v>9626</v>
      </c>
      <c r="E13" s="75">
        <v>0</v>
      </c>
      <c r="F13" s="75">
        <v>0</v>
      </c>
      <c r="G13" s="75">
        <v>9626</v>
      </c>
      <c r="H13" s="87">
        <v>9886</v>
      </c>
      <c r="I13" s="75">
        <v>2</v>
      </c>
      <c r="J13" s="75">
        <v>2</v>
      </c>
      <c r="K13" s="75">
        <v>9890</v>
      </c>
      <c r="L13" s="125">
        <f t="shared" si="0"/>
        <v>0.97330637007077858</v>
      </c>
    </row>
    <row r="14" spans="1:12">
      <c r="A14" s="64" t="s">
        <v>34</v>
      </c>
      <c r="B14" s="65" t="s">
        <v>35</v>
      </c>
      <c r="C14" s="75">
        <v>4469</v>
      </c>
      <c r="D14" s="75">
        <v>6092</v>
      </c>
      <c r="E14" s="75">
        <v>0</v>
      </c>
      <c r="F14" s="75">
        <v>0</v>
      </c>
      <c r="G14" s="75">
        <v>6092</v>
      </c>
      <c r="H14" s="87">
        <v>5787</v>
      </c>
      <c r="I14" s="75">
        <v>0</v>
      </c>
      <c r="J14" s="75">
        <v>0</v>
      </c>
      <c r="K14" s="75">
        <v>5787</v>
      </c>
      <c r="L14" s="125">
        <f t="shared" si="0"/>
        <v>1.0527043373077587</v>
      </c>
    </row>
    <row r="15" spans="1:12">
      <c r="A15" s="64" t="s">
        <v>36</v>
      </c>
      <c r="B15" s="65" t="s">
        <v>37</v>
      </c>
      <c r="C15" s="75">
        <v>4489</v>
      </c>
      <c r="D15" s="75">
        <v>5988</v>
      </c>
      <c r="E15" s="75">
        <v>0</v>
      </c>
      <c r="F15" s="75">
        <v>0</v>
      </c>
      <c r="G15" s="75">
        <v>5988</v>
      </c>
      <c r="H15" s="87">
        <v>5543</v>
      </c>
      <c r="I15" s="75">
        <v>0</v>
      </c>
      <c r="J15" s="75">
        <v>1</v>
      </c>
      <c r="K15" s="75">
        <v>5544</v>
      </c>
      <c r="L15" s="125">
        <f t="shared" si="0"/>
        <v>1.08008658008658</v>
      </c>
    </row>
    <row r="16" spans="1:12">
      <c r="A16" s="64" t="s">
        <v>38</v>
      </c>
      <c r="B16" s="65" t="s">
        <v>37</v>
      </c>
      <c r="C16" s="75">
        <v>5485</v>
      </c>
      <c r="D16" s="75">
        <v>9875</v>
      </c>
      <c r="E16" s="75">
        <v>2</v>
      </c>
      <c r="F16" s="75">
        <v>0</v>
      </c>
      <c r="G16" s="75">
        <v>9877</v>
      </c>
      <c r="H16" s="87">
        <v>5267</v>
      </c>
      <c r="I16" s="75">
        <v>0</v>
      </c>
      <c r="J16" s="75">
        <v>5</v>
      </c>
      <c r="K16" s="75">
        <v>5272</v>
      </c>
      <c r="L16" s="125">
        <f t="shared" si="0"/>
        <v>1.8734825493171472</v>
      </c>
    </row>
    <row r="17" spans="1:12">
      <c r="A17" s="64" t="s">
        <v>39</v>
      </c>
      <c r="B17" s="65" t="s">
        <v>40</v>
      </c>
      <c r="C17" s="75">
        <v>3778</v>
      </c>
      <c r="D17" s="75">
        <v>5780</v>
      </c>
      <c r="E17" s="75">
        <v>7</v>
      </c>
      <c r="F17" s="75">
        <v>0</v>
      </c>
      <c r="G17" s="75">
        <v>5787</v>
      </c>
      <c r="H17" s="87">
        <v>8647</v>
      </c>
      <c r="I17" s="75">
        <v>1</v>
      </c>
      <c r="J17" s="75">
        <v>24</v>
      </c>
      <c r="K17" s="75">
        <v>8672</v>
      </c>
      <c r="L17" s="125">
        <f t="shared" si="0"/>
        <v>0.66732011070110697</v>
      </c>
    </row>
    <row r="18" spans="1:12">
      <c r="A18" s="64" t="s">
        <v>41</v>
      </c>
      <c r="B18" s="65" t="s">
        <v>40</v>
      </c>
      <c r="C18" s="75">
        <v>4620</v>
      </c>
      <c r="D18" s="75">
        <v>4185</v>
      </c>
      <c r="E18" s="75">
        <v>0</v>
      </c>
      <c r="F18" s="75">
        <v>0</v>
      </c>
      <c r="G18" s="75">
        <v>4185</v>
      </c>
      <c r="H18" s="87">
        <v>6183</v>
      </c>
      <c r="I18" s="75">
        <v>0</v>
      </c>
      <c r="J18" s="75">
        <v>14</v>
      </c>
      <c r="K18" s="75">
        <v>6197</v>
      </c>
      <c r="L18" s="125">
        <f t="shared" si="0"/>
        <v>0.67532677101823468</v>
      </c>
    </row>
    <row r="19" spans="1:12">
      <c r="A19" s="64" t="s">
        <v>42</v>
      </c>
      <c r="B19" s="65" t="s">
        <v>43</v>
      </c>
      <c r="C19" s="75">
        <v>5559</v>
      </c>
      <c r="D19" s="75">
        <v>9295</v>
      </c>
      <c r="E19" s="75">
        <v>3</v>
      </c>
      <c r="F19" s="75">
        <v>2</v>
      </c>
      <c r="G19" s="75">
        <v>9300</v>
      </c>
      <c r="H19" s="87">
        <v>13371</v>
      </c>
      <c r="I19" s="75">
        <v>5</v>
      </c>
      <c r="J19" s="75">
        <v>14</v>
      </c>
      <c r="K19" s="75">
        <v>13390</v>
      </c>
      <c r="L19" s="125">
        <f t="shared" si="0"/>
        <v>0.69454817027632565</v>
      </c>
    </row>
    <row r="20" spans="1:12">
      <c r="A20" s="64" t="s">
        <v>44</v>
      </c>
      <c r="B20" s="65" t="s">
        <v>45</v>
      </c>
      <c r="C20" s="75">
        <v>29568</v>
      </c>
      <c r="D20" s="75">
        <v>10847</v>
      </c>
      <c r="E20" s="75">
        <v>4</v>
      </c>
      <c r="F20" s="75">
        <v>0</v>
      </c>
      <c r="G20" s="75">
        <v>10851</v>
      </c>
      <c r="H20" s="87">
        <v>9208</v>
      </c>
      <c r="I20" s="75">
        <v>0</v>
      </c>
      <c r="J20" s="75">
        <v>7</v>
      </c>
      <c r="K20" s="75">
        <v>9215</v>
      </c>
      <c r="L20" s="125">
        <f t="shared" si="0"/>
        <v>1.1775366250678243</v>
      </c>
    </row>
    <row r="21" spans="1:12">
      <c r="A21" s="64" t="s">
        <v>46</v>
      </c>
      <c r="B21" s="65" t="s">
        <v>47</v>
      </c>
      <c r="C21" s="75">
        <v>22529</v>
      </c>
      <c r="D21" s="75">
        <v>53782</v>
      </c>
      <c r="E21" s="75">
        <v>8</v>
      </c>
      <c r="F21" s="75">
        <v>0</v>
      </c>
      <c r="G21" s="75">
        <v>53790</v>
      </c>
      <c r="H21" s="87">
        <v>20524</v>
      </c>
      <c r="I21" s="75">
        <v>3</v>
      </c>
      <c r="J21" s="75">
        <v>7</v>
      </c>
      <c r="K21" s="75">
        <v>20534</v>
      </c>
      <c r="L21" s="125">
        <f t="shared" si="0"/>
        <v>2.619557806564722</v>
      </c>
    </row>
    <row r="22" spans="1:12">
      <c r="A22" s="64" t="s">
        <v>48</v>
      </c>
      <c r="B22" s="65" t="s">
        <v>49</v>
      </c>
      <c r="C22" s="75">
        <v>3616</v>
      </c>
      <c r="D22" s="75">
        <v>8563</v>
      </c>
      <c r="E22" s="75">
        <v>2</v>
      </c>
      <c r="F22" s="75">
        <v>0</v>
      </c>
      <c r="G22" s="75">
        <v>8565</v>
      </c>
      <c r="H22" s="87">
        <v>9678</v>
      </c>
      <c r="I22" s="75">
        <v>5</v>
      </c>
      <c r="J22" s="75">
        <v>52</v>
      </c>
      <c r="K22" s="75">
        <v>9735</v>
      </c>
      <c r="L22" s="125">
        <f t="shared" si="0"/>
        <v>0.87981510015408315</v>
      </c>
    </row>
    <row r="23" spans="1:12">
      <c r="A23" s="64" t="s">
        <v>50</v>
      </c>
      <c r="B23" s="65" t="s">
        <v>51</v>
      </c>
      <c r="C23" s="75">
        <v>17075</v>
      </c>
      <c r="D23" s="75">
        <v>20495</v>
      </c>
      <c r="E23" s="75">
        <v>2</v>
      </c>
      <c r="F23" s="75">
        <v>0</v>
      </c>
      <c r="G23" s="75">
        <v>20497</v>
      </c>
      <c r="H23" s="87">
        <v>17479</v>
      </c>
      <c r="I23" s="75">
        <v>9</v>
      </c>
      <c r="J23" s="75">
        <v>27</v>
      </c>
      <c r="K23" s="75">
        <v>17515</v>
      </c>
      <c r="L23" s="125">
        <f t="shared" si="0"/>
        <v>1.1702540679417641</v>
      </c>
    </row>
    <row r="24" spans="1:12">
      <c r="A24" s="64" t="s">
        <v>52</v>
      </c>
      <c r="B24" s="65" t="s">
        <v>53</v>
      </c>
      <c r="C24" s="75">
        <v>14532</v>
      </c>
      <c r="D24" s="75">
        <v>25616</v>
      </c>
      <c r="E24" s="75">
        <v>2</v>
      </c>
      <c r="F24" s="75">
        <v>0</v>
      </c>
      <c r="G24" s="75">
        <v>25618</v>
      </c>
      <c r="H24" s="87">
        <v>21053</v>
      </c>
      <c r="I24" s="75">
        <v>6</v>
      </c>
      <c r="J24" s="75">
        <v>53</v>
      </c>
      <c r="K24" s="75">
        <v>21112</v>
      </c>
      <c r="L24" s="125">
        <f t="shared" si="0"/>
        <v>1.2134331186055325</v>
      </c>
    </row>
    <row r="25" spans="1:12">
      <c r="A25" s="64" t="s">
        <v>54</v>
      </c>
      <c r="B25" s="65" t="s">
        <v>55</v>
      </c>
      <c r="C25" s="75">
        <v>1410</v>
      </c>
      <c r="D25" s="75">
        <v>5117</v>
      </c>
      <c r="E25" s="75">
        <v>0</v>
      </c>
      <c r="F25" s="75">
        <v>0</v>
      </c>
      <c r="G25" s="75">
        <v>5117</v>
      </c>
      <c r="H25" s="87">
        <v>2809</v>
      </c>
      <c r="I25" s="75">
        <v>0</v>
      </c>
      <c r="J25" s="75">
        <v>4</v>
      </c>
      <c r="K25" s="75">
        <v>2813</v>
      </c>
      <c r="L25" s="125">
        <f t="shared" si="0"/>
        <v>1.8190543903306078</v>
      </c>
    </row>
    <row r="26" spans="1:12">
      <c r="A26" s="64" t="s">
        <v>56</v>
      </c>
      <c r="B26" s="65" t="s">
        <v>57</v>
      </c>
      <c r="C26" s="75">
        <v>25163</v>
      </c>
      <c r="D26" s="75">
        <v>64681</v>
      </c>
      <c r="E26" s="75">
        <v>2</v>
      </c>
      <c r="F26" s="75">
        <v>11</v>
      </c>
      <c r="G26" s="75">
        <v>64694</v>
      </c>
      <c r="H26" s="87">
        <v>20918</v>
      </c>
      <c r="I26" s="75">
        <v>27</v>
      </c>
      <c r="J26" s="75">
        <v>106</v>
      </c>
      <c r="K26" s="75">
        <v>21051</v>
      </c>
      <c r="L26" s="125">
        <f t="shared" si="0"/>
        <v>3.0732031732459264</v>
      </c>
    </row>
    <row r="27" spans="1:12">
      <c r="A27" s="64" t="s">
        <v>58</v>
      </c>
      <c r="B27" s="65" t="s">
        <v>59</v>
      </c>
      <c r="C27" s="75">
        <v>5991</v>
      </c>
      <c r="D27" s="75">
        <v>2234</v>
      </c>
      <c r="E27" s="75">
        <v>0</v>
      </c>
      <c r="F27" s="75">
        <v>0</v>
      </c>
      <c r="G27" s="75">
        <v>2234</v>
      </c>
      <c r="H27" s="87">
        <v>4688</v>
      </c>
      <c r="I27" s="75">
        <v>0</v>
      </c>
      <c r="J27" s="75">
        <v>0</v>
      </c>
      <c r="K27" s="75">
        <v>4688</v>
      </c>
      <c r="L27" s="125">
        <f t="shared" si="0"/>
        <v>0.47653583617747441</v>
      </c>
    </row>
    <row r="28" spans="1:12">
      <c r="A28" s="64" t="s">
        <v>60</v>
      </c>
      <c r="B28" s="65" t="s">
        <v>59</v>
      </c>
      <c r="C28" s="75">
        <v>19821</v>
      </c>
      <c r="D28" s="75">
        <v>27437</v>
      </c>
      <c r="E28" s="75">
        <v>8</v>
      </c>
      <c r="F28" s="75">
        <v>1</v>
      </c>
      <c r="G28" s="75">
        <v>27446</v>
      </c>
      <c r="H28" s="87">
        <v>47626</v>
      </c>
      <c r="I28" s="75">
        <v>7</v>
      </c>
      <c r="J28" s="75">
        <v>11</v>
      </c>
      <c r="K28" s="75">
        <v>47644</v>
      </c>
      <c r="L28" s="125">
        <f t="shared" si="0"/>
        <v>0.57606414238938797</v>
      </c>
    </row>
    <row r="29" spans="1:12">
      <c r="A29" s="64" t="s">
        <v>61</v>
      </c>
      <c r="B29" s="65" t="s">
        <v>59</v>
      </c>
      <c r="C29" s="75">
        <v>1920</v>
      </c>
      <c r="D29" s="75">
        <v>3293</v>
      </c>
      <c r="E29" s="75">
        <v>0</v>
      </c>
      <c r="F29" s="75">
        <v>0</v>
      </c>
      <c r="G29" s="75">
        <v>3293</v>
      </c>
      <c r="H29" s="87">
        <v>3626</v>
      </c>
      <c r="I29" s="75">
        <v>0</v>
      </c>
      <c r="J29" s="75">
        <v>0</v>
      </c>
      <c r="K29" s="75">
        <v>3626</v>
      </c>
      <c r="L29" s="125">
        <f t="shared" si="0"/>
        <v>0.90816326530612246</v>
      </c>
    </row>
    <row r="30" spans="1:12">
      <c r="A30" s="64" t="s">
        <v>62</v>
      </c>
      <c r="B30" s="65" t="s">
        <v>63</v>
      </c>
      <c r="C30" s="75">
        <v>34114</v>
      </c>
      <c r="D30" s="75">
        <v>38225</v>
      </c>
      <c r="E30" s="75">
        <v>10</v>
      </c>
      <c r="F30" s="75">
        <v>1</v>
      </c>
      <c r="G30" s="75">
        <v>38236</v>
      </c>
      <c r="H30" s="87">
        <v>22495</v>
      </c>
      <c r="I30" s="75">
        <v>11</v>
      </c>
      <c r="J30" s="75">
        <v>29</v>
      </c>
      <c r="K30" s="75">
        <v>22535</v>
      </c>
      <c r="L30" s="125">
        <f t="shared" si="0"/>
        <v>1.6967384069225648</v>
      </c>
    </row>
    <row r="31" spans="1:12">
      <c r="A31" s="64" t="s">
        <v>64</v>
      </c>
      <c r="B31" s="65" t="s">
        <v>65</v>
      </c>
      <c r="C31" s="75">
        <v>12588</v>
      </c>
      <c r="D31" s="75">
        <v>15950</v>
      </c>
      <c r="E31" s="75">
        <v>0</v>
      </c>
      <c r="F31" s="75">
        <v>0</v>
      </c>
      <c r="G31" s="75">
        <v>15950</v>
      </c>
      <c r="H31" s="87">
        <v>9551</v>
      </c>
      <c r="I31" s="75">
        <v>0</v>
      </c>
      <c r="J31" s="75">
        <v>14</v>
      </c>
      <c r="K31" s="75">
        <v>9565</v>
      </c>
      <c r="L31" s="125">
        <f t="shared" si="0"/>
        <v>1.6675378985886042</v>
      </c>
    </row>
    <row r="32" spans="1:12">
      <c r="A32" s="64" t="s">
        <v>66</v>
      </c>
      <c r="B32" s="65" t="s">
        <v>67</v>
      </c>
      <c r="C32" s="75">
        <v>75604</v>
      </c>
      <c r="D32" s="75">
        <v>21811</v>
      </c>
      <c r="E32" s="75">
        <v>9</v>
      </c>
      <c r="F32" s="75">
        <v>0</v>
      </c>
      <c r="G32" s="75">
        <v>21820</v>
      </c>
      <c r="H32" s="87">
        <v>22939</v>
      </c>
      <c r="I32" s="75">
        <v>5</v>
      </c>
      <c r="J32" s="75">
        <v>72</v>
      </c>
      <c r="K32" s="75">
        <v>23016</v>
      </c>
      <c r="L32" s="125">
        <f t="shared" si="0"/>
        <v>0.94803614876607578</v>
      </c>
    </row>
    <row r="33" spans="1:12">
      <c r="A33" s="64" t="s">
        <v>68</v>
      </c>
      <c r="B33" s="65" t="s">
        <v>69</v>
      </c>
      <c r="C33" s="75">
        <v>17871</v>
      </c>
      <c r="D33" s="75">
        <v>15033</v>
      </c>
      <c r="E33" s="75">
        <v>3</v>
      </c>
      <c r="F33" s="75">
        <v>0</v>
      </c>
      <c r="G33" s="75">
        <v>15036</v>
      </c>
      <c r="H33" s="87">
        <v>18728</v>
      </c>
      <c r="I33" s="75">
        <v>10</v>
      </c>
      <c r="J33" s="75">
        <v>17</v>
      </c>
      <c r="K33" s="75">
        <v>18755</v>
      </c>
      <c r="L33" s="125">
        <f t="shared" si="0"/>
        <v>0.80170621167688616</v>
      </c>
    </row>
    <row r="34" spans="1:12">
      <c r="A34" s="64" t="s">
        <v>70</v>
      </c>
      <c r="B34" s="65" t="s">
        <v>71</v>
      </c>
      <c r="C34" s="75">
        <v>131744</v>
      </c>
      <c r="D34" s="75">
        <v>40548</v>
      </c>
      <c r="E34" s="75">
        <v>17</v>
      </c>
      <c r="F34" s="75">
        <v>5</v>
      </c>
      <c r="G34" s="75">
        <v>40570</v>
      </c>
      <c r="H34" s="87">
        <v>103103</v>
      </c>
      <c r="I34" s="75">
        <v>49</v>
      </c>
      <c r="J34" s="75">
        <v>206</v>
      </c>
      <c r="K34" s="75">
        <v>103358</v>
      </c>
      <c r="L34" s="125">
        <f t="shared" si="0"/>
        <v>0.39251920509297783</v>
      </c>
    </row>
    <row r="35" spans="1:12">
      <c r="A35" s="64" t="s">
        <v>72</v>
      </c>
      <c r="B35" s="65" t="s">
        <v>71</v>
      </c>
      <c r="C35" s="75">
        <v>59190</v>
      </c>
      <c r="D35" s="75">
        <v>49958</v>
      </c>
      <c r="E35" s="75">
        <v>22</v>
      </c>
      <c r="F35" s="75">
        <v>0</v>
      </c>
      <c r="G35" s="75">
        <v>49980</v>
      </c>
      <c r="H35" s="87">
        <v>17683</v>
      </c>
      <c r="I35" s="75">
        <v>63</v>
      </c>
      <c r="J35" s="75">
        <v>95</v>
      </c>
      <c r="K35" s="75">
        <v>17841</v>
      </c>
      <c r="L35" s="125">
        <f t="shared" si="0"/>
        <v>2.8014124768790989</v>
      </c>
    </row>
    <row r="36" spans="1:12">
      <c r="A36" s="64" t="s">
        <v>73</v>
      </c>
      <c r="B36" s="65" t="s">
        <v>74</v>
      </c>
      <c r="C36" s="75">
        <v>8020</v>
      </c>
      <c r="D36" s="75">
        <v>6333</v>
      </c>
      <c r="E36" s="75">
        <v>0</v>
      </c>
      <c r="F36" s="75">
        <v>0</v>
      </c>
      <c r="G36" s="75">
        <v>6333</v>
      </c>
      <c r="H36" s="87">
        <v>8181</v>
      </c>
      <c r="I36" s="75">
        <v>0</v>
      </c>
      <c r="J36" s="75">
        <v>5</v>
      </c>
      <c r="K36" s="75">
        <v>8186</v>
      </c>
      <c r="L36" s="125">
        <f t="shared" si="0"/>
        <v>0.77363791839726359</v>
      </c>
    </row>
    <row r="37" spans="1:12">
      <c r="A37" s="64" t="s">
        <v>75</v>
      </c>
      <c r="B37" s="65" t="s">
        <v>76</v>
      </c>
      <c r="C37" s="75">
        <v>4230</v>
      </c>
      <c r="D37" s="75">
        <v>9869</v>
      </c>
      <c r="E37" s="75">
        <v>0</v>
      </c>
      <c r="F37" s="75">
        <v>0</v>
      </c>
      <c r="G37" s="75">
        <v>9869</v>
      </c>
      <c r="H37" s="87">
        <v>7002</v>
      </c>
      <c r="I37" s="75">
        <v>0</v>
      </c>
      <c r="J37" s="75">
        <v>0</v>
      </c>
      <c r="K37" s="75">
        <v>7002</v>
      </c>
      <c r="L37" s="125">
        <f t="shared" si="0"/>
        <v>1.4094544415881176</v>
      </c>
    </row>
    <row r="38" spans="1:12">
      <c r="A38" s="64" t="s">
        <v>77</v>
      </c>
      <c r="B38" s="65" t="s">
        <v>76</v>
      </c>
      <c r="C38" s="75">
        <v>6154</v>
      </c>
      <c r="D38" s="75">
        <v>13940</v>
      </c>
      <c r="E38" s="75">
        <v>0</v>
      </c>
      <c r="F38" s="75">
        <v>1</v>
      </c>
      <c r="G38" s="75">
        <v>13941</v>
      </c>
      <c r="H38" s="87">
        <v>15612</v>
      </c>
      <c r="I38" s="75">
        <v>4</v>
      </c>
      <c r="J38" s="75">
        <v>55</v>
      </c>
      <c r="K38" s="75">
        <v>15671</v>
      </c>
      <c r="L38" s="125">
        <f t="shared" si="0"/>
        <v>0.8896050028715462</v>
      </c>
    </row>
    <row r="39" spans="1:12">
      <c r="A39" s="64" t="s">
        <v>78</v>
      </c>
      <c r="B39" s="65" t="s">
        <v>79</v>
      </c>
      <c r="C39" s="75">
        <v>9476</v>
      </c>
      <c r="D39" s="75">
        <v>20836</v>
      </c>
      <c r="E39" s="75">
        <v>4</v>
      </c>
      <c r="F39" s="75">
        <v>0</v>
      </c>
      <c r="G39" s="75">
        <v>20840</v>
      </c>
      <c r="H39" s="87">
        <v>8237</v>
      </c>
      <c r="I39" s="75">
        <v>2</v>
      </c>
      <c r="J39" s="75">
        <v>30</v>
      </c>
      <c r="K39" s="75">
        <v>8269</v>
      </c>
      <c r="L39" s="125">
        <f t="shared" si="0"/>
        <v>2.520256379247793</v>
      </c>
    </row>
    <row r="40" spans="1:12">
      <c r="A40" s="64" t="s">
        <v>80</v>
      </c>
      <c r="B40" s="65" t="s">
        <v>79</v>
      </c>
      <c r="C40" s="75">
        <v>12642</v>
      </c>
      <c r="D40" s="75">
        <v>24568</v>
      </c>
      <c r="E40" s="75">
        <v>2</v>
      </c>
      <c r="F40" s="75">
        <v>0</v>
      </c>
      <c r="G40" s="75">
        <v>24570</v>
      </c>
      <c r="H40" s="87">
        <v>19018</v>
      </c>
      <c r="I40" s="75">
        <v>7</v>
      </c>
      <c r="J40" s="75">
        <v>13</v>
      </c>
      <c r="K40" s="75">
        <v>19038</v>
      </c>
      <c r="L40" s="125">
        <f t="shared" si="0"/>
        <v>1.2905767412543334</v>
      </c>
    </row>
    <row r="41" spans="1:12">
      <c r="A41" s="64" t="s">
        <v>81</v>
      </c>
      <c r="B41" s="65" t="s">
        <v>82</v>
      </c>
      <c r="C41" s="75">
        <v>31931</v>
      </c>
      <c r="D41" s="75">
        <v>33462</v>
      </c>
      <c r="E41" s="75">
        <v>1</v>
      </c>
      <c r="F41" s="75">
        <v>0</v>
      </c>
      <c r="G41" s="75">
        <v>33463</v>
      </c>
      <c r="H41" s="87">
        <v>45554</v>
      </c>
      <c r="I41" s="75">
        <v>13</v>
      </c>
      <c r="J41" s="75">
        <v>21</v>
      </c>
      <c r="K41" s="75">
        <v>45588</v>
      </c>
      <c r="L41" s="125">
        <f t="shared" si="0"/>
        <v>0.73403088532069838</v>
      </c>
    </row>
    <row r="42" spans="1:12">
      <c r="A42" s="64" t="s">
        <v>83</v>
      </c>
      <c r="B42" s="65" t="s">
        <v>84</v>
      </c>
      <c r="C42" s="75">
        <v>16359</v>
      </c>
      <c r="D42" s="75">
        <v>18513</v>
      </c>
      <c r="E42" s="75">
        <v>2</v>
      </c>
      <c r="F42" s="75">
        <v>0</v>
      </c>
      <c r="G42" s="75">
        <v>18515</v>
      </c>
      <c r="H42" s="87">
        <v>18552</v>
      </c>
      <c r="I42" s="75">
        <v>0</v>
      </c>
      <c r="J42" s="75">
        <v>48</v>
      </c>
      <c r="K42" s="75">
        <v>18600</v>
      </c>
      <c r="L42" s="125">
        <f t="shared" si="0"/>
        <v>0.99543010752688177</v>
      </c>
    </row>
    <row r="43" spans="1:12">
      <c r="A43" s="64" t="s">
        <v>85</v>
      </c>
      <c r="B43" s="65" t="s">
        <v>86</v>
      </c>
      <c r="C43" s="75">
        <v>11147</v>
      </c>
      <c r="D43" s="75">
        <v>5458</v>
      </c>
      <c r="E43" s="75">
        <v>0</v>
      </c>
      <c r="F43" s="75">
        <v>1</v>
      </c>
      <c r="G43" s="75">
        <v>5459</v>
      </c>
      <c r="H43" s="87">
        <v>10162</v>
      </c>
      <c r="I43" s="75">
        <v>2</v>
      </c>
      <c r="J43" s="75">
        <v>25</v>
      </c>
      <c r="K43" s="75">
        <v>10189</v>
      </c>
      <c r="L43" s="125">
        <f t="shared" si="0"/>
        <v>0.53577387378545493</v>
      </c>
    </row>
    <row r="44" spans="1:12">
      <c r="A44" s="64" t="s">
        <v>87</v>
      </c>
      <c r="B44" s="65" t="s">
        <v>88</v>
      </c>
      <c r="C44" s="75">
        <v>9631</v>
      </c>
      <c r="D44" s="75">
        <v>5295</v>
      </c>
      <c r="E44" s="75">
        <v>0</v>
      </c>
      <c r="F44" s="75">
        <v>0</v>
      </c>
      <c r="G44" s="75">
        <v>5295</v>
      </c>
      <c r="H44" s="87">
        <v>2310</v>
      </c>
      <c r="I44" s="75">
        <v>0</v>
      </c>
      <c r="J44" s="75">
        <v>14</v>
      </c>
      <c r="K44" s="75">
        <v>2324</v>
      </c>
      <c r="L44" s="125">
        <f t="shared" si="0"/>
        <v>2.2783993115318415</v>
      </c>
    </row>
    <row r="45" spans="1:12">
      <c r="A45" s="64" t="s">
        <v>89</v>
      </c>
      <c r="B45" s="65" t="s">
        <v>88</v>
      </c>
      <c r="C45" s="75">
        <v>73192</v>
      </c>
      <c r="D45" s="75">
        <v>44881</v>
      </c>
      <c r="E45" s="75">
        <v>1</v>
      </c>
      <c r="F45" s="75">
        <v>0</v>
      </c>
      <c r="G45" s="75">
        <v>44882</v>
      </c>
      <c r="H45" s="87">
        <v>64993</v>
      </c>
      <c r="I45" s="75">
        <v>22</v>
      </c>
      <c r="J45" s="75">
        <v>67</v>
      </c>
      <c r="K45" s="75">
        <v>65082</v>
      </c>
      <c r="L45" s="125">
        <f t="shared" si="0"/>
        <v>0.68962232260840173</v>
      </c>
    </row>
    <row r="46" spans="1:12">
      <c r="A46" s="64" t="s">
        <v>90</v>
      </c>
      <c r="B46" s="65" t="s">
        <v>91</v>
      </c>
      <c r="C46" s="75">
        <v>6528</v>
      </c>
      <c r="D46" s="75">
        <v>10673</v>
      </c>
      <c r="E46" s="75">
        <v>0</v>
      </c>
      <c r="F46" s="75">
        <v>0</v>
      </c>
      <c r="G46" s="75">
        <v>10673</v>
      </c>
      <c r="H46" s="87">
        <v>9056</v>
      </c>
      <c r="I46" s="75">
        <v>0</v>
      </c>
      <c r="J46" s="75">
        <v>49</v>
      </c>
      <c r="K46" s="75">
        <v>9105</v>
      </c>
      <c r="L46" s="125">
        <f t="shared" si="0"/>
        <v>1.1722130697419</v>
      </c>
    </row>
    <row r="47" spans="1:12">
      <c r="A47" s="64" t="s">
        <v>92</v>
      </c>
      <c r="B47" s="65" t="s">
        <v>93</v>
      </c>
      <c r="C47" s="75">
        <v>31012</v>
      </c>
      <c r="D47" s="75">
        <v>19385</v>
      </c>
      <c r="E47" s="75">
        <v>2</v>
      </c>
      <c r="F47" s="75">
        <v>0</v>
      </c>
      <c r="G47" s="75">
        <v>19387</v>
      </c>
      <c r="H47" s="87">
        <v>18000</v>
      </c>
      <c r="I47" s="75">
        <v>4</v>
      </c>
      <c r="J47" s="75">
        <v>1</v>
      </c>
      <c r="K47" s="75">
        <v>18005</v>
      </c>
      <c r="L47" s="125">
        <f t="shared" si="0"/>
        <v>1.07675645653985</v>
      </c>
    </row>
    <row r="48" spans="1:12">
      <c r="A48" s="64" t="s">
        <v>94</v>
      </c>
      <c r="B48" s="65" t="s">
        <v>95</v>
      </c>
      <c r="C48" s="75">
        <v>23359</v>
      </c>
      <c r="D48" s="75">
        <v>30897</v>
      </c>
      <c r="E48" s="75">
        <v>1</v>
      </c>
      <c r="F48" s="75">
        <v>3</v>
      </c>
      <c r="G48" s="75">
        <v>30901</v>
      </c>
      <c r="H48" s="87">
        <v>31495</v>
      </c>
      <c r="I48" s="75">
        <v>14</v>
      </c>
      <c r="J48" s="75">
        <v>59</v>
      </c>
      <c r="K48" s="75">
        <v>31568</v>
      </c>
      <c r="L48" s="125">
        <f t="shared" si="0"/>
        <v>0.97887100861632037</v>
      </c>
    </row>
    <row r="49" spans="1:12">
      <c r="A49" s="64" t="s">
        <v>96</v>
      </c>
      <c r="B49" s="65" t="s">
        <v>97</v>
      </c>
      <c r="C49" s="75">
        <v>43240</v>
      </c>
      <c r="D49" s="75">
        <v>15818</v>
      </c>
      <c r="E49" s="75">
        <v>4</v>
      </c>
      <c r="F49" s="75">
        <v>0</v>
      </c>
      <c r="G49" s="75">
        <v>15822</v>
      </c>
      <c r="H49" s="87">
        <v>14683</v>
      </c>
      <c r="I49" s="75">
        <v>0</v>
      </c>
      <c r="J49" s="75">
        <v>9</v>
      </c>
      <c r="K49" s="75">
        <v>14692</v>
      </c>
      <c r="L49" s="125">
        <f t="shared" si="0"/>
        <v>1.0769126054995917</v>
      </c>
    </row>
    <row r="50" spans="1:12">
      <c r="A50" s="66"/>
      <c r="B50" s="67"/>
      <c r="C50" s="77"/>
      <c r="D50" s="77"/>
      <c r="E50" s="77"/>
      <c r="F50" s="77"/>
      <c r="G50" s="77"/>
      <c r="H50" s="77"/>
      <c r="I50" s="77"/>
      <c r="J50" s="77"/>
      <c r="K50" s="77"/>
      <c r="L50" s="89"/>
    </row>
    <row r="51" spans="1:12">
      <c r="A51" s="11" t="s">
        <v>115</v>
      </c>
      <c r="B51" s="78"/>
      <c r="C51" s="12">
        <f>SUM(C2:C49)</f>
        <v>1097379</v>
      </c>
      <c r="D51" s="12">
        <f t="shared" ref="D51:G51" si="1">SUM(D2:D49)</f>
        <v>1007670</v>
      </c>
      <c r="E51" s="12">
        <f t="shared" si="1"/>
        <v>237</v>
      </c>
      <c r="F51" s="12">
        <f t="shared" si="1"/>
        <v>30</v>
      </c>
      <c r="G51" s="12">
        <f t="shared" si="1"/>
        <v>1007937</v>
      </c>
      <c r="H51" s="12">
        <f>SUM(H2:H49)</f>
        <v>1008561</v>
      </c>
      <c r="I51" s="12">
        <f t="shared" ref="I51:K51" si="2">SUM(I2:I49)</f>
        <v>413</v>
      </c>
      <c r="J51" s="12">
        <f t="shared" si="2"/>
        <v>1831</v>
      </c>
      <c r="K51" s="12">
        <f t="shared" si="2"/>
        <v>1010805</v>
      </c>
      <c r="L51" s="12"/>
    </row>
    <row r="52" spans="1:12">
      <c r="A52" s="8" t="s">
        <v>98</v>
      </c>
      <c r="B52" s="8"/>
      <c r="C52" s="12"/>
      <c r="D52" s="12">
        <f t="shared" ref="D52:G52" si="3">AVERAGE(D2:D49)</f>
        <v>20993.125</v>
      </c>
      <c r="E52" s="12">
        <f t="shared" si="3"/>
        <v>4.9375</v>
      </c>
      <c r="F52" s="12">
        <f t="shared" si="3"/>
        <v>0.625</v>
      </c>
      <c r="G52" s="12">
        <f t="shared" si="3"/>
        <v>20998.6875</v>
      </c>
      <c r="H52" s="12">
        <f>AVERAGE(H2:H49)</f>
        <v>21011.6875</v>
      </c>
      <c r="I52" s="12">
        <f t="shared" ref="I52:K52" si="4">AVERAGE(I2:I49)</f>
        <v>8.6041666666666661</v>
      </c>
      <c r="J52" s="12">
        <f t="shared" si="4"/>
        <v>38.145833333333336</v>
      </c>
      <c r="K52" s="12">
        <f t="shared" si="4"/>
        <v>21058.4375</v>
      </c>
      <c r="L52" s="12"/>
    </row>
    <row r="53" spans="1:12">
      <c r="A53" s="8" t="s">
        <v>99</v>
      </c>
      <c r="B53" s="8"/>
      <c r="C53" s="12"/>
      <c r="D53" s="12">
        <f t="shared" ref="D53:G53" si="5">MEDIAN(D2:D49)</f>
        <v>16629</v>
      </c>
      <c r="E53" s="12">
        <f t="shared" si="5"/>
        <v>2</v>
      </c>
      <c r="F53" s="12">
        <f t="shared" si="5"/>
        <v>0</v>
      </c>
      <c r="G53" s="12">
        <f t="shared" si="5"/>
        <v>16631</v>
      </c>
      <c r="H53" s="12">
        <f>MEDIAN(H2:H49)</f>
        <v>16365.5</v>
      </c>
      <c r="I53" s="12">
        <f t="shared" ref="I53:K53" si="6">MEDIAN(I2:I49)</f>
        <v>4</v>
      </c>
      <c r="J53" s="12">
        <f t="shared" si="6"/>
        <v>21.5</v>
      </c>
      <c r="K53" s="12">
        <f t="shared" si="6"/>
        <v>16415.5</v>
      </c>
      <c r="L53" s="12"/>
    </row>
    <row r="54" spans="1:12" ht="13.9" customHeight="1">
      <c r="A54" s="9"/>
      <c r="B54" s="9"/>
      <c r="C54" s="10"/>
      <c r="D54" s="10"/>
      <c r="E54" s="10"/>
      <c r="F54" s="10"/>
      <c r="G54" s="10"/>
      <c r="H54" s="10"/>
      <c r="I54" s="10"/>
      <c r="J54" s="10"/>
      <c r="K54" s="10"/>
      <c r="L54" s="10"/>
    </row>
    <row r="55" spans="1:12" ht="30.75" customHeight="1">
      <c r="A55" s="185" t="s">
        <v>177</v>
      </c>
      <c r="B55" s="186"/>
      <c r="C55" s="186"/>
      <c r="D55" s="186"/>
      <c r="E55" s="186"/>
      <c r="F55" s="186"/>
      <c r="G55" s="186"/>
      <c r="H55" s="186"/>
      <c r="I55" s="186"/>
      <c r="J55" s="186"/>
      <c r="K55" s="186"/>
      <c r="L55" s="187"/>
    </row>
  </sheetData>
  <sortState xmlns:xlrd2="http://schemas.microsoft.com/office/spreadsheetml/2017/richdata2" ref="A2:L49">
    <sortCondition ref="B2:B49"/>
  </sortState>
  <mergeCells count="1">
    <mergeCell ref="A55:L55"/>
  </mergeCells>
  <conditionalFormatting sqref="A2:L49">
    <cfRule type="expression" dxfId="0" priority="1">
      <formula>MOD(ROW(),2)=0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C593A-6E7A-415D-AA35-A995AD8C0660}">
  <sheetPr>
    <tabColor theme="8" tint="-0.249977111117893"/>
  </sheetPr>
  <dimension ref="A1:AK114"/>
  <sheetViews>
    <sheetView workbookViewId="0">
      <pane xSplit="3" ySplit="1" topLeftCell="D2" activePane="bottomRight" state="frozen"/>
      <selection pane="topRight" activeCell="D1" sqref="D1"/>
      <selection pane="bottomLeft" activeCell="A2" sqref="A2"/>
      <selection pane="bottomRight" activeCell="B1" sqref="B1:C1048576"/>
    </sheetView>
  </sheetViews>
  <sheetFormatPr defaultColWidth="9.140625" defaultRowHeight="12.75"/>
  <cols>
    <col min="1" max="1" width="38.7109375" style="5" bestFit="1" customWidth="1"/>
    <col min="2" max="2" width="8.5703125" style="5" hidden="1" customWidth="1"/>
    <col min="3" max="3" width="15.42578125" style="5" hidden="1" customWidth="1"/>
    <col min="4" max="4" width="12.28515625" style="16" customWidth="1"/>
    <col min="5" max="5" width="16.7109375" style="16" customWidth="1"/>
    <col min="6" max="6" width="16.5703125" style="16" customWidth="1"/>
    <col min="7" max="8" width="14.7109375" style="16" customWidth="1"/>
    <col min="9" max="9" width="10.5703125" style="16" customWidth="1"/>
    <col min="10" max="10" width="11.28515625" style="16" customWidth="1"/>
    <col min="11" max="11" width="11.140625" style="16" customWidth="1"/>
    <col min="12" max="12" width="11.42578125" style="16" customWidth="1"/>
    <col min="13" max="13" width="11.140625" style="16" customWidth="1"/>
    <col min="14" max="14" width="10.5703125" style="16" customWidth="1"/>
    <col min="15" max="15" width="20" style="16" bestFit="1" customWidth="1"/>
    <col min="16" max="16" width="13.85546875" style="16" customWidth="1"/>
    <col min="17" max="17" width="16.28515625" style="16" customWidth="1"/>
    <col min="18" max="18" width="13.7109375" style="16" customWidth="1"/>
    <col min="19" max="19" width="18.28515625" style="16" bestFit="1" customWidth="1"/>
    <col min="20" max="20" width="12.85546875" style="16" customWidth="1"/>
    <col min="21" max="21" width="16.5703125" style="16" customWidth="1"/>
    <col min="22" max="22" width="17.85546875" style="16" customWidth="1"/>
    <col min="23" max="23" width="16.7109375" style="16" customWidth="1"/>
    <col min="24" max="24" width="15.28515625" style="16" customWidth="1"/>
    <col min="25" max="25" width="15" style="16" customWidth="1"/>
    <col min="26" max="30" width="14.85546875" style="16" customWidth="1"/>
    <col min="31" max="31" width="16" style="16" customWidth="1"/>
    <col min="32" max="32" width="15" style="16" customWidth="1"/>
    <col min="33" max="33" width="13.140625" style="16" customWidth="1"/>
    <col min="34" max="34" width="12.28515625" style="16" customWidth="1"/>
    <col min="35" max="35" width="16.7109375" style="16" customWidth="1"/>
    <col min="36" max="36" width="15.7109375" style="16" customWidth="1"/>
    <col min="37" max="37" width="13.5703125" style="16" customWidth="1"/>
    <col min="38" max="16384" width="9.140625" style="5"/>
  </cols>
  <sheetData>
    <row r="1" spans="1:37" ht="63.75" customHeight="1">
      <c r="A1" s="127" t="s">
        <v>0</v>
      </c>
      <c r="B1" s="104" t="s">
        <v>178</v>
      </c>
      <c r="C1" s="104" t="s">
        <v>179</v>
      </c>
      <c r="D1" s="104" t="s">
        <v>180</v>
      </c>
      <c r="E1" s="104" t="s">
        <v>181</v>
      </c>
      <c r="F1" s="104" t="s">
        <v>182</v>
      </c>
      <c r="G1" s="104" t="s">
        <v>183</v>
      </c>
      <c r="H1" s="104" t="s">
        <v>184</v>
      </c>
      <c r="I1" s="104" t="s">
        <v>185</v>
      </c>
      <c r="J1" s="104" t="s">
        <v>186</v>
      </c>
      <c r="K1" s="104" t="s">
        <v>187</v>
      </c>
      <c r="L1" s="104" t="s">
        <v>188</v>
      </c>
      <c r="M1" s="104" t="s">
        <v>189</v>
      </c>
      <c r="N1" s="104" t="s">
        <v>190</v>
      </c>
      <c r="O1" s="104" t="s">
        <v>191</v>
      </c>
      <c r="P1" s="104" t="s">
        <v>192</v>
      </c>
      <c r="Q1" s="104" t="s">
        <v>193</v>
      </c>
      <c r="R1" s="104" t="s">
        <v>194</v>
      </c>
      <c r="S1" s="104" t="s">
        <v>195</v>
      </c>
      <c r="T1" s="104" t="s">
        <v>196</v>
      </c>
      <c r="U1" s="104" t="s">
        <v>197</v>
      </c>
      <c r="V1" s="104" t="s">
        <v>198</v>
      </c>
      <c r="W1" s="104" t="s">
        <v>199</v>
      </c>
      <c r="X1" s="104" t="s">
        <v>200</v>
      </c>
      <c r="Y1" s="104" t="s">
        <v>201</v>
      </c>
      <c r="Z1" s="104" t="s">
        <v>202</v>
      </c>
      <c r="AA1" s="104" t="s">
        <v>203</v>
      </c>
      <c r="AB1" s="104" t="s">
        <v>204</v>
      </c>
      <c r="AC1" s="104" t="s">
        <v>205</v>
      </c>
      <c r="AD1" s="104" t="s">
        <v>206</v>
      </c>
      <c r="AE1" s="104" t="s">
        <v>207</v>
      </c>
      <c r="AF1" s="104" t="s">
        <v>208</v>
      </c>
      <c r="AG1" s="104" t="s">
        <v>209</v>
      </c>
      <c r="AH1" s="104" t="s">
        <v>210</v>
      </c>
      <c r="AI1" s="104" t="s">
        <v>211</v>
      </c>
      <c r="AJ1" s="104" t="s">
        <v>212</v>
      </c>
      <c r="AK1" s="104" t="s">
        <v>213</v>
      </c>
    </row>
    <row r="2" spans="1:37">
      <c r="A2" s="6" t="s">
        <v>11</v>
      </c>
      <c r="B2" s="7" t="s">
        <v>214</v>
      </c>
      <c r="C2" s="7" t="s">
        <v>12</v>
      </c>
      <c r="D2" s="1">
        <v>221648</v>
      </c>
      <c r="E2" s="1">
        <v>6156</v>
      </c>
      <c r="F2" s="1">
        <v>25140</v>
      </c>
      <c r="G2" s="1">
        <v>1231</v>
      </c>
      <c r="H2" s="1">
        <v>254175</v>
      </c>
      <c r="I2" s="1">
        <v>25894</v>
      </c>
      <c r="J2" s="1">
        <v>2</v>
      </c>
      <c r="K2" s="1">
        <v>35551</v>
      </c>
      <c r="L2" s="1">
        <v>7956</v>
      </c>
      <c r="M2" s="1">
        <v>69403</v>
      </c>
      <c r="N2" s="1">
        <v>5969</v>
      </c>
      <c r="O2" s="1">
        <v>0</v>
      </c>
      <c r="P2" s="1">
        <v>1732188.4580000001</v>
      </c>
      <c r="Q2" s="1">
        <v>1738157.4580000001</v>
      </c>
      <c r="R2" s="1">
        <v>1807560.4580000001</v>
      </c>
      <c r="S2" s="1">
        <v>323578</v>
      </c>
      <c r="T2" s="1">
        <v>2061735.4580000001</v>
      </c>
      <c r="U2" s="1">
        <v>119655</v>
      </c>
      <c r="V2" s="1">
        <v>48181</v>
      </c>
      <c r="W2" s="1">
        <v>167836</v>
      </c>
      <c r="X2" s="1">
        <v>120872</v>
      </c>
      <c r="Y2" s="1">
        <v>9025</v>
      </c>
      <c r="Z2" s="1">
        <v>129897</v>
      </c>
      <c r="AA2" s="1">
        <v>13648</v>
      </c>
      <c r="AB2" s="1">
        <v>4241</v>
      </c>
      <c r="AC2" s="1">
        <v>17889</v>
      </c>
      <c r="AD2" s="1">
        <v>41939</v>
      </c>
      <c r="AE2" s="1">
        <v>33</v>
      </c>
      <c r="AF2" s="1">
        <v>0</v>
      </c>
      <c r="AG2" s="1">
        <v>41972</v>
      </c>
      <c r="AH2" s="1">
        <v>41815</v>
      </c>
      <c r="AI2" s="1">
        <v>34</v>
      </c>
      <c r="AJ2" s="1">
        <v>87</v>
      </c>
      <c r="AK2" s="1">
        <v>41936</v>
      </c>
    </row>
    <row r="3" spans="1:37">
      <c r="A3" s="6" t="s">
        <v>13</v>
      </c>
      <c r="B3" s="7" t="s">
        <v>215</v>
      </c>
      <c r="C3" s="7" t="s">
        <v>14</v>
      </c>
      <c r="D3" s="1">
        <v>80024</v>
      </c>
      <c r="E3" s="1">
        <v>1942</v>
      </c>
      <c r="F3" s="1">
        <v>15470</v>
      </c>
      <c r="G3" s="1">
        <v>1062</v>
      </c>
      <c r="H3" s="1">
        <v>98498</v>
      </c>
      <c r="I3" s="1">
        <v>14319</v>
      </c>
      <c r="J3" s="1">
        <v>11</v>
      </c>
      <c r="K3" s="1">
        <v>19069</v>
      </c>
      <c r="L3" s="1">
        <v>467</v>
      </c>
      <c r="M3" s="1">
        <v>33866</v>
      </c>
      <c r="N3" s="1">
        <v>17579</v>
      </c>
      <c r="O3" s="1">
        <v>0</v>
      </c>
      <c r="P3" s="1">
        <v>1732188.4580000001</v>
      </c>
      <c r="Q3" s="1">
        <v>1749767.4580000001</v>
      </c>
      <c r="R3" s="1">
        <v>1783633.4580000001</v>
      </c>
      <c r="S3" s="1">
        <v>132364</v>
      </c>
      <c r="T3" s="1">
        <v>1882131.4580000001</v>
      </c>
      <c r="U3" s="1">
        <v>59361</v>
      </c>
      <c r="V3" s="1">
        <v>29260</v>
      </c>
      <c r="W3" s="1">
        <v>88621</v>
      </c>
      <c r="X3" s="1">
        <v>34882</v>
      </c>
      <c r="Y3" s="1">
        <v>2540</v>
      </c>
      <c r="Z3" s="1">
        <v>37422</v>
      </c>
      <c r="AA3" s="1">
        <v>4255</v>
      </c>
      <c r="AB3" s="1">
        <v>1599</v>
      </c>
      <c r="AC3" s="1">
        <v>5854</v>
      </c>
      <c r="AD3" s="1">
        <v>19568</v>
      </c>
      <c r="AE3" s="1">
        <v>1</v>
      </c>
      <c r="AF3" s="1">
        <v>0</v>
      </c>
      <c r="AG3" s="1">
        <v>19569</v>
      </c>
      <c r="AH3" s="1">
        <v>24871</v>
      </c>
      <c r="AI3" s="1">
        <v>13</v>
      </c>
      <c r="AJ3" s="1">
        <v>44</v>
      </c>
      <c r="AK3" s="1">
        <v>24928</v>
      </c>
    </row>
    <row r="4" spans="1:37">
      <c r="A4" s="6" t="s">
        <v>15</v>
      </c>
      <c r="B4" s="7" t="s">
        <v>216</v>
      </c>
      <c r="C4" s="7" t="s">
        <v>16</v>
      </c>
      <c r="D4" s="1">
        <v>53139</v>
      </c>
      <c r="E4" s="1">
        <v>1543</v>
      </c>
      <c r="F4" s="1">
        <v>7137</v>
      </c>
      <c r="G4" s="1">
        <v>587</v>
      </c>
      <c r="H4" s="1">
        <v>62406</v>
      </c>
      <c r="I4" s="1">
        <v>6645</v>
      </c>
      <c r="J4" s="1">
        <v>1</v>
      </c>
      <c r="K4" s="1">
        <v>8461</v>
      </c>
      <c r="L4" s="1">
        <v>0</v>
      </c>
      <c r="M4" s="1">
        <v>15107</v>
      </c>
      <c r="N4" s="1">
        <v>3631</v>
      </c>
      <c r="O4" s="1">
        <v>0</v>
      </c>
      <c r="P4" s="1">
        <v>1732188.4580000001</v>
      </c>
      <c r="Q4" s="1">
        <v>1735819.4580000001</v>
      </c>
      <c r="R4" s="1">
        <v>1750926.4580000001</v>
      </c>
      <c r="S4" s="1">
        <v>77513</v>
      </c>
      <c r="T4" s="1">
        <v>1813332.4580000001</v>
      </c>
      <c r="U4" s="1">
        <v>30336</v>
      </c>
      <c r="V4" s="1">
        <v>12861</v>
      </c>
      <c r="W4" s="1">
        <v>43197</v>
      </c>
      <c r="X4" s="1">
        <v>30119</v>
      </c>
      <c r="Y4" s="1">
        <v>1085</v>
      </c>
      <c r="Z4" s="1">
        <v>31204</v>
      </c>
      <c r="AA4" s="1">
        <v>1951</v>
      </c>
      <c r="AB4" s="1">
        <v>1161</v>
      </c>
      <c r="AC4" s="1">
        <v>3112</v>
      </c>
      <c r="AD4" s="1">
        <v>18038</v>
      </c>
      <c r="AE4" s="1">
        <v>4</v>
      </c>
      <c r="AF4" s="1">
        <v>0</v>
      </c>
      <c r="AG4" s="1">
        <v>18042</v>
      </c>
      <c r="AH4" s="1">
        <v>9483</v>
      </c>
      <c r="AI4" s="1">
        <v>7</v>
      </c>
      <c r="AJ4" s="1">
        <v>14</v>
      </c>
      <c r="AK4" s="1">
        <v>9504</v>
      </c>
    </row>
    <row r="5" spans="1:37">
      <c r="A5" s="6" t="s">
        <v>17</v>
      </c>
      <c r="B5" s="7" t="s">
        <v>217</v>
      </c>
      <c r="C5" s="7" t="s">
        <v>16</v>
      </c>
      <c r="D5" s="1">
        <v>2099</v>
      </c>
      <c r="E5" s="1">
        <v>148</v>
      </c>
      <c r="F5" s="1">
        <v>1146</v>
      </c>
      <c r="G5" s="1">
        <v>6</v>
      </c>
      <c r="H5" s="1">
        <v>3399</v>
      </c>
      <c r="I5" s="1">
        <v>307</v>
      </c>
      <c r="J5" s="1">
        <v>0</v>
      </c>
      <c r="K5" s="1">
        <v>521</v>
      </c>
      <c r="L5" s="1">
        <v>0</v>
      </c>
      <c r="M5" s="1">
        <v>828</v>
      </c>
      <c r="N5" s="1">
        <v>0</v>
      </c>
      <c r="O5" s="1">
        <v>0</v>
      </c>
      <c r="P5" s="1">
        <v>1732188.4580000001</v>
      </c>
      <c r="Q5" s="1">
        <v>1732188.4580000001</v>
      </c>
      <c r="R5" s="1">
        <v>1733016.4580000001</v>
      </c>
      <c r="S5" s="1">
        <v>4227</v>
      </c>
      <c r="T5" s="1">
        <v>1736415.4580000001</v>
      </c>
      <c r="U5" s="1">
        <v>2254</v>
      </c>
      <c r="V5" s="1">
        <v>641</v>
      </c>
      <c r="W5" s="1">
        <v>2895</v>
      </c>
      <c r="X5" s="1">
        <v>1024</v>
      </c>
      <c r="Y5" s="1">
        <v>38</v>
      </c>
      <c r="Z5" s="1">
        <v>1062</v>
      </c>
      <c r="AA5" s="1">
        <v>121</v>
      </c>
      <c r="AB5" s="1">
        <v>149</v>
      </c>
      <c r="AC5" s="1">
        <v>270</v>
      </c>
      <c r="AD5" s="1">
        <v>2189</v>
      </c>
      <c r="AE5" s="1">
        <v>1</v>
      </c>
      <c r="AF5" s="1">
        <v>0</v>
      </c>
      <c r="AG5" s="1">
        <v>2190</v>
      </c>
      <c r="AH5" s="1">
        <v>1593</v>
      </c>
      <c r="AI5" s="1">
        <v>0</v>
      </c>
      <c r="AJ5" s="1">
        <v>0</v>
      </c>
      <c r="AK5" s="1">
        <v>1593</v>
      </c>
    </row>
    <row r="6" spans="1:37">
      <c r="A6" s="6" t="s">
        <v>18</v>
      </c>
      <c r="B6" s="7" t="s">
        <v>218</v>
      </c>
      <c r="C6" s="7" t="s">
        <v>19</v>
      </c>
      <c r="D6" s="1">
        <v>1872</v>
      </c>
      <c r="E6" s="1">
        <v>47</v>
      </c>
      <c r="F6" s="1">
        <v>781</v>
      </c>
      <c r="G6" s="1">
        <v>116</v>
      </c>
      <c r="H6" s="1">
        <v>2816</v>
      </c>
      <c r="I6" s="1">
        <v>582</v>
      </c>
      <c r="J6" s="1">
        <v>1</v>
      </c>
      <c r="K6" s="1">
        <v>623</v>
      </c>
      <c r="L6" s="1">
        <v>0</v>
      </c>
      <c r="M6" s="1">
        <v>1206</v>
      </c>
      <c r="N6" s="1">
        <v>0</v>
      </c>
      <c r="O6" s="1">
        <v>0</v>
      </c>
      <c r="P6" s="1">
        <v>1732188.4580000001</v>
      </c>
      <c r="Q6" s="1">
        <v>1732188.4580000001</v>
      </c>
      <c r="R6" s="1">
        <v>1733394.4580000001</v>
      </c>
      <c r="S6" s="1">
        <v>4022</v>
      </c>
      <c r="T6" s="1">
        <v>1736210.4580000001</v>
      </c>
      <c r="U6" s="1">
        <v>1546</v>
      </c>
      <c r="V6" s="1">
        <v>844</v>
      </c>
      <c r="W6" s="1">
        <v>2390</v>
      </c>
      <c r="X6" s="1">
        <v>929</v>
      </c>
      <c r="Y6" s="1">
        <v>196</v>
      </c>
      <c r="Z6" s="1">
        <v>1125</v>
      </c>
      <c r="AA6" s="1">
        <v>341</v>
      </c>
      <c r="AB6" s="1">
        <v>166</v>
      </c>
      <c r="AC6" s="1">
        <v>507</v>
      </c>
      <c r="AD6" s="1">
        <v>6004</v>
      </c>
      <c r="AE6" s="1">
        <v>2</v>
      </c>
      <c r="AF6" s="1">
        <v>0</v>
      </c>
      <c r="AG6" s="1">
        <v>6006</v>
      </c>
      <c r="AH6" s="1">
        <v>567</v>
      </c>
      <c r="AI6" s="1">
        <v>0</v>
      </c>
      <c r="AJ6" s="1">
        <v>0</v>
      </c>
      <c r="AK6" s="1">
        <v>567</v>
      </c>
    </row>
    <row r="7" spans="1:37">
      <c r="A7" s="6" t="s">
        <v>20</v>
      </c>
      <c r="B7" s="7" t="s">
        <v>219</v>
      </c>
      <c r="C7" s="7" t="s">
        <v>21</v>
      </c>
      <c r="D7" s="1">
        <v>54487</v>
      </c>
      <c r="E7" s="1">
        <v>2991</v>
      </c>
      <c r="F7" s="1">
        <v>11658</v>
      </c>
      <c r="G7" s="1">
        <v>227</v>
      </c>
      <c r="H7" s="1">
        <v>69363</v>
      </c>
      <c r="I7" s="1">
        <v>6957</v>
      </c>
      <c r="J7" s="1">
        <v>2</v>
      </c>
      <c r="K7" s="1">
        <v>11930</v>
      </c>
      <c r="L7" s="1">
        <v>0</v>
      </c>
      <c r="M7" s="1">
        <v>18889</v>
      </c>
      <c r="N7" s="1">
        <v>3335</v>
      </c>
      <c r="O7" s="1">
        <v>0</v>
      </c>
      <c r="P7" s="1">
        <v>1732188.4580000001</v>
      </c>
      <c r="Q7" s="1">
        <v>1735523.4580000001</v>
      </c>
      <c r="R7" s="1">
        <v>1754412.4580000001</v>
      </c>
      <c r="S7" s="1">
        <v>88252</v>
      </c>
      <c r="T7" s="1">
        <v>1823775.4580000001</v>
      </c>
      <c r="U7" s="1">
        <v>45267</v>
      </c>
      <c r="V7" s="1">
        <v>16316</v>
      </c>
      <c r="W7" s="1">
        <v>61583</v>
      </c>
      <c r="X7" s="1">
        <v>22849</v>
      </c>
      <c r="Y7" s="1">
        <v>1804</v>
      </c>
      <c r="Z7" s="1">
        <v>24653</v>
      </c>
      <c r="AA7" s="1">
        <v>1247</v>
      </c>
      <c r="AB7" s="1">
        <v>769</v>
      </c>
      <c r="AC7" s="1">
        <v>2016</v>
      </c>
      <c r="AD7" s="1">
        <v>12071</v>
      </c>
      <c r="AE7" s="1">
        <v>2</v>
      </c>
      <c r="AF7" s="1">
        <v>0</v>
      </c>
      <c r="AG7" s="1">
        <v>12073</v>
      </c>
      <c r="AH7" s="1">
        <v>17119</v>
      </c>
      <c r="AI7" s="1">
        <v>0</v>
      </c>
      <c r="AJ7" s="1">
        <v>41</v>
      </c>
      <c r="AK7" s="1">
        <v>17160</v>
      </c>
    </row>
    <row r="8" spans="1:37">
      <c r="A8" s="6" t="s">
        <v>22</v>
      </c>
      <c r="B8" s="7" t="s">
        <v>220</v>
      </c>
      <c r="C8" s="7" t="s">
        <v>23</v>
      </c>
      <c r="D8" s="1">
        <v>115123</v>
      </c>
      <c r="E8" s="1">
        <v>3855</v>
      </c>
      <c r="F8" s="1">
        <v>10015</v>
      </c>
      <c r="G8" s="1">
        <v>2353</v>
      </c>
      <c r="H8" s="1">
        <v>131346</v>
      </c>
      <c r="I8" s="1">
        <v>14692</v>
      </c>
      <c r="J8" s="1">
        <v>9</v>
      </c>
      <c r="K8" s="1">
        <v>19493</v>
      </c>
      <c r="L8" s="1">
        <v>4957</v>
      </c>
      <c r="M8" s="1">
        <v>39151</v>
      </c>
      <c r="N8" s="1">
        <v>23707</v>
      </c>
      <c r="O8" s="1">
        <v>0</v>
      </c>
      <c r="P8" s="1">
        <v>1732188.4580000001</v>
      </c>
      <c r="Q8" s="1">
        <v>1755895.4580000001</v>
      </c>
      <c r="R8" s="1">
        <v>1795046.4580000001</v>
      </c>
      <c r="S8" s="1">
        <v>170497</v>
      </c>
      <c r="T8" s="1">
        <v>1926392.4580000001</v>
      </c>
      <c r="U8" s="1">
        <v>62179</v>
      </c>
      <c r="V8" s="1">
        <v>29868</v>
      </c>
      <c r="W8" s="1">
        <v>92047</v>
      </c>
      <c r="X8" s="1">
        <v>62307</v>
      </c>
      <c r="Y8" s="1">
        <v>2142</v>
      </c>
      <c r="Z8" s="1">
        <v>64449</v>
      </c>
      <c r="AA8" s="1">
        <v>6860</v>
      </c>
      <c r="AB8" s="1">
        <v>2184</v>
      </c>
      <c r="AC8" s="1">
        <v>9044</v>
      </c>
      <c r="AD8" s="1">
        <v>38761</v>
      </c>
      <c r="AE8" s="1">
        <v>7</v>
      </c>
      <c r="AF8" s="1">
        <v>0</v>
      </c>
      <c r="AG8" s="1">
        <v>38768</v>
      </c>
      <c r="AH8" s="1">
        <v>23020</v>
      </c>
      <c r="AI8" s="1">
        <v>8</v>
      </c>
      <c r="AJ8" s="1">
        <v>148</v>
      </c>
      <c r="AK8" s="1">
        <v>23176</v>
      </c>
    </row>
    <row r="9" spans="1:37">
      <c r="A9" s="6" t="s">
        <v>24</v>
      </c>
      <c r="B9" s="7" t="s">
        <v>221</v>
      </c>
      <c r="C9" s="7" t="s">
        <v>25</v>
      </c>
      <c r="D9" s="1">
        <v>339969</v>
      </c>
      <c r="E9" s="1">
        <v>20307</v>
      </c>
      <c r="F9" s="1">
        <v>70109</v>
      </c>
      <c r="G9" s="1">
        <v>2731</v>
      </c>
      <c r="H9" s="1">
        <v>433116</v>
      </c>
      <c r="I9" s="1">
        <v>40015</v>
      </c>
      <c r="J9" s="1">
        <v>66</v>
      </c>
      <c r="K9" s="1">
        <v>57760</v>
      </c>
      <c r="L9" s="1">
        <v>12152</v>
      </c>
      <c r="M9" s="1">
        <v>109993</v>
      </c>
      <c r="N9" s="1">
        <v>34192</v>
      </c>
      <c r="O9" s="1">
        <v>0</v>
      </c>
      <c r="P9" s="1">
        <v>1732188.4580000001</v>
      </c>
      <c r="Q9" s="1">
        <v>1766380.4580000001</v>
      </c>
      <c r="R9" s="1">
        <v>1876373.4580000001</v>
      </c>
      <c r="S9" s="1">
        <v>543109</v>
      </c>
      <c r="T9" s="1">
        <v>2309489.4580000001</v>
      </c>
      <c r="U9" s="1">
        <v>254957</v>
      </c>
      <c r="V9" s="1">
        <v>82211</v>
      </c>
      <c r="W9" s="1">
        <v>337168</v>
      </c>
      <c r="X9" s="1">
        <v>157007</v>
      </c>
      <c r="Y9" s="1">
        <v>9519</v>
      </c>
      <c r="Z9" s="1">
        <v>166526</v>
      </c>
      <c r="AA9" s="1">
        <v>20986</v>
      </c>
      <c r="AB9" s="1">
        <v>6111</v>
      </c>
      <c r="AC9" s="1">
        <v>27097</v>
      </c>
      <c r="AD9" s="1">
        <v>67305</v>
      </c>
      <c r="AE9" s="1">
        <v>41</v>
      </c>
      <c r="AF9" s="1">
        <v>3</v>
      </c>
      <c r="AG9" s="1">
        <v>67349</v>
      </c>
      <c r="AH9" s="1">
        <v>94041</v>
      </c>
      <c r="AI9" s="1">
        <v>28</v>
      </c>
      <c r="AJ9" s="1">
        <v>78</v>
      </c>
      <c r="AK9" s="1">
        <v>94147</v>
      </c>
    </row>
    <row r="10" spans="1:37">
      <c r="A10" s="6" t="s">
        <v>26</v>
      </c>
      <c r="B10" s="7" t="s">
        <v>222</v>
      </c>
      <c r="C10" s="7" t="s">
        <v>27</v>
      </c>
      <c r="D10" s="1">
        <v>179359</v>
      </c>
      <c r="E10" s="1">
        <v>6288</v>
      </c>
      <c r="F10" s="1">
        <v>30833</v>
      </c>
      <c r="G10" s="1">
        <v>7612</v>
      </c>
      <c r="H10" s="1">
        <v>224092</v>
      </c>
      <c r="I10" s="1">
        <v>22145</v>
      </c>
      <c r="J10" s="1">
        <v>2</v>
      </c>
      <c r="K10" s="1">
        <v>29454</v>
      </c>
      <c r="L10" s="1">
        <v>4189</v>
      </c>
      <c r="M10" s="1">
        <v>55790</v>
      </c>
      <c r="N10" s="1">
        <v>13874</v>
      </c>
      <c r="O10" s="1">
        <v>0</v>
      </c>
      <c r="P10" s="1">
        <v>1732188.4580000001</v>
      </c>
      <c r="Q10" s="1">
        <v>1746062.4580000001</v>
      </c>
      <c r="R10" s="1">
        <v>1801852.4580000001</v>
      </c>
      <c r="S10" s="1">
        <v>279882</v>
      </c>
      <c r="T10" s="1">
        <v>2025944.4580000001</v>
      </c>
      <c r="U10" s="1">
        <v>100422</v>
      </c>
      <c r="V10" s="1">
        <v>40969</v>
      </c>
      <c r="W10" s="1">
        <v>141391</v>
      </c>
      <c r="X10" s="1">
        <v>111887</v>
      </c>
      <c r="Y10" s="1">
        <v>7327</v>
      </c>
      <c r="Z10" s="1">
        <v>119214</v>
      </c>
      <c r="AA10" s="1">
        <v>11783</v>
      </c>
      <c r="AB10" s="1">
        <v>3305</v>
      </c>
      <c r="AC10" s="1">
        <v>15088</v>
      </c>
      <c r="AD10" s="1">
        <v>39317</v>
      </c>
      <c r="AE10" s="1">
        <v>11</v>
      </c>
      <c r="AF10" s="1">
        <v>1</v>
      </c>
      <c r="AG10" s="1">
        <v>39329</v>
      </c>
      <c r="AH10" s="1">
        <v>36629</v>
      </c>
      <c r="AI10" s="1">
        <v>30</v>
      </c>
      <c r="AJ10" s="1">
        <v>133</v>
      </c>
      <c r="AK10" s="1">
        <v>36792</v>
      </c>
    </row>
    <row r="11" spans="1:37">
      <c r="A11" s="6" t="s">
        <v>28</v>
      </c>
      <c r="B11" s="7" t="s">
        <v>223</v>
      </c>
      <c r="C11" s="7" t="s">
        <v>29</v>
      </c>
      <c r="D11" s="1">
        <v>124131</v>
      </c>
      <c r="E11" s="1">
        <v>3996</v>
      </c>
      <c r="F11" s="1">
        <v>17253</v>
      </c>
      <c r="G11" s="1">
        <v>114</v>
      </c>
      <c r="H11" s="1">
        <v>145494</v>
      </c>
      <c r="I11" s="1">
        <v>14830</v>
      </c>
      <c r="J11" s="1">
        <v>18</v>
      </c>
      <c r="K11" s="1">
        <v>22544</v>
      </c>
      <c r="L11" s="1">
        <v>3068</v>
      </c>
      <c r="M11" s="1">
        <v>40460</v>
      </c>
      <c r="N11" s="1">
        <v>29627</v>
      </c>
      <c r="O11" s="1">
        <v>0</v>
      </c>
      <c r="P11" s="1">
        <v>1732188.4580000001</v>
      </c>
      <c r="Q11" s="1">
        <v>1761815.4580000001</v>
      </c>
      <c r="R11" s="1">
        <v>1802275.4580000001</v>
      </c>
      <c r="S11" s="1">
        <v>185954</v>
      </c>
      <c r="T11" s="1">
        <v>1947769.4580000001</v>
      </c>
      <c r="U11" s="1">
        <v>60547</v>
      </c>
      <c r="V11" s="1">
        <v>29924</v>
      </c>
      <c r="W11" s="1">
        <v>90471</v>
      </c>
      <c r="X11" s="1">
        <v>81670</v>
      </c>
      <c r="Y11" s="1">
        <v>4825</v>
      </c>
      <c r="Z11" s="1">
        <v>86495</v>
      </c>
      <c r="AA11" s="1">
        <v>3277</v>
      </c>
      <c r="AB11" s="1">
        <v>2643</v>
      </c>
      <c r="AC11" s="1">
        <v>5920</v>
      </c>
      <c r="AD11" s="1">
        <v>17308</v>
      </c>
      <c r="AE11" s="1">
        <v>3</v>
      </c>
      <c r="AF11" s="1">
        <v>1</v>
      </c>
      <c r="AG11" s="1">
        <v>17312</v>
      </c>
      <c r="AH11" s="1">
        <v>31647</v>
      </c>
      <c r="AI11" s="1">
        <v>5</v>
      </c>
      <c r="AJ11" s="1">
        <v>22</v>
      </c>
      <c r="AK11" s="1">
        <v>31674</v>
      </c>
    </row>
    <row r="12" spans="1:37">
      <c r="A12" s="6" t="s">
        <v>30</v>
      </c>
      <c r="B12" s="7" t="s">
        <v>224</v>
      </c>
      <c r="C12" s="7" t="s">
        <v>31</v>
      </c>
      <c r="D12" s="1">
        <v>182448</v>
      </c>
      <c r="E12" s="1">
        <v>5699</v>
      </c>
      <c r="F12" s="1">
        <v>34666</v>
      </c>
      <c r="G12" s="1">
        <v>779</v>
      </c>
      <c r="H12" s="1">
        <v>223592</v>
      </c>
      <c r="I12" s="1">
        <v>22414</v>
      </c>
      <c r="J12" s="1">
        <v>10</v>
      </c>
      <c r="K12" s="1">
        <v>29869</v>
      </c>
      <c r="L12" s="1">
        <v>3806</v>
      </c>
      <c r="M12" s="1">
        <v>56099</v>
      </c>
      <c r="N12" s="1">
        <v>48308</v>
      </c>
      <c r="O12" s="1">
        <v>0</v>
      </c>
      <c r="P12" s="1">
        <v>1732188.4580000001</v>
      </c>
      <c r="Q12" s="1">
        <v>1780496.4580000001</v>
      </c>
      <c r="R12" s="1">
        <v>1836595.4580000001</v>
      </c>
      <c r="S12" s="1">
        <v>279691</v>
      </c>
      <c r="T12" s="1">
        <v>2060187.4580000001</v>
      </c>
      <c r="U12" s="1">
        <v>125136</v>
      </c>
      <c r="V12" s="1">
        <v>44735</v>
      </c>
      <c r="W12" s="1">
        <v>169871</v>
      </c>
      <c r="X12" s="1">
        <v>91009</v>
      </c>
      <c r="Y12" s="1">
        <v>4195</v>
      </c>
      <c r="Z12" s="1">
        <v>95204</v>
      </c>
      <c r="AA12" s="1">
        <v>7447</v>
      </c>
      <c r="AB12" s="1">
        <v>3363</v>
      </c>
      <c r="AC12" s="1">
        <v>10810</v>
      </c>
      <c r="AD12" s="1">
        <v>30811</v>
      </c>
      <c r="AE12" s="1">
        <v>14</v>
      </c>
      <c r="AF12" s="1">
        <v>0</v>
      </c>
      <c r="AG12" s="1">
        <v>30825</v>
      </c>
      <c r="AH12" s="1">
        <v>48129</v>
      </c>
      <c r="AI12" s="1">
        <v>17</v>
      </c>
      <c r="AJ12" s="1">
        <v>108</v>
      </c>
      <c r="AK12" s="1">
        <v>48254</v>
      </c>
    </row>
    <row r="13" spans="1:37">
      <c r="A13" s="6" t="s">
        <v>32</v>
      </c>
      <c r="B13" s="7" t="s">
        <v>225</v>
      </c>
      <c r="C13" s="7" t="s">
        <v>33</v>
      </c>
      <c r="D13" s="1">
        <v>42128</v>
      </c>
      <c r="E13" s="1">
        <v>973</v>
      </c>
      <c r="F13" s="1">
        <v>4211</v>
      </c>
      <c r="G13" s="1">
        <v>251</v>
      </c>
      <c r="H13" s="1">
        <v>47563</v>
      </c>
      <c r="I13" s="1">
        <v>5256</v>
      </c>
      <c r="J13" s="1">
        <v>0</v>
      </c>
      <c r="K13" s="1">
        <v>5940</v>
      </c>
      <c r="L13" s="1">
        <v>0</v>
      </c>
      <c r="M13" s="1">
        <v>11196</v>
      </c>
      <c r="N13" s="1">
        <v>0</v>
      </c>
      <c r="O13" s="1">
        <v>0</v>
      </c>
      <c r="P13" s="1">
        <v>1732188.4580000001</v>
      </c>
      <c r="Q13" s="1">
        <v>1732188.4580000001</v>
      </c>
      <c r="R13" s="1">
        <v>1743384.4580000001</v>
      </c>
      <c r="S13" s="1">
        <v>58759</v>
      </c>
      <c r="T13" s="1">
        <v>1790947.4580000001</v>
      </c>
      <c r="U13" s="1">
        <v>16056</v>
      </c>
      <c r="V13" s="1">
        <v>8233</v>
      </c>
      <c r="W13" s="1">
        <v>24289</v>
      </c>
      <c r="X13" s="1">
        <v>29627</v>
      </c>
      <c r="Y13" s="1">
        <v>2071</v>
      </c>
      <c r="Z13" s="1">
        <v>31698</v>
      </c>
      <c r="AA13" s="1">
        <v>1880</v>
      </c>
      <c r="AB13" s="1">
        <v>892</v>
      </c>
      <c r="AC13" s="1">
        <v>2772</v>
      </c>
      <c r="AD13" s="1">
        <v>9626</v>
      </c>
      <c r="AE13" s="1">
        <v>0</v>
      </c>
      <c r="AF13" s="1">
        <v>0</v>
      </c>
      <c r="AG13" s="1">
        <v>9626</v>
      </c>
      <c r="AH13" s="1">
        <v>9886</v>
      </c>
      <c r="AI13" s="1">
        <v>2</v>
      </c>
      <c r="AJ13" s="1">
        <v>2</v>
      </c>
      <c r="AK13" s="1">
        <v>9890</v>
      </c>
    </row>
    <row r="14" spans="1:37">
      <c r="A14" s="6" t="s">
        <v>34</v>
      </c>
      <c r="B14" s="7" t="s">
        <v>226</v>
      </c>
      <c r="C14" s="7" t="s">
        <v>35</v>
      </c>
      <c r="D14" s="1">
        <v>12151</v>
      </c>
      <c r="E14" s="1">
        <v>390</v>
      </c>
      <c r="F14" s="1">
        <v>1639</v>
      </c>
      <c r="G14" s="1">
        <v>4</v>
      </c>
      <c r="H14" s="1">
        <v>14184</v>
      </c>
      <c r="I14" s="1">
        <v>2925</v>
      </c>
      <c r="J14" s="1">
        <v>10</v>
      </c>
      <c r="K14" s="1">
        <v>2936</v>
      </c>
      <c r="L14" s="1">
        <v>0</v>
      </c>
      <c r="M14" s="1">
        <v>5871</v>
      </c>
      <c r="N14" s="1">
        <v>0</v>
      </c>
      <c r="O14" s="1">
        <v>0</v>
      </c>
      <c r="P14" s="1">
        <v>1732188.4580000001</v>
      </c>
      <c r="Q14" s="1">
        <v>1732188.4580000001</v>
      </c>
      <c r="R14" s="1">
        <v>1738059.4580000001</v>
      </c>
      <c r="S14" s="1">
        <v>20055</v>
      </c>
      <c r="T14" s="1">
        <v>1752243.4580000001</v>
      </c>
      <c r="U14" s="1">
        <v>7067</v>
      </c>
      <c r="V14" s="1">
        <v>4797</v>
      </c>
      <c r="W14" s="1">
        <v>11864</v>
      </c>
      <c r="X14" s="1">
        <v>6459</v>
      </c>
      <c r="Y14" s="1">
        <v>626</v>
      </c>
      <c r="Z14" s="1">
        <v>7085</v>
      </c>
      <c r="AA14" s="1">
        <v>658</v>
      </c>
      <c r="AB14" s="1">
        <v>448</v>
      </c>
      <c r="AC14" s="1">
        <v>1106</v>
      </c>
      <c r="AD14" s="1">
        <v>6092</v>
      </c>
      <c r="AE14" s="1">
        <v>0</v>
      </c>
      <c r="AF14" s="1">
        <v>0</v>
      </c>
      <c r="AG14" s="1">
        <v>6092</v>
      </c>
      <c r="AH14" s="1">
        <v>5787</v>
      </c>
      <c r="AI14" s="1">
        <v>0</v>
      </c>
      <c r="AJ14" s="1">
        <v>0</v>
      </c>
      <c r="AK14" s="1">
        <v>5787</v>
      </c>
    </row>
    <row r="15" spans="1:37">
      <c r="A15" s="6" t="s">
        <v>36</v>
      </c>
      <c r="B15" s="7" t="s">
        <v>227</v>
      </c>
      <c r="C15" s="7" t="s">
        <v>37</v>
      </c>
      <c r="D15" s="1">
        <v>16408</v>
      </c>
      <c r="E15" s="1">
        <v>344</v>
      </c>
      <c r="F15" s="1">
        <v>1424</v>
      </c>
      <c r="G15" s="1">
        <v>142</v>
      </c>
      <c r="H15" s="1">
        <v>18318</v>
      </c>
      <c r="I15" s="1">
        <v>2148</v>
      </c>
      <c r="J15" s="1">
        <v>1</v>
      </c>
      <c r="K15" s="1">
        <v>2529</v>
      </c>
      <c r="L15" s="1">
        <v>0</v>
      </c>
      <c r="M15" s="1">
        <v>4678</v>
      </c>
      <c r="N15" s="1">
        <v>0</v>
      </c>
      <c r="O15" s="1">
        <v>0</v>
      </c>
      <c r="P15" s="1">
        <v>1732188.4580000001</v>
      </c>
      <c r="Q15" s="1">
        <v>1732188.4580000001</v>
      </c>
      <c r="R15" s="1">
        <v>1736866.4580000001</v>
      </c>
      <c r="S15" s="1">
        <v>22996</v>
      </c>
      <c r="T15" s="1">
        <v>1755184.4580000001</v>
      </c>
      <c r="U15" s="1">
        <v>9906</v>
      </c>
      <c r="V15" s="1">
        <v>3923</v>
      </c>
      <c r="W15" s="1">
        <v>13829</v>
      </c>
      <c r="X15" s="1">
        <v>7659</v>
      </c>
      <c r="Y15" s="1">
        <v>378</v>
      </c>
      <c r="Z15" s="1">
        <v>8037</v>
      </c>
      <c r="AA15" s="1">
        <v>753</v>
      </c>
      <c r="AB15" s="1">
        <v>377</v>
      </c>
      <c r="AC15" s="1">
        <v>1130</v>
      </c>
      <c r="AD15" s="1">
        <v>5988</v>
      </c>
      <c r="AE15" s="1">
        <v>0</v>
      </c>
      <c r="AF15" s="1">
        <v>0</v>
      </c>
      <c r="AG15" s="1">
        <v>5988</v>
      </c>
      <c r="AH15" s="1">
        <v>5543</v>
      </c>
      <c r="AI15" s="1">
        <v>0</v>
      </c>
      <c r="AJ15" s="1">
        <v>1</v>
      </c>
      <c r="AK15" s="1">
        <v>5544</v>
      </c>
    </row>
    <row r="16" spans="1:37">
      <c r="A16" s="6" t="s">
        <v>38</v>
      </c>
      <c r="B16" s="7" t="s">
        <v>228</v>
      </c>
      <c r="C16" s="7" t="s">
        <v>37</v>
      </c>
      <c r="D16" s="1">
        <v>23842</v>
      </c>
      <c r="E16" s="1">
        <v>743</v>
      </c>
      <c r="F16" s="1">
        <v>1892</v>
      </c>
      <c r="G16" s="1">
        <v>119</v>
      </c>
      <c r="H16" s="1">
        <v>26596</v>
      </c>
      <c r="I16" s="1">
        <v>1724</v>
      </c>
      <c r="J16" s="1">
        <v>0</v>
      </c>
      <c r="K16" s="1">
        <v>2398</v>
      </c>
      <c r="L16" s="1">
        <v>0</v>
      </c>
      <c r="M16" s="1">
        <v>4122</v>
      </c>
      <c r="N16" s="1">
        <v>1012</v>
      </c>
      <c r="O16" s="1">
        <v>0</v>
      </c>
      <c r="P16" s="1">
        <v>1732188.4580000001</v>
      </c>
      <c r="Q16" s="1">
        <v>1733200.4580000001</v>
      </c>
      <c r="R16" s="1">
        <v>1737322.4580000001</v>
      </c>
      <c r="S16" s="1">
        <v>30718</v>
      </c>
      <c r="T16" s="1">
        <v>1763918.4580000001</v>
      </c>
      <c r="U16" s="1">
        <v>11118</v>
      </c>
      <c r="V16" s="1">
        <v>3396</v>
      </c>
      <c r="W16" s="1">
        <v>14514</v>
      </c>
      <c r="X16" s="1">
        <v>14667</v>
      </c>
      <c r="Y16" s="1">
        <v>504</v>
      </c>
      <c r="Z16" s="1">
        <v>15171</v>
      </c>
      <c r="AA16" s="1">
        <v>811</v>
      </c>
      <c r="AB16" s="1">
        <v>222</v>
      </c>
      <c r="AC16" s="1">
        <v>1033</v>
      </c>
      <c r="AD16" s="1">
        <v>9875</v>
      </c>
      <c r="AE16" s="1">
        <v>2</v>
      </c>
      <c r="AF16" s="1">
        <v>0</v>
      </c>
      <c r="AG16" s="1">
        <v>9877</v>
      </c>
      <c r="AH16" s="1">
        <v>5267</v>
      </c>
      <c r="AI16" s="1">
        <v>0</v>
      </c>
      <c r="AJ16" s="1">
        <v>5</v>
      </c>
      <c r="AK16" s="1">
        <v>5272</v>
      </c>
    </row>
    <row r="17" spans="1:37">
      <c r="A17" s="6" t="s">
        <v>39</v>
      </c>
      <c r="B17" s="7" t="s">
        <v>229</v>
      </c>
      <c r="C17" s="7" t="s">
        <v>40</v>
      </c>
      <c r="D17" s="1">
        <v>16981</v>
      </c>
      <c r="E17" s="1">
        <v>360</v>
      </c>
      <c r="F17" s="1">
        <v>1978</v>
      </c>
      <c r="G17" s="1">
        <v>0</v>
      </c>
      <c r="H17" s="1">
        <v>19319</v>
      </c>
      <c r="I17" s="1">
        <v>1436</v>
      </c>
      <c r="J17" s="1">
        <v>7</v>
      </c>
      <c r="K17" s="1">
        <v>2351</v>
      </c>
      <c r="L17" s="1">
        <v>0</v>
      </c>
      <c r="M17" s="1">
        <v>3794</v>
      </c>
      <c r="N17" s="1">
        <v>0</v>
      </c>
      <c r="O17" s="1">
        <v>0</v>
      </c>
      <c r="P17" s="1">
        <v>1732188.4580000001</v>
      </c>
      <c r="Q17" s="1">
        <v>1732188.4580000001</v>
      </c>
      <c r="R17" s="1">
        <v>1735982.4580000001</v>
      </c>
      <c r="S17" s="1">
        <v>23113</v>
      </c>
      <c r="T17" s="1">
        <v>1755301.4580000001</v>
      </c>
      <c r="U17" s="1">
        <v>12579</v>
      </c>
      <c r="V17" s="1">
        <v>2784</v>
      </c>
      <c r="W17" s="1">
        <v>15363</v>
      </c>
      <c r="X17" s="1">
        <v>5950</v>
      </c>
      <c r="Y17" s="1">
        <v>747</v>
      </c>
      <c r="Z17" s="1">
        <v>6697</v>
      </c>
      <c r="AA17" s="1">
        <v>790</v>
      </c>
      <c r="AB17" s="1">
        <v>263</v>
      </c>
      <c r="AC17" s="1">
        <v>1053</v>
      </c>
      <c r="AD17" s="1">
        <v>5780</v>
      </c>
      <c r="AE17" s="1">
        <v>7</v>
      </c>
      <c r="AF17" s="1">
        <v>0</v>
      </c>
      <c r="AG17" s="1">
        <v>5787</v>
      </c>
      <c r="AH17" s="1">
        <v>8647</v>
      </c>
      <c r="AI17" s="1">
        <v>1</v>
      </c>
      <c r="AJ17" s="1">
        <v>24</v>
      </c>
      <c r="AK17" s="1">
        <v>8672</v>
      </c>
    </row>
    <row r="18" spans="1:37">
      <c r="A18" s="6" t="s">
        <v>41</v>
      </c>
      <c r="B18" s="7" t="s">
        <v>230</v>
      </c>
      <c r="C18" s="7" t="s">
        <v>40</v>
      </c>
      <c r="D18" s="1">
        <v>17145</v>
      </c>
      <c r="E18" s="1">
        <v>896</v>
      </c>
      <c r="F18" s="1">
        <v>1105</v>
      </c>
      <c r="G18" s="1">
        <v>5</v>
      </c>
      <c r="H18" s="1">
        <v>19151</v>
      </c>
      <c r="I18" s="1">
        <v>3674</v>
      </c>
      <c r="J18" s="1">
        <v>1</v>
      </c>
      <c r="K18" s="1">
        <v>5040</v>
      </c>
      <c r="L18" s="1">
        <v>0</v>
      </c>
      <c r="M18" s="1">
        <v>8715</v>
      </c>
      <c r="N18" s="1">
        <v>0</v>
      </c>
      <c r="O18" s="1">
        <v>0</v>
      </c>
      <c r="P18" s="1">
        <v>1732188.4580000001</v>
      </c>
      <c r="Q18" s="1">
        <v>1732188.4580000001</v>
      </c>
      <c r="R18" s="1">
        <v>1740903.4580000001</v>
      </c>
      <c r="S18" s="1">
        <v>27866</v>
      </c>
      <c r="T18" s="1">
        <v>1760054.4580000001</v>
      </c>
      <c r="U18" s="1">
        <v>9820</v>
      </c>
      <c r="V18" s="1">
        <v>7655</v>
      </c>
      <c r="W18" s="1">
        <v>17475</v>
      </c>
      <c r="X18" s="1">
        <v>8842</v>
      </c>
      <c r="Y18" s="1">
        <v>467</v>
      </c>
      <c r="Z18" s="1">
        <v>9309</v>
      </c>
      <c r="AA18" s="1">
        <v>490</v>
      </c>
      <c r="AB18" s="1">
        <v>593</v>
      </c>
      <c r="AC18" s="1">
        <v>1083</v>
      </c>
      <c r="AD18" s="1">
        <v>4185</v>
      </c>
      <c r="AE18" s="1">
        <v>0</v>
      </c>
      <c r="AF18" s="1">
        <v>0</v>
      </c>
      <c r="AG18" s="1">
        <v>4185</v>
      </c>
      <c r="AH18" s="1">
        <v>6183</v>
      </c>
      <c r="AI18" s="1">
        <v>0</v>
      </c>
      <c r="AJ18" s="1">
        <v>14</v>
      </c>
      <c r="AK18" s="1">
        <v>6197</v>
      </c>
    </row>
    <row r="19" spans="1:37">
      <c r="A19" s="6" t="s">
        <v>42</v>
      </c>
      <c r="B19" s="7" t="s">
        <v>231</v>
      </c>
      <c r="C19" s="7" t="s">
        <v>43</v>
      </c>
      <c r="D19" s="1">
        <v>40025</v>
      </c>
      <c r="E19" s="1">
        <v>764</v>
      </c>
      <c r="F19" s="1">
        <v>5480</v>
      </c>
      <c r="G19" s="1">
        <v>631</v>
      </c>
      <c r="H19" s="1">
        <v>46900</v>
      </c>
      <c r="I19" s="1">
        <v>7963</v>
      </c>
      <c r="J19" s="1">
        <v>1</v>
      </c>
      <c r="K19" s="1">
        <v>10932</v>
      </c>
      <c r="L19" s="1">
        <v>2973</v>
      </c>
      <c r="M19" s="1">
        <v>21869</v>
      </c>
      <c r="N19" s="1">
        <v>1688</v>
      </c>
      <c r="O19" s="1">
        <v>40306</v>
      </c>
      <c r="P19" s="1">
        <v>1732188.4580000001</v>
      </c>
      <c r="Q19" s="1">
        <v>1774182.4580000001</v>
      </c>
      <c r="R19" s="1">
        <v>1796051.4580000001</v>
      </c>
      <c r="S19" s="1">
        <v>68769</v>
      </c>
      <c r="T19" s="1">
        <v>1842951.4580000001</v>
      </c>
      <c r="U19" s="1">
        <v>26672</v>
      </c>
      <c r="V19" s="1">
        <v>16375</v>
      </c>
      <c r="W19" s="1">
        <v>43047</v>
      </c>
      <c r="X19" s="1">
        <v>18347</v>
      </c>
      <c r="Y19" s="1">
        <v>1696</v>
      </c>
      <c r="Z19" s="1">
        <v>20043</v>
      </c>
      <c r="AA19" s="1">
        <v>1419</v>
      </c>
      <c r="AB19" s="1">
        <v>825</v>
      </c>
      <c r="AC19" s="1">
        <v>2244</v>
      </c>
      <c r="AD19" s="1">
        <v>9295</v>
      </c>
      <c r="AE19" s="1">
        <v>3</v>
      </c>
      <c r="AF19" s="1">
        <v>2</v>
      </c>
      <c r="AG19" s="1">
        <v>9300</v>
      </c>
      <c r="AH19" s="1">
        <v>13371</v>
      </c>
      <c r="AI19" s="1">
        <v>5</v>
      </c>
      <c r="AJ19" s="1">
        <v>14</v>
      </c>
      <c r="AK19" s="1">
        <v>13390</v>
      </c>
    </row>
    <row r="20" spans="1:37">
      <c r="A20" s="6" t="s">
        <v>44</v>
      </c>
      <c r="B20" s="7" t="s">
        <v>232</v>
      </c>
      <c r="C20" s="7" t="s">
        <v>45</v>
      </c>
      <c r="D20" s="1">
        <v>41659</v>
      </c>
      <c r="E20" s="1">
        <v>663</v>
      </c>
      <c r="F20" s="1">
        <v>2909</v>
      </c>
      <c r="G20" s="1">
        <v>14</v>
      </c>
      <c r="H20" s="1">
        <v>45245</v>
      </c>
      <c r="I20" s="1">
        <v>5000</v>
      </c>
      <c r="J20" s="1">
        <v>0</v>
      </c>
      <c r="K20" s="1">
        <v>8534</v>
      </c>
      <c r="L20" s="1">
        <v>0</v>
      </c>
      <c r="M20" s="1">
        <v>13534</v>
      </c>
      <c r="N20" s="1">
        <v>0</v>
      </c>
      <c r="O20" s="1">
        <v>0</v>
      </c>
      <c r="P20" s="1">
        <v>1732188.4580000001</v>
      </c>
      <c r="Q20" s="1">
        <v>1732188.4580000001</v>
      </c>
      <c r="R20" s="1">
        <v>1745722.4580000001</v>
      </c>
      <c r="S20" s="1">
        <v>58779</v>
      </c>
      <c r="T20" s="1">
        <v>1790967.4580000001</v>
      </c>
      <c r="U20" s="1">
        <v>15457</v>
      </c>
      <c r="V20" s="1">
        <v>11534</v>
      </c>
      <c r="W20" s="1">
        <v>26991</v>
      </c>
      <c r="X20" s="1">
        <v>28160</v>
      </c>
      <c r="Y20" s="1">
        <v>940</v>
      </c>
      <c r="Z20" s="1">
        <v>29100</v>
      </c>
      <c r="AA20" s="1">
        <v>1628</v>
      </c>
      <c r="AB20" s="1">
        <v>1060</v>
      </c>
      <c r="AC20" s="1">
        <v>2688</v>
      </c>
      <c r="AD20" s="1">
        <v>10847</v>
      </c>
      <c r="AE20" s="1">
        <v>4</v>
      </c>
      <c r="AF20" s="1">
        <v>0</v>
      </c>
      <c r="AG20" s="1">
        <v>10851</v>
      </c>
      <c r="AH20" s="1">
        <v>9208</v>
      </c>
      <c r="AI20" s="1">
        <v>0</v>
      </c>
      <c r="AJ20" s="1">
        <v>7</v>
      </c>
      <c r="AK20" s="1">
        <v>9215</v>
      </c>
    </row>
    <row r="21" spans="1:37">
      <c r="A21" s="6" t="s">
        <v>46</v>
      </c>
      <c r="B21" s="7" t="s">
        <v>233</v>
      </c>
      <c r="C21" s="7" t="s">
        <v>47</v>
      </c>
      <c r="D21" s="1">
        <v>126103</v>
      </c>
      <c r="E21" s="1">
        <v>3978</v>
      </c>
      <c r="F21" s="1">
        <v>17968</v>
      </c>
      <c r="G21" s="1">
        <v>1957</v>
      </c>
      <c r="H21" s="1">
        <v>150006</v>
      </c>
      <c r="I21" s="1">
        <v>13778</v>
      </c>
      <c r="J21" s="1">
        <v>2</v>
      </c>
      <c r="K21" s="1">
        <v>23089</v>
      </c>
      <c r="L21" s="1">
        <v>2353</v>
      </c>
      <c r="M21" s="1">
        <v>39222</v>
      </c>
      <c r="N21" s="1">
        <v>109420</v>
      </c>
      <c r="O21" s="1">
        <v>0</v>
      </c>
      <c r="P21" s="1">
        <v>1732188.4580000001</v>
      </c>
      <c r="Q21" s="1">
        <v>1841608.4580000001</v>
      </c>
      <c r="R21" s="1">
        <v>1880830.4580000001</v>
      </c>
      <c r="S21" s="1">
        <v>189228</v>
      </c>
      <c r="T21" s="1">
        <v>2030836.4580000001</v>
      </c>
      <c r="U21" s="1">
        <v>81506</v>
      </c>
      <c r="V21" s="1">
        <v>31459</v>
      </c>
      <c r="W21" s="1">
        <v>112965</v>
      </c>
      <c r="X21" s="1">
        <v>61293</v>
      </c>
      <c r="Y21" s="1">
        <v>3030</v>
      </c>
      <c r="Z21" s="1">
        <v>64323</v>
      </c>
      <c r="AA21" s="1">
        <v>7207</v>
      </c>
      <c r="AB21" s="1">
        <v>2380</v>
      </c>
      <c r="AC21" s="1">
        <v>9587</v>
      </c>
      <c r="AD21" s="1">
        <v>53782</v>
      </c>
      <c r="AE21" s="1">
        <v>8</v>
      </c>
      <c r="AF21" s="1">
        <v>0</v>
      </c>
      <c r="AG21" s="1">
        <v>53790</v>
      </c>
      <c r="AH21" s="1">
        <v>20524</v>
      </c>
      <c r="AI21" s="1">
        <v>3</v>
      </c>
      <c r="AJ21" s="1">
        <v>7</v>
      </c>
      <c r="AK21" s="1">
        <v>20534</v>
      </c>
    </row>
    <row r="22" spans="1:37">
      <c r="A22" s="6" t="s">
        <v>48</v>
      </c>
      <c r="B22" s="7" t="s">
        <v>234</v>
      </c>
      <c r="C22" s="7" t="s">
        <v>49</v>
      </c>
      <c r="D22" s="1">
        <v>23329</v>
      </c>
      <c r="E22" s="1">
        <v>844</v>
      </c>
      <c r="F22" s="1">
        <v>2634</v>
      </c>
      <c r="G22" s="1">
        <v>298</v>
      </c>
      <c r="H22" s="1">
        <v>27105</v>
      </c>
      <c r="I22" s="1">
        <v>5327</v>
      </c>
      <c r="J22" s="1">
        <v>2</v>
      </c>
      <c r="K22" s="1">
        <v>5194</v>
      </c>
      <c r="L22" s="1">
        <v>0</v>
      </c>
      <c r="M22" s="1">
        <v>10523</v>
      </c>
      <c r="N22" s="1">
        <v>0</v>
      </c>
      <c r="O22" s="1">
        <v>0</v>
      </c>
      <c r="P22" s="1">
        <v>1732188.4580000001</v>
      </c>
      <c r="Q22" s="1">
        <v>1732188.4580000001</v>
      </c>
      <c r="R22" s="1">
        <v>1742711.4580000001</v>
      </c>
      <c r="S22" s="1">
        <v>37628</v>
      </c>
      <c r="T22" s="1">
        <v>1769816.4580000001</v>
      </c>
      <c r="U22" s="1">
        <v>17604</v>
      </c>
      <c r="V22" s="1">
        <v>8847</v>
      </c>
      <c r="W22" s="1">
        <v>26451</v>
      </c>
      <c r="X22" s="1">
        <v>8424</v>
      </c>
      <c r="Y22" s="1">
        <v>1171</v>
      </c>
      <c r="Z22" s="1">
        <v>9595</v>
      </c>
      <c r="AA22" s="1">
        <v>1077</v>
      </c>
      <c r="AB22" s="1">
        <v>505</v>
      </c>
      <c r="AC22" s="1">
        <v>1582</v>
      </c>
      <c r="AD22" s="1">
        <v>8563</v>
      </c>
      <c r="AE22" s="1">
        <v>2</v>
      </c>
      <c r="AF22" s="1">
        <v>0</v>
      </c>
      <c r="AG22" s="1">
        <v>8565</v>
      </c>
      <c r="AH22" s="1">
        <v>9678</v>
      </c>
      <c r="AI22" s="1">
        <v>5</v>
      </c>
      <c r="AJ22" s="1">
        <v>52</v>
      </c>
      <c r="AK22" s="1">
        <v>9735</v>
      </c>
    </row>
    <row r="23" spans="1:37">
      <c r="A23" s="6" t="s">
        <v>50</v>
      </c>
      <c r="B23" s="7" t="s">
        <v>235</v>
      </c>
      <c r="C23" s="7" t="s">
        <v>51</v>
      </c>
      <c r="D23" s="1">
        <v>74744</v>
      </c>
      <c r="E23" s="1">
        <v>2860</v>
      </c>
      <c r="F23" s="1">
        <v>12292</v>
      </c>
      <c r="G23" s="1">
        <v>422</v>
      </c>
      <c r="H23" s="1">
        <v>90318</v>
      </c>
      <c r="I23" s="1">
        <v>12200</v>
      </c>
      <c r="J23" s="1">
        <v>15</v>
      </c>
      <c r="K23" s="1">
        <v>18196</v>
      </c>
      <c r="L23" s="1">
        <v>5615</v>
      </c>
      <c r="M23" s="1">
        <v>36026</v>
      </c>
      <c r="N23" s="1">
        <v>18916</v>
      </c>
      <c r="O23" s="1">
        <v>0</v>
      </c>
      <c r="P23" s="1">
        <v>1732188.4580000001</v>
      </c>
      <c r="Q23" s="1">
        <v>1751104.4580000001</v>
      </c>
      <c r="R23" s="1">
        <v>1787130.4580000001</v>
      </c>
      <c r="S23" s="1">
        <v>126344</v>
      </c>
      <c r="T23" s="1">
        <v>1877448.4580000001</v>
      </c>
      <c r="U23" s="1">
        <v>50888</v>
      </c>
      <c r="V23" s="1">
        <v>25914</v>
      </c>
      <c r="W23" s="1">
        <v>76802</v>
      </c>
      <c r="X23" s="1">
        <v>36568</v>
      </c>
      <c r="Y23" s="1">
        <v>2624</v>
      </c>
      <c r="Z23" s="1">
        <v>39192</v>
      </c>
      <c r="AA23" s="1">
        <v>2862</v>
      </c>
      <c r="AB23" s="1">
        <v>1873</v>
      </c>
      <c r="AC23" s="1">
        <v>4735</v>
      </c>
      <c r="AD23" s="1">
        <v>20495</v>
      </c>
      <c r="AE23" s="1">
        <v>2</v>
      </c>
      <c r="AF23" s="1">
        <v>0</v>
      </c>
      <c r="AG23" s="1">
        <v>20497</v>
      </c>
      <c r="AH23" s="1">
        <v>17479</v>
      </c>
      <c r="AI23" s="1">
        <v>9</v>
      </c>
      <c r="AJ23" s="1">
        <v>27</v>
      </c>
      <c r="AK23" s="1">
        <v>17515</v>
      </c>
    </row>
    <row r="24" spans="1:37">
      <c r="A24" s="6" t="s">
        <v>52</v>
      </c>
      <c r="B24" s="7" t="s">
        <v>236</v>
      </c>
      <c r="C24" s="7" t="s">
        <v>53</v>
      </c>
      <c r="D24" s="1">
        <v>96340</v>
      </c>
      <c r="E24" s="1">
        <v>4043</v>
      </c>
      <c r="F24" s="1">
        <v>18630</v>
      </c>
      <c r="G24" s="1">
        <v>1173</v>
      </c>
      <c r="H24" s="1">
        <v>120186</v>
      </c>
      <c r="I24" s="1">
        <v>17001</v>
      </c>
      <c r="J24" s="1">
        <v>4</v>
      </c>
      <c r="K24" s="1">
        <v>24188</v>
      </c>
      <c r="L24" s="1">
        <v>0</v>
      </c>
      <c r="M24" s="1">
        <v>41193</v>
      </c>
      <c r="N24" s="1">
        <v>76349</v>
      </c>
      <c r="O24" s="1">
        <v>0</v>
      </c>
      <c r="P24" s="1">
        <v>1732188.4580000001</v>
      </c>
      <c r="Q24" s="1">
        <v>1808537.4580000001</v>
      </c>
      <c r="R24" s="1">
        <v>1849730.4580000001</v>
      </c>
      <c r="S24" s="1">
        <v>161379</v>
      </c>
      <c r="T24" s="1">
        <v>1969916.4580000001</v>
      </c>
      <c r="U24" s="1">
        <v>72917</v>
      </c>
      <c r="V24" s="1">
        <v>36458</v>
      </c>
      <c r="W24" s="1">
        <v>109375</v>
      </c>
      <c r="X24" s="1">
        <v>44603</v>
      </c>
      <c r="Y24" s="1">
        <v>3067</v>
      </c>
      <c r="Z24" s="1">
        <v>47670</v>
      </c>
      <c r="AA24" s="1">
        <v>2666</v>
      </c>
      <c r="AB24" s="1">
        <v>1668</v>
      </c>
      <c r="AC24" s="1">
        <v>4334</v>
      </c>
      <c r="AD24" s="1">
        <v>25616</v>
      </c>
      <c r="AE24" s="1">
        <v>2</v>
      </c>
      <c r="AF24" s="1">
        <v>0</v>
      </c>
      <c r="AG24" s="1">
        <v>25618</v>
      </c>
      <c r="AH24" s="1">
        <v>21053</v>
      </c>
      <c r="AI24" s="1">
        <v>6</v>
      </c>
      <c r="AJ24" s="1">
        <v>53</v>
      </c>
      <c r="AK24" s="1">
        <v>21112</v>
      </c>
    </row>
    <row r="25" spans="1:37">
      <c r="A25" s="6" t="s">
        <v>54</v>
      </c>
      <c r="B25" s="7" t="s">
        <v>237</v>
      </c>
      <c r="C25" s="7" t="s">
        <v>55</v>
      </c>
      <c r="D25" s="1">
        <v>10211</v>
      </c>
      <c r="E25" s="1">
        <v>95</v>
      </c>
      <c r="F25" s="1">
        <v>3970</v>
      </c>
      <c r="G25" s="1">
        <v>124</v>
      </c>
      <c r="H25" s="1">
        <v>14400</v>
      </c>
      <c r="I25" s="1">
        <v>3063</v>
      </c>
      <c r="J25" s="1">
        <v>0</v>
      </c>
      <c r="K25" s="1">
        <v>2847</v>
      </c>
      <c r="L25" s="1">
        <v>0</v>
      </c>
      <c r="M25" s="1">
        <v>5910</v>
      </c>
      <c r="N25" s="1">
        <v>1580</v>
      </c>
      <c r="O25" s="1">
        <v>0</v>
      </c>
      <c r="P25" s="1">
        <v>1732188.4580000001</v>
      </c>
      <c r="Q25" s="1">
        <v>1733768.4580000001</v>
      </c>
      <c r="R25" s="1">
        <v>1739678.4580000001</v>
      </c>
      <c r="S25" s="1">
        <v>20310</v>
      </c>
      <c r="T25" s="1">
        <v>1754078.4580000001</v>
      </c>
      <c r="U25" s="1">
        <v>10554</v>
      </c>
      <c r="V25" s="1">
        <v>5173</v>
      </c>
      <c r="W25" s="1">
        <v>15727</v>
      </c>
      <c r="X25" s="1">
        <v>3389</v>
      </c>
      <c r="Y25" s="1">
        <v>551</v>
      </c>
      <c r="Z25" s="1">
        <v>3940</v>
      </c>
      <c r="AA25" s="1">
        <v>457</v>
      </c>
      <c r="AB25" s="1">
        <v>186</v>
      </c>
      <c r="AC25" s="1">
        <v>643</v>
      </c>
      <c r="AD25" s="1">
        <v>5117</v>
      </c>
      <c r="AE25" s="1">
        <v>0</v>
      </c>
      <c r="AF25" s="1">
        <v>0</v>
      </c>
      <c r="AG25" s="1">
        <v>5117</v>
      </c>
      <c r="AH25" s="1">
        <v>2809</v>
      </c>
      <c r="AI25" s="1">
        <v>0</v>
      </c>
      <c r="AJ25" s="1">
        <v>4</v>
      </c>
      <c r="AK25" s="1">
        <v>2813</v>
      </c>
    </row>
    <row r="26" spans="1:37">
      <c r="A26" s="6" t="s">
        <v>56</v>
      </c>
      <c r="B26" s="7" t="s">
        <v>238</v>
      </c>
      <c r="C26" s="7" t="s">
        <v>57</v>
      </c>
      <c r="D26" s="1">
        <v>124402</v>
      </c>
      <c r="E26" s="1">
        <v>6323</v>
      </c>
      <c r="F26" s="1">
        <v>23740</v>
      </c>
      <c r="G26" s="1">
        <v>2740</v>
      </c>
      <c r="H26" s="1">
        <v>157205</v>
      </c>
      <c r="I26" s="1">
        <v>17651</v>
      </c>
      <c r="J26" s="1">
        <v>3</v>
      </c>
      <c r="K26" s="1">
        <v>25718</v>
      </c>
      <c r="L26" s="1">
        <v>8499</v>
      </c>
      <c r="M26" s="1">
        <v>51871</v>
      </c>
      <c r="N26" s="1">
        <v>20037</v>
      </c>
      <c r="O26" s="1">
        <v>0</v>
      </c>
      <c r="P26" s="1">
        <v>1732188.4580000001</v>
      </c>
      <c r="Q26" s="1">
        <v>1752225.4580000001</v>
      </c>
      <c r="R26" s="1">
        <v>1804096.4580000001</v>
      </c>
      <c r="S26" s="1">
        <v>209076</v>
      </c>
      <c r="T26" s="1">
        <v>1961301.4580000001</v>
      </c>
      <c r="U26" s="1">
        <v>91148</v>
      </c>
      <c r="V26" s="1">
        <v>37654</v>
      </c>
      <c r="W26" s="1">
        <v>128802</v>
      </c>
      <c r="X26" s="1">
        <v>62442</v>
      </c>
      <c r="Y26" s="1">
        <v>3116</v>
      </c>
      <c r="Z26" s="1">
        <v>65558</v>
      </c>
      <c r="AA26" s="1">
        <v>3615</v>
      </c>
      <c r="AB26" s="1">
        <v>2602</v>
      </c>
      <c r="AC26" s="1">
        <v>6217</v>
      </c>
      <c r="AD26" s="1">
        <v>64681</v>
      </c>
      <c r="AE26" s="1">
        <v>2</v>
      </c>
      <c r="AF26" s="1">
        <v>11</v>
      </c>
      <c r="AG26" s="1">
        <v>64694</v>
      </c>
      <c r="AH26" s="1">
        <v>20918</v>
      </c>
      <c r="AI26" s="1">
        <v>27</v>
      </c>
      <c r="AJ26" s="1">
        <v>106</v>
      </c>
      <c r="AK26" s="1">
        <v>21051</v>
      </c>
    </row>
    <row r="27" spans="1:37">
      <c r="A27" s="6" t="s">
        <v>58</v>
      </c>
      <c r="B27" s="7" t="s">
        <v>239</v>
      </c>
      <c r="C27" s="7" t="s">
        <v>59</v>
      </c>
      <c r="D27" s="1">
        <v>10438</v>
      </c>
      <c r="E27" s="1">
        <v>150</v>
      </c>
      <c r="F27" s="1">
        <v>1268</v>
      </c>
      <c r="G27" s="1">
        <v>6</v>
      </c>
      <c r="H27" s="1">
        <v>11862</v>
      </c>
      <c r="I27" s="1">
        <v>922</v>
      </c>
      <c r="J27" s="1">
        <v>0</v>
      </c>
      <c r="K27" s="1">
        <v>1103</v>
      </c>
      <c r="L27" s="1">
        <v>0</v>
      </c>
      <c r="M27" s="1">
        <v>2025</v>
      </c>
      <c r="N27" s="1">
        <v>0</v>
      </c>
      <c r="O27" s="1">
        <v>0</v>
      </c>
      <c r="P27" s="1">
        <v>1732188.4580000001</v>
      </c>
      <c r="Q27" s="1">
        <v>1732188.4580000001</v>
      </c>
      <c r="R27" s="1">
        <v>1734213.4580000001</v>
      </c>
      <c r="S27" s="1">
        <v>13887</v>
      </c>
      <c r="T27" s="1">
        <v>1746075.4580000001</v>
      </c>
      <c r="U27" s="1">
        <v>6353</v>
      </c>
      <c r="V27" s="1">
        <v>1631</v>
      </c>
      <c r="W27" s="1">
        <v>7984</v>
      </c>
      <c r="X27" s="1">
        <v>5046</v>
      </c>
      <c r="Y27" s="1">
        <v>272</v>
      </c>
      <c r="Z27" s="1">
        <v>5318</v>
      </c>
      <c r="AA27" s="1">
        <v>463</v>
      </c>
      <c r="AB27" s="1">
        <v>122</v>
      </c>
      <c r="AC27" s="1">
        <v>585</v>
      </c>
      <c r="AD27" s="1">
        <v>2234</v>
      </c>
      <c r="AE27" s="1">
        <v>0</v>
      </c>
      <c r="AF27" s="1">
        <v>0</v>
      </c>
      <c r="AG27" s="1">
        <v>2234</v>
      </c>
      <c r="AH27" s="1">
        <v>4688</v>
      </c>
      <c r="AI27" s="1">
        <v>0</v>
      </c>
      <c r="AJ27" s="1">
        <v>0</v>
      </c>
      <c r="AK27" s="1">
        <v>4688</v>
      </c>
    </row>
    <row r="28" spans="1:37">
      <c r="A28" s="6" t="s">
        <v>60</v>
      </c>
      <c r="B28" s="7" t="s">
        <v>240</v>
      </c>
      <c r="C28" s="7" t="s">
        <v>59</v>
      </c>
      <c r="D28" s="1">
        <v>183973</v>
      </c>
      <c r="E28" s="1">
        <v>9210</v>
      </c>
      <c r="F28" s="1">
        <v>32017</v>
      </c>
      <c r="G28" s="1">
        <v>858</v>
      </c>
      <c r="H28" s="1">
        <v>226058</v>
      </c>
      <c r="I28" s="1">
        <v>25784</v>
      </c>
      <c r="J28" s="1">
        <v>7</v>
      </c>
      <c r="K28" s="1">
        <v>39319</v>
      </c>
      <c r="L28" s="1">
        <v>7380</v>
      </c>
      <c r="M28" s="1">
        <v>72490</v>
      </c>
      <c r="N28" s="1">
        <v>71685</v>
      </c>
      <c r="O28" s="1">
        <v>0</v>
      </c>
      <c r="P28" s="1">
        <v>1732188.4580000001</v>
      </c>
      <c r="Q28" s="1">
        <v>1803873.4580000001</v>
      </c>
      <c r="R28" s="1">
        <v>1876363.4580000001</v>
      </c>
      <c r="S28" s="1">
        <v>298548</v>
      </c>
      <c r="T28" s="1">
        <v>2102421.4580000001</v>
      </c>
      <c r="U28" s="1">
        <v>126462</v>
      </c>
      <c r="V28" s="1">
        <v>55696</v>
      </c>
      <c r="W28" s="1">
        <v>182158</v>
      </c>
      <c r="X28" s="1">
        <v>89643</v>
      </c>
      <c r="Y28" s="1">
        <v>5741</v>
      </c>
      <c r="Z28" s="1">
        <v>95384</v>
      </c>
      <c r="AA28" s="1">
        <v>9956</v>
      </c>
      <c r="AB28" s="1">
        <v>3673</v>
      </c>
      <c r="AC28" s="1">
        <v>13629</v>
      </c>
      <c r="AD28" s="1">
        <v>27437</v>
      </c>
      <c r="AE28" s="1">
        <v>8</v>
      </c>
      <c r="AF28" s="1">
        <v>1</v>
      </c>
      <c r="AG28" s="1">
        <v>27446</v>
      </c>
      <c r="AH28" s="1">
        <v>47626</v>
      </c>
      <c r="AI28" s="1">
        <v>7</v>
      </c>
      <c r="AJ28" s="1">
        <v>11</v>
      </c>
      <c r="AK28" s="1">
        <v>47644</v>
      </c>
    </row>
    <row r="29" spans="1:37">
      <c r="A29" s="6" t="s">
        <v>61</v>
      </c>
      <c r="B29" s="7" t="s">
        <v>241</v>
      </c>
      <c r="C29" s="7" t="s">
        <v>59</v>
      </c>
      <c r="D29" s="1">
        <v>9728</v>
      </c>
      <c r="E29" s="1">
        <v>148</v>
      </c>
      <c r="F29" s="1">
        <v>459</v>
      </c>
      <c r="G29" s="1">
        <v>1</v>
      </c>
      <c r="H29" s="1">
        <v>10336</v>
      </c>
      <c r="I29" s="1">
        <v>1246</v>
      </c>
      <c r="J29" s="1">
        <v>1</v>
      </c>
      <c r="K29" s="1">
        <v>755</v>
      </c>
      <c r="L29" s="1">
        <v>0</v>
      </c>
      <c r="M29" s="1">
        <v>2002</v>
      </c>
      <c r="N29" s="1">
        <v>0</v>
      </c>
      <c r="O29" s="1">
        <v>0</v>
      </c>
      <c r="P29" s="1">
        <v>1732188.4580000001</v>
      </c>
      <c r="Q29" s="1">
        <v>1732188.4580000001</v>
      </c>
      <c r="R29" s="1">
        <v>1734190.4580000001</v>
      </c>
      <c r="S29" s="1">
        <v>12338</v>
      </c>
      <c r="T29" s="1">
        <v>1744526.4580000001</v>
      </c>
      <c r="U29" s="1">
        <v>5659</v>
      </c>
      <c r="V29" s="1">
        <v>1820</v>
      </c>
      <c r="W29" s="1">
        <v>7479</v>
      </c>
      <c r="X29" s="1">
        <v>4407</v>
      </c>
      <c r="Y29" s="1">
        <v>60</v>
      </c>
      <c r="Z29" s="1">
        <v>4467</v>
      </c>
      <c r="AA29" s="1">
        <v>270</v>
      </c>
      <c r="AB29" s="1">
        <v>122</v>
      </c>
      <c r="AC29" s="1">
        <v>392</v>
      </c>
      <c r="AD29" s="1">
        <v>3293</v>
      </c>
      <c r="AE29" s="1">
        <v>0</v>
      </c>
      <c r="AF29" s="1">
        <v>0</v>
      </c>
      <c r="AG29" s="1">
        <v>3293</v>
      </c>
      <c r="AH29" s="1">
        <v>3626</v>
      </c>
      <c r="AI29" s="1">
        <v>0</v>
      </c>
      <c r="AJ29" s="1">
        <v>0</v>
      </c>
      <c r="AK29" s="1">
        <v>3626</v>
      </c>
    </row>
    <row r="30" spans="1:37">
      <c r="A30" s="6" t="s">
        <v>62</v>
      </c>
      <c r="B30" s="7" t="s">
        <v>242</v>
      </c>
      <c r="C30" s="7" t="s">
        <v>63</v>
      </c>
      <c r="D30" s="1">
        <v>103640</v>
      </c>
      <c r="E30" s="1">
        <v>3200</v>
      </c>
      <c r="F30" s="1">
        <v>22675</v>
      </c>
      <c r="G30" s="1">
        <v>547</v>
      </c>
      <c r="H30" s="1">
        <v>130062</v>
      </c>
      <c r="I30" s="1">
        <v>11182</v>
      </c>
      <c r="J30" s="1">
        <v>3</v>
      </c>
      <c r="K30" s="1">
        <v>18678</v>
      </c>
      <c r="L30" s="1">
        <v>2779</v>
      </c>
      <c r="M30" s="1">
        <v>32642</v>
      </c>
      <c r="N30" s="1">
        <v>1173</v>
      </c>
      <c r="O30" s="1">
        <v>0</v>
      </c>
      <c r="P30" s="1">
        <v>1732188.4580000001</v>
      </c>
      <c r="Q30" s="1">
        <v>1733361.4580000001</v>
      </c>
      <c r="R30" s="1">
        <v>1766003.4580000001</v>
      </c>
      <c r="S30" s="1">
        <v>162704</v>
      </c>
      <c r="T30" s="1">
        <v>1896065.4580000001</v>
      </c>
      <c r="U30" s="1">
        <v>60730</v>
      </c>
      <c r="V30" s="1">
        <v>23532</v>
      </c>
      <c r="W30" s="1">
        <v>84262</v>
      </c>
      <c r="X30" s="1">
        <v>64962</v>
      </c>
      <c r="Y30" s="1">
        <v>3927</v>
      </c>
      <c r="Z30" s="1">
        <v>68889</v>
      </c>
      <c r="AA30" s="1">
        <v>4370</v>
      </c>
      <c r="AB30" s="1">
        <v>2404</v>
      </c>
      <c r="AC30" s="1">
        <v>6774</v>
      </c>
      <c r="AD30" s="1">
        <v>38225</v>
      </c>
      <c r="AE30" s="1">
        <v>10</v>
      </c>
      <c r="AF30" s="1">
        <v>1</v>
      </c>
      <c r="AG30" s="1">
        <v>38236</v>
      </c>
      <c r="AH30" s="1">
        <v>22495</v>
      </c>
      <c r="AI30" s="1">
        <v>11</v>
      </c>
      <c r="AJ30" s="1">
        <v>29</v>
      </c>
      <c r="AK30" s="1">
        <v>22535</v>
      </c>
    </row>
    <row r="31" spans="1:37">
      <c r="A31" s="6" t="s">
        <v>64</v>
      </c>
      <c r="B31" s="7" t="s">
        <v>243</v>
      </c>
      <c r="C31" s="7" t="s">
        <v>65</v>
      </c>
      <c r="D31" s="1">
        <v>34845</v>
      </c>
      <c r="E31" s="1">
        <v>2490</v>
      </c>
      <c r="F31" s="1">
        <v>5337</v>
      </c>
      <c r="G31" s="1">
        <v>77</v>
      </c>
      <c r="H31" s="1">
        <v>42749</v>
      </c>
      <c r="I31" s="1">
        <v>5063</v>
      </c>
      <c r="J31" s="1">
        <v>3</v>
      </c>
      <c r="K31" s="1">
        <v>6895</v>
      </c>
      <c r="L31" s="1">
        <v>0</v>
      </c>
      <c r="M31" s="1">
        <v>11961</v>
      </c>
      <c r="N31" s="1">
        <v>0</v>
      </c>
      <c r="O31" s="1">
        <v>0</v>
      </c>
      <c r="P31" s="1">
        <v>1732188.4580000001</v>
      </c>
      <c r="Q31" s="1">
        <v>1732188.4580000001</v>
      </c>
      <c r="R31" s="1">
        <v>1744149.4580000001</v>
      </c>
      <c r="S31" s="1">
        <v>54710</v>
      </c>
      <c r="T31" s="1">
        <v>1786898.4580000001</v>
      </c>
      <c r="U31" s="1">
        <v>23929</v>
      </c>
      <c r="V31" s="1">
        <v>9678</v>
      </c>
      <c r="W31" s="1">
        <v>33607</v>
      </c>
      <c r="X31" s="1">
        <v>17699</v>
      </c>
      <c r="Y31" s="1">
        <v>1208</v>
      </c>
      <c r="Z31" s="1">
        <v>18907</v>
      </c>
      <c r="AA31" s="1">
        <v>1121</v>
      </c>
      <c r="AB31" s="1">
        <v>1075</v>
      </c>
      <c r="AC31" s="1">
        <v>2196</v>
      </c>
      <c r="AD31" s="1">
        <v>15950</v>
      </c>
      <c r="AE31" s="1">
        <v>0</v>
      </c>
      <c r="AF31" s="1">
        <v>0</v>
      </c>
      <c r="AG31" s="1">
        <v>15950</v>
      </c>
      <c r="AH31" s="1">
        <v>9551</v>
      </c>
      <c r="AI31" s="1">
        <v>0</v>
      </c>
      <c r="AJ31" s="1">
        <v>14</v>
      </c>
      <c r="AK31" s="1">
        <v>9565</v>
      </c>
    </row>
    <row r="32" spans="1:37">
      <c r="A32" s="6" t="s">
        <v>66</v>
      </c>
      <c r="B32" s="7" t="s">
        <v>244</v>
      </c>
      <c r="C32" s="7" t="s">
        <v>67</v>
      </c>
      <c r="D32" s="1">
        <v>83917</v>
      </c>
      <c r="E32" s="1">
        <v>1443</v>
      </c>
      <c r="F32" s="1">
        <v>12780</v>
      </c>
      <c r="G32" s="1">
        <v>1690</v>
      </c>
      <c r="H32" s="1">
        <v>99830</v>
      </c>
      <c r="I32" s="1">
        <v>14462</v>
      </c>
      <c r="J32" s="1">
        <v>26</v>
      </c>
      <c r="K32" s="1">
        <v>16620</v>
      </c>
      <c r="L32" s="1">
        <v>2410</v>
      </c>
      <c r="M32" s="1">
        <v>33518</v>
      </c>
      <c r="N32" s="100">
        <v>2980890</v>
      </c>
      <c r="O32" s="1">
        <v>0</v>
      </c>
      <c r="P32" s="1">
        <v>1732188.4580000001</v>
      </c>
      <c r="Q32" s="1">
        <v>4713078.4579999996</v>
      </c>
      <c r="R32" s="1">
        <v>4746596.4579999996</v>
      </c>
      <c r="S32" s="1">
        <v>133348</v>
      </c>
      <c r="T32" s="1">
        <v>4846426.4579999996</v>
      </c>
      <c r="U32" s="1">
        <v>42489</v>
      </c>
      <c r="V32" s="1">
        <v>25282</v>
      </c>
      <c r="W32" s="1">
        <v>67771</v>
      </c>
      <c r="X32" s="1">
        <v>47353</v>
      </c>
      <c r="Y32" s="1">
        <v>3252</v>
      </c>
      <c r="Z32" s="1">
        <v>50605</v>
      </c>
      <c r="AA32" s="1">
        <v>9988</v>
      </c>
      <c r="AB32" s="1">
        <v>2574</v>
      </c>
      <c r="AC32" s="1">
        <v>12562</v>
      </c>
      <c r="AD32" s="1">
        <v>21811</v>
      </c>
      <c r="AE32" s="1">
        <v>9</v>
      </c>
      <c r="AF32" s="1">
        <v>0</v>
      </c>
      <c r="AG32" s="1">
        <v>21820</v>
      </c>
      <c r="AH32" s="1">
        <v>22939</v>
      </c>
      <c r="AI32" s="1">
        <v>5</v>
      </c>
      <c r="AJ32" s="1">
        <v>72</v>
      </c>
      <c r="AK32" s="1">
        <v>23016</v>
      </c>
    </row>
    <row r="33" spans="1:37">
      <c r="A33" s="6" t="s">
        <v>68</v>
      </c>
      <c r="B33" s="7" t="s">
        <v>245</v>
      </c>
      <c r="C33" s="7" t="s">
        <v>69</v>
      </c>
      <c r="D33" s="1">
        <v>82763</v>
      </c>
      <c r="E33" s="1">
        <v>1995</v>
      </c>
      <c r="F33" s="1">
        <v>5362</v>
      </c>
      <c r="G33" s="1">
        <v>355</v>
      </c>
      <c r="H33" s="1">
        <v>90475</v>
      </c>
      <c r="I33" s="1">
        <v>14125</v>
      </c>
      <c r="J33" s="1">
        <v>1</v>
      </c>
      <c r="K33" s="1">
        <v>18612</v>
      </c>
      <c r="L33" s="1">
        <v>14</v>
      </c>
      <c r="M33" s="1">
        <v>32752</v>
      </c>
      <c r="N33" s="1">
        <v>1838</v>
      </c>
      <c r="O33" s="1">
        <v>0</v>
      </c>
      <c r="P33" s="1">
        <v>1732188.4580000001</v>
      </c>
      <c r="Q33" s="1">
        <v>1734026.4580000001</v>
      </c>
      <c r="R33" s="1">
        <v>1766778.4580000001</v>
      </c>
      <c r="S33" s="1">
        <v>123227</v>
      </c>
      <c r="T33" s="1">
        <v>1857253.4580000001</v>
      </c>
      <c r="U33" s="1">
        <v>39130</v>
      </c>
      <c r="V33" s="1">
        <v>27972</v>
      </c>
      <c r="W33" s="1">
        <v>67102</v>
      </c>
      <c r="X33" s="1">
        <v>46274</v>
      </c>
      <c r="Y33" s="1">
        <v>2472</v>
      </c>
      <c r="Z33" s="1">
        <v>48746</v>
      </c>
      <c r="AA33" s="1">
        <v>5071</v>
      </c>
      <c r="AB33" s="1">
        <v>2294</v>
      </c>
      <c r="AC33" s="1">
        <v>7365</v>
      </c>
      <c r="AD33" s="1">
        <v>15033</v>
      </c>
      <c r="AE33" s="1">
        <v>3</v>
      </c>
      <c r="AF33" s="1">
        <v>0</v>
      </c>
      <c r="AG33" s="1">
        <v>15036</v>
      </c>
      <c r="AH33" s="1">
        <v>18728</v>
      </c>
      <c r="AI33" s="1">
        <v>10</v>
      </c>
      <c r="AJ33" s="1">
        <v>17</v>
      </c>
      <c r="AK33" s="1">
        <v>18755</v>
      </c>
    </row>
    <row r="34" spans="1:37">
      <c r="A34" s="6" t="s">
        <v>70</v>
      </c>
      <c r="B34" s="7" t="s">
        <v>246</v>
      </c>
      <c r="C34" s="7" t="s">
        <v>71</v>
      </c>
      <c r="D34" s="1">
        <v>259529</v>
      </c>
      <c r="E34" s="1">
        <v>5257</v>
      </c>
      <c r="F34" s="1">
        <v>29261</v>
      </c>
      <c r="G34" s="1">
        <v>1492</v>
      </c>
      <c r="H34" s="1">
        <v>295539</v>
      </c>
      <c r="I34" s="1">
        <v>47100</v>
      </c>
      <c r="J34" s="1">
        <v>21</v>
      </c>
      <c r="K34" s="1">
        <v>62414</v>
      </c>
      <c r="L34" s="1">
        <v>20543</v>
      </c>
      <c r="M34" s="1">
        <v>130078</v>
      </c>
      <c r="N34" s="1">
        <v>0</v>
      </c>
      <c r="O34" s="1">
        <v>0</v>
      </c>
      <c r="P34" s="1">
        <v>1732188.4580000001</v>
      </c>
      <c r="Q34" s="1">
        <v>1732188.4580000001</v>
      </c>
      <c r="R34" s="1">
        <v>1862266.4580000001</v>
      </c>
      <c r="S34" s="1">
        <v>425617</v>
      </c>
      <c r="T34" s="1">
        <v>2157805.4580000001</v>
      </c>
      <c r="U34" s="1">
        <v>129279</v>
      </c>
      <c r="V34" s="1">
        <v>86025</v>
      </c>
      <c r="W34" s="1">
        <v>215304</v>
      </c>
      <c r="X34" s="1">
        <v>144749</v>
      </c>
      <c r="Y34" s="1">
        <v>14649</v>
      </c>
      <c r="Z34" s="1">
        <v>159398</v>
      </c>
      <c r="AA34" s="1">
        <v>21511</v>
      </c>
      <c r="AB34" s="1">
        <v>8861</v>
      </c>
      <c r="AC34" s="1">
        <v>30372</v>
      </c>
      <c r="AD34" s="1">
        <v>40548</v>
      </c>
      <c r="AE34" s="1">
        <v>17</v>
      </c>
      <c r="AF34" s="1">
        <v>5</v>
      </c>
      <c r="AG34" s="1">
        <v>40570</v>
      </c>
      <c r="AH34" s="1">
        <v>103103</v>
      </c>
      <c r="AI34" s="1">
        <v>49</v>
      </c>
      <c r="AJ34" s="1">
        <v>206</v>
      </c>
      <c r="AK34" s="1">
        <v>103358</v>
      </c>
    </row>
    <row r="35" spans="1:37">
      <c r="A35" s="6" t="s">
        <v>72</v>
      </c>
      <c r="B35" s="7" t="s">
        <v>247</v>
      </c>
      <c r="C35" s="7" t="s">
        <v>71</v>
      </c>
      <c r="D35" s="1">
        <v>71231</v>
      </c>
      <c r="E35" s="1">
        <v>2756</v>
      </c>
      <c r="F35" s="1">
        <v>15627</v>
      </c>
      <c r="G35" s="1">
        <v>296</v>
      </c>
      <c r="H35" s="1">
        <v>89910</v>
      </c>
      <c r="I35" s="1">
        <v>18989</v>
      </c>
      <c r="J35" s="1">
        <v>30</v>
      </c>
      <c r="K35" s="1">
        <v>22689</v>
      </c>
      <c r="L35" s="1">
        <v>0</v>
      </c>
      <c r="M35" s="1">
        <v>41708</v>
      </c>
      <c r="N35" s="1">
        <v>30477</v>
      </c>
      <c r="O35" s="1">
        <v>2</v>
      </c>
      <c r="P35" s="1">
        <v>1732188.4580000001</v>
      </c>
      <c r="Q35" s="1">
        <v>1762667.4580000001</v>
      </c>
      <c r="R35" s="1">
        <v>1804375.4580000001</v>
      </c>
      <c r="S35" s="1">
        <v>131618</v>
      </c>
      <c r="T35" s="1">
        <v>1894285.4580000001</v>
      </c>
      <c r="U35" s="1">
        <v>60743</v>
      </c>
      <c r="V35" s="1">
        <v>35517</v>
      </c>
      <c r="W35" s="1">
        <v>96260</v>
      </c>
      <c r="X35" s="1">
        <v>24581</v>
      </c>
      <c r="Y35" s="1">
        <v>2877</v>
      </c>
      <c r="Z35" s="1">
        <v>27458</v>
      </c>
      <c r="AA35" s="1">
        <v>4586</v>
      </c>
      <c r="AB35" s="1">
        <v>3314</v>
      </c>
      <c r="AC35" s="1">
        <v>7900</v>
      </c>
      <c r="AD35" s="1">
        <v>49958</v>
      </c>
      <c r="AE35" s="1">
        <v>22</v>
      </c>
      <c r="AF35" s="1">
        <v>0</v>
      </c>
      <c r="AG35" s="1">
        <v>49980</v>
      </c>
      <c r="AH35" s="1">
        <v>17683</v>
      </c>
      <c r="AI35" s="1">
        <v>63</v>
      </c>
      <c r="AJ35" s="1">
        <v>95</v>
      </c>
      <c r="AK35" s="1">
        <v>17841</v>
      </c>
    </row>
    <row r="36" spans="1:37">
      <c r="A36" s="6" t="s">
        <v>73</v>
      </c>
      <c r="B36" s="7" t="s">
        <v>248</v>
      </c>
      <c r="C36" s="7" t="s">
        <v>74</v>
      </c>
      <c r="D36" s="1">
        <v>24826</v>
      </c>
      <c r="E36" s="1">
        <v>629</v>
      </c>
      <c r="F36" s="1">
        <v>2388</v>
      </c>
      <c r="G36" s="1">
        <v>0</v>
      </c>
      <c r="H36" s="1">
        <v>27843</v>
      </c>
      <c r="I36" s="1">
        <v>4399</v>
      </c>
      <c r="J36" s="1">
        <v>0</v>
      </c>
      <c r="K36" s="1">
        <v>4755</v>
      </c>
      <c r="L36" s="1">
        <v>0</v>
      </c>
      <c r="M36" s="1">
        <v>9154</v>
      </c>
      <c r="N36" s="1">
        <v>0</v>
      </c>
      <c r="O36" s="1">
        <v>0</v>
      </c>
      <c r="P36" s="1">
        <v>1732188.4580000001</v>
      </c>
      <c r="Q36" s="1">
        <v>1732188.4580000001</v>
      </c>
      <c r="R36" s="1">
        <v>1741342.4580000001</v>
      </c>
      <c r="S36" s="1">
        <v>36997</v>
      </c>
      <c r="T36" s="1">
        <v>1769185.4580000001</v>
      </c>
      <c r="U36" s="1">
        <v>14637</v>
      </c>
      <c r="V36" s="1">
        <v>7938</v>
      </c>
      <c r="W36" s="1">
        <v>22575</v>
      </c>
      <c r="X36" s="1">
        <v>12140</v>
      </c>
      <c r="Y36" s="1">
        <v>541</v>
      </c>
      <c r="Z36" s="1">
        <v>12681</v>
      </c>
      <c r="AA36" s="1">
        <v>1073</v>
      </c>
      <c r="AB36" s="1">
        <v>675</v>
      </c>
      <c r="AC36" s="1">
        <v>1748</v>
      </c>
      <c r="AD36" s="1">
        <v>6333</v>
      </c>
      <c r="AE36" s="1">
        <v>0</v>
      </c>
      <c r="AF36" s="1">
        <v>0</v>
      </c>
      <c r="AG36" s="1">
        <v>6333</v>
      </c>
      <c r="AH36" s="1">
        <v>8181</v>
      </c>
      <c r="AI36" s="1">
        <v>0</v>
      </c>
      <c r="AJ36" s="1">
        <v>5</v>
      </c>
      <c r="AK36" s="1">
        <v>8186</v>
      </c>
    </row>
    <row r="37" spans="1:37">
      <c r="A37" s="6" t="s">
        <v>75</v>
      </c>
      <c r="B37" s="7" t="s">
        <v>249</v>
      </c>
      <c r="C37" s="7" t="s">
        <v>76</v>
      </c>
      <c r="D37" s="1">
        <v>20167</v>
      </c>
      <c r="E37" s="1">
        <v>574</v>
      </c>
      <c r="F37" s="1">
        <v>1580</v>
      </c>
      <c r="G37" s="1">
        <v>26</v>
      </c>
      <c r="H37" s="1">
        <v>22347</v>
      </c>
      <c r="I37" s="1">
        <v>2965</v>
      </c>
      <c r="J37" s="1">
        <v>0</v>
      </c>
      <c r="K37" s="1">
        <v>2413</v>
      </c>
      <c r="L37" s="1">
        <v>0</v>
      </c>
      <c r="M37" s="1">
        <v>5378</v>
      </c>
      <c r="N37" s="1">
        <v>23435</v>
      </c>
      <c r="O37" s="1">
        <v>0</v>
      </c>
      <c r="P37" s="1">
        <v>1732188.4580000001</v>
      </c>
      <c r="Q37" s="1">
        <v>1755623.4580000001</v>
      </c>
      <c r="R37" s="1">
        <v>1761001.4580000001</v>
      </c>
      <c r="S37" s="1">
        <v>27725</v>
      </c>
      <c r="T37" s="1">
        <v>1783348.4580000001</v>
      </c>
      <c r="U37" s="1">
        <v>12443</v>
      </c>
      <c r="V37" s="1">
        <v>4563</v>
      </c>
      <c r="W37" s="1">
        <v>17006</v>
      </c>
      <c r="X37" s="1">
        <v>8569</v>
      </c>
      <c r="Y37" s="1">
        <v>365</v>
      </c>
      <c r="Z37" s="1">
        <v>8934</v>
      </c>
      <c r="AA37" s="1">
        <v>1335</v>
      </c>
      <c r="AB37" s="1">
        <v>450</v>
      </c>
      <c r="AC37" s="1">
        <v>1785</v>
      </c>
      <c r="AD37" s="1">
        <v>9869</v>
      </c>
      <c r="AE37" s="1">
        <v>0</v>
      </c>
      <c r="AF37" s="1">
        <v>0</v>
      </c>
      <c r="AG37" s="1">
        <v>9869</v>
      </c>
      <c r="AH37" s="1">
        <v>7002</v>
      </c>
      <c r="AI37" s="1">
        <v>0</v>
      </c>
      <c r="AJ37" s="1">
        <v>0</v>
      </c>
      <c r="AK37" s="1">
        <v>7002</v>
      </c>
    </row>
    <row r="38" spans="1:37">
      <c r="A38" s="6" t="s">
        <v>77</v>
      </c>
      <c r="B38" s="7" t="s">
        <v>250</v>
      </c>
      <c r="C38" s="7" t="s">
        <v>76</v>
      </c>
      <c r="D38" s="1">
        <v>41421</v>
      </c>
      <c r="E38" s="1">
        <v>1343</v>
      </c>
      <c r="F38" s="1">
        <v>7164</v>
      </c>
      <c r="G38" s="1">
        <v>68</v>
      </c>
      <c r="H38" s="1">
        <v>49996</v>
      </c>
      <c r="I38" s="1">
        <v>3700</v>
      </c>
      <c r="J38" s="1">
        <v>0</v>
      </c>
      <c r="K38" s="1">
        <v>5495</v>
      </c>
      <c r="L38" s="1">
        <v>0</v>
      </c>
      <c r="M38" s="1">
        <v>9195</v>
      </c>
      <c r="N38" s="1">
        <v>316</v>
      </c>
      <c r="O38" s="1">
        <v>0</v>
      </c>
      <c r="P38" s="1">
        <v>1732188.4580000001</v>
      </c>
      <c r="Q38" s="1">
        <v>1732504.4580000001</v>
      </c>
      <c r="R38" s="1">
        <v>1741699.4580000001</v>
      </c>
      <c r="S38" s="1">
        <v>59191</v>
      </c>
      <c r="T38" s="1">
        <v>1791695.4580000001</v>
      </c>
      <c r="U38" s="1">
        <v>31545</v>
      </c>
      <c r="V38" s="1">
        <v>7825</v>
      </c>
      <c r="W38" s="1">
        <v>39370</v>
      </c>
      <c r="X38" s="1">
        <v>15842</v>
      </c>
      <c r="Y38" s="1">
        <v>775</v>
      </c>
      <c r="Z38" s="1">
        <v>16617</v>
      </c>
      <c r="AA38" s="1">
        <v>2609</v>
      </c>
      <c r="AB38" s="1">
        <v>595</v>
      </c>
      <c r="AC38" s="1">
        <v>3204</v>
      </c>
      <c r="AD38" s="1">
        <v>13940</v>
      </c>
      <c r="AE38" s="1">
        <v>0</v>
      </c>
      <c r="AF38" s="1">
        <v>1</v>
      </c>
      <c r="AG38" s="1">
        <v>13941</v>
      </c>
      <c r="AH38" s="1">
        <v>15612</v>
      </c>
      <c r="AI38" s="1">
        <v>4</v>
      </c>
      <c r="AJ38" s="1">
        <v>55</v>
      </c>
      <c r="AK38" s="1">
        <v>15671</v>
      </c>
    </row>
    <row r="39" spans="1:37">
      <c r="A39" s="6" t="s">
        <v>78</v>
      </c>
      <c r="B39" s="7" t="s">
        <v>251</v>
      </c>
      <c r="C39" s="7" t="s">
        <v>79</v>
      </c>
      <c r="D39" s="1">
        <v>30403</v>
      </c>
      <c r="E39" s="1">
        <v>941</v>
      </c>
      <c r="F39" s="1">
        <v>5818</v>
      </c>
      <c r="G39" s="1">
        <v>536</v>
      </c>
      <c r="H39" s="1">
        <v>37698</v>
      </c>
      <c r="I39" s="1">
        <v>2443</v>
      </c>
      <c r="J39" s="1">
        <v>3</v>
      </c>
      <c r="K39" s="1">
        <v>4066</v>
      </c>
      <c r="L39" s="1">
        <v>0</v>
      </c>
      <c r="M39" s="1">
        <v>6512</v>
      </c>
      <c r="N39" s="1">
        <v>6409</v>
      </c>
      <c r="O39" s="1">
        <v>0</v>
      </c>
      <c r="P39" s="1">
        <v>1732188.4580000001</v>
      </c>
      <c r="Q39" s="1">
        <v>1738597.4580000001</v>
      </c>
      <c r="R39" s="1">
        <v>1745109.4580000001</v>
      </c>
      <c r="S39" s="1">
        <v>44210</v>
      </c>
      <c r="T39" s="1">
        <v>1782807.4580000001</v>
      </c>
      <c r="U39" s="1">
        <v>20712</v>
      </c>
      <c r="V39" s="1">
        <v>5498</v>
      </c>
      <c r="W39" s="1">
        <v>26210</v>
      </c>
      <c r="X39" s="1">
        <v>15431</v>
      </c>
      <c r="Y39" s="1">
        <v>695</v>
      </c>
      <c r="Z39" s="1">
        <v>16126</v>
      </c>
      <c r="AA39" s="1">
        <v>1555</v>
      </c>
      <c r="AB39" s="1">
        <v>319</v>
      </c>
      <c r="AC39" s="1">
        <v>1874</v>
      </c>
      <c r="AD39" s="1">
        <v>20836</v>
      </c>
      <c r="AE39" s="1">
        <v>4</v>
      </c>
      <c r="AF39" s="1">
        <v>0</v>
      </c>
      <c r="AG39" s="1">
        <v>20840</v>
      </c>
      <c r="AH39" s="1">
        <v>8237</v>
      </c>
      <c r="AI39" s="1">
        <v>2</v>
      </c>
      <c r="AJ39" s="1">
        <v>30</v>
      </c>
      <c r="AK39" s="1">
        <v>8269</v>
      </c>
    </row>
    <row r="40" spans="1:37">
      <c r="A40" s="6" t="s">
        <v>80</v>
      </c>
      <c r="B40" s="7" t="s">
        <v>252</v>
      </c>
      <c r="C40" s="7" t="s">
        <v>79</v>
      </c>
      <c r="D40" s="1">
        <v>85106</v>
      </c>
      <c r="E40" s="1">
        <v>2156</v>
      </c>
      <c r="F40" s="1">
        <v>15075</v>
      </c>
      <c r="G40" s="1">
        <v>1610</v>
      </c>
      <c r="H40" s="1">
        <v>103947</v>
      </c>
      <c r="I40" s="1">
        <v>9843</v>
      </c>
      <c r="J40" s="1">
        <v>6</v>
      </c>
      <c r="K40" s="1">
        <v>13906</v>
      </c>
      <c r="L40" s="1">
        <v>6547</v>
      </c>
      <c r="M40" s="1">
        <v>30302</v>
      </c>
      <c r="N40" s="1">
        <v>87208</v>
      </c>
      <c r="O40" s="1">
        <v>0</v>
      </c>
      <c r="P40" s="1">
        <v>1732188.4580000001</v>
      </c>
      <c r="Q40" s="1">
        <v>1819396.4580000001</v>
      </c>
      <c r="R40" s="1">
        <v>1849698.4580000001</v>
      </c>
      <c r="S40" s="1">
        <v>134249</v>
      </c>
      <c r="T40" s="1">
        <v>1953645.4580000001</v>
      </c>
      <c r="U40" s="1">
        <v>58757</v>
      </c>
      <c r="V40" s="1">
        <v>19869</v>
      </c>
      <c r="W40" s="1">
        <v>78626</v>
      </c>
      <c r="X40" s="1">
        <v>37431</v>
      </c>
      <c r="Y40" s="1">
        <v>2235</v>
      </c>
      <c r="Z40" s="1">
        <v>39666</v>
      </c>
      <c r="AA40" s="1">
        <v>7759</v>
      </c>
      <c r="AB40" s="1">
        <v>1651</v>
      </c>
      <c r="AC40" s="1">
        <v>9410</v>
      </c>
      <c r="AD40" s="1">
        <v>24568</v>
      </c>
      <c r="AE40" s="1">
        <v>2</v>
      </c>
      <c r="AF40" s="1">
        <v>0</v>
      </c>
      <c r="AG40" s="1">
        <v>24570</v>
      </c>
      <c r="AH40" s="1">
        <v>19018</v>
      </c>
      <c r="AI40" s="1">
        <v>7</v>
      </c>
      <c r="AJ40" s="1">
        <v>13</v>
      </c>
      <c r="AK40" s="1">
        <v>19038</v>
      </c>
    </row>
    <row r="41" spans="1:37">
      <c r="A41" s="6" t="s">
        <v>81</v>
      </c>
      <c r="B41" s="7" t="s">
        <v>253</v>
      </c>
      <c r="C41" s="7" t="s">
        <v>82</v>
      </c>
      <c r="D41" s="1">
        <v>165663</v>
      </c>
      <c r="E41" s="1">
        <v>5026</v>
      </c>
      <c r="F41" s="1">
        <v>9942</v>
      </c>
      <c r="G41" s="1">
        <v>214</v>
      </c>
      <c r="H41" s="1">
        <v>180845</v>
      </c>
      <c r="I41" s="1">
        <v>23497</v>
      </c>
      <c r="J41" s="1">
        <v>16</v>
      </c>
      <c r="K41" s="1">
        <v>38641</v>
      </c>
      <c r="L41" s="1">
        <v>2917</v>
      </c>
      <c r="M41" s="1">
        <v>65071</v>
      </c>
      <c r="N41" s="1">
        <v>2044</v>
      </c>
      <c r="O41" s="1">
        <v>0</v>
      </c>
      <c r="P41" s="1">
        <v>1732188.4580000001</v>
      </c>
      <c r="Q41" s="1">
        <v>1734232.4580000001</v>
      </c>
      <c r="R41" s="1">
        <v>1799303.4580000001</v>
      </c>
      <c r="S41" s="1">
        <v>245916</v>
      </c>
      <c r="T41" s="1">
        <v>1980148.4580000001</v>
      </c>
      <c r="U41" s="1">
        <v>93114</v>
      </c>
      <c r="V41" s="1">
        <v>51099</v>
      </c>
      <c r="W41" s="1">
        <v>144213</v>
      </c>
      <c r="X41" s="1">
        <v>77575</v>
      </c>
      <c r="Y41" s="1">
        <v>6648</v>
      </c>
      <c r="Z41" s="1">
        <v>84223</v>
      </c>
      <c r="AA41" s="1">
        <v>10156</v>
      </c>
      <c r="AB41" s="1">
        <v>4407</v>
      </c>
      <c r="AC41" s="1">
        <v>14563</v>
      </c>
      <c r="AD41" s="1">
        <v>33462</v>
      </c>
      <c r="AE41" s="1">
        <v>1</v>
      </c>
      <c r="AF41" s="1">
        <v>0</v>
      </c>
      <c r="AG41" s="1">
        <v>33463</v>
      </c>
      <c r="AH41" s="1">
        <v>45554</v>
      </c>
      <c r="AI41" s="1">
        <v>13</v>
      </c>
      <c r="AJ41" s="1">
        <v>21</v>
      </c>
      <c r="AK41" s="1">
        <v>45588</v>
      </c>
    </row>
    <row r="42" spans="1:37">
      <c r="A42" s="6" t="s">
        <v>83</v>
      </c>
      <c r="B42" s="7" t="s">
        <v>254</v>
      </c>
      <c r="C42" s="7" t="s">
        <v>84</v>
      </c>
      <c r="D42" s="1">
        <v>69600</v>
      </c>
      <c r="E42" s="1">
        <v>2051</v>
      </c>
      <c r="F42" s="1">
        <v>9318</v>
      </c>
      <c r="G42" s="1">
        <v>622</v>
      </c>
      <c r="H42" s="1">
        <v>81591</v>
      </c>
      <c r="I42" s="1">
        <v>10986</v>
      </c>
      <c r="J42" s="1">
        <v>5</v>
      </c>
      <c r="K42" s="1">
        <v>16150</v>
      </c>
      <c r="L42" s="1">
        <v>578</v>
      </c>
      <c r="M42" s="1">
        <v>27719</v>
      </c>
      <c r="N42" s="1">
        <v>0</v>
      </c>
      <c r="O42" s="1">
        <v>0</v>
      </c>
      <c r="P42" s="1">
        <v>1732188.4580000001</v>
      </c>
      <c r="Q42" s="1">
        <v>1732188.4580000001</v>
      </c>
      <c r="R42" s="1">
        <v>1759907.4580000001</v>
      </c>
      <c r="S42" s="1">
        <v>109310</v>
      </c>
      <c r="T42" s="1">
        <v>1841498.4580000001</v>
      </c>
      <c r="U42" s="1">
        <v>39551</v>
      </c>
      <c r="V42" s="1">
        <v>23119</v>
      </c>
      <c r="W42" s="1">
        <v>62670</v>
      </c>
      <c r="X42" s="1">
        <v>38224</v>
      </c>
      <c r="Y42" s="1">
        <v>1813</v>
      </c>
      <c r="Z42" s="1">
        <v>40037</v>
      </c>
      <c r="AA42" s="1">
        <v>3546</v>
      </c>
      <c r="AB42" s="1">
        <v>2209</v>
      </c>
      <c r="AC42" s="1">
        <v>5755</v>
      </c>
      <c r="AD42" s="1">
        <v>18513</v>
      </c>
      <c r="AE42" s="1">
        <v>2</v>
      </c>
      <c r="AF42" s="1">
        <v>0</v>
      </c>
      <c r="AG42" s="1">
        <v>18515</v>
      </c>
      <c r="AH42" s="1">
        <v>18552</v>
      </c>
      <c r="AI42" s="1">
        <v>0</v>
      </c>
      <c r="AJ42" s="1">
        <v>48</v>
      </c>
      <c r="AK42" s="1">
        <v>18600</v>
      </c>
    </row>
    <row r="43" spans="1:37">
      <c r="A43" s="6" t="s">
        <v>85</v>
      </c>
      <c r="B43" s="7" t="s">
        <v>255</v>
      </c>
      <c r="C43" s="7" t="s">
        <v>86</v>
      </c>
      <c r="D43" s="1">
        <v>19953</v>
      </c>
      <c r="E43" s="1">
        <v>1247</v>
      </c>
      <c r="F43" s="1">
        <v>4582</v>
      </c>
      <c r="G43" s="1">
        <v>412</v>
      </c>
      <c r="H43" s="1">
        <v>26194</v>
      </c>
      <c r="I43" s="1">
        <v>4289</v>
      </c>
      <c r="J43" s="1">
        <v>10</v>
      </c>
      <c r="K43" s="1">
        <v>6316</v>
      </c>
      <c r="L43" s="1">
        <v>0</v>
      </c>
      <c r="M43" s="1">
        <v>10615</v>
      </c>
      <c r="N43" s="1">
        <v>6161</v>
      </c>
      <c r="O43" s="1">
        <v>0</v>
      </c>
      <c r="P43" s="1">
        <v>1732188.4580000001</v>
      </c>
      <c r="Q43" s="1">
        <v>1738349.4580000001</v>
      </c>
      <c r="R43" s="1">
        <v>1748964.4580000001</v>
      </c>
      <c r="S43" s="1">
        <v>36809</v>
      </c>
      <c r="T43" s="1">
        <v>1775158.4580000001</v>
      </c>
      <c r="U43" s="1">
        <v>16268</v>
      </c>
      <c r="V43" s="1">
        <v>9684</v>
      </c>
      <c r="W43" s="1">
        <v>25952</v>
      </c>
      <c r="X43" s="1">
        <v>9064</v>
      </c>
      <c r="Y43" s="1">
        <v>468</v>
      </c>
      <c r="Z43" s="1">
        <v>9532</v>
      </c>
      <c r="AA43" s="1">
        <v>862</v>
      </c>
      <c r="AB43" s="1">
        <v>463</v>
      </c>
      <c r="AC43" s="1">
        <v>1325</v>
      </c>
      <c r="AD43" s="1">
        <v>5458</v>
      </c>
      <c r="AE43" s="1">
        <v>0</v>
      </c>
      <c r="AF43" s="1">
        <v>1</v>
      </c>
      <c r="AG43" s="1">
        <v>5459</v>
      </c>
      <c r="AH43" s="1">
        <v>10162</v>
      </c>
      <c r="AI43" s="1">
        <v>2</v>
      </c>
      <c r="AJ43" s="1">
        <v>25</v>
      </c>
      <c r="AK43" s="1">
        <v>10189</v>
      </c>
    </row>
    <row r="44" spans="1:37">
      <c r="A44" s="6" t="s">
        <v>87</v>
      </c>
      <c r="B44" s="7" t="s">
        <v>256</v>
      </c>
      <c r="C44" s="7" t="s">
        <v>88</v>
      </c>
      <c r="D44" s="1">
        <v>5368</v>
      </c>
      <c r="E44" s="1">
        <v>214</v>
      </c>
      <c r="F44" s="1">
        <v>1617</v>
      </c>
      <c r="G44" s="1">
        <v>19</v>
      </c>
      <c r="H44" s="1">
        <v>7218</v>
      </c>
      <c r="I44" s="1">
        <v>233</v>
      </c>
      <c r="J44" s="1">
        <v>0</v>
      </c>
      <c r="K44" s="1">
        <v>781</v>
      </c>
      <c r="L44" s="1">
        <v>0</v>
      </c>
      <c r="M44" s="1">
        <v>1014</v>
      </c>
      <c r="N44" s="1">
        <v>0</v>
      </c>
      <c r="O44" s="1">
        <v>0</v>
      </c>
      <c r="P44" s="1">
        <v>1732188.4580000001</v>
      </c>
      <c r="Q44" s="1">
        <v>1732188.4580000001</v>
      </c>
      <c r="R44" s="1">
        <v>1733202.4580000001</v>
      </c>
      <c r="S44" s="1">
        <v>8232</v>
      </c>
      <c r="T44" s="1">
        <v>1740420.4580000001</v>
      </c>
      <c r="U44" s="1">
        <v>6077</v>
      </c>
      <c r="V44" s="1">
        <v>916</v>
      </c>
      <c r="W44" s="1">
        <v>6993</v>
      </c>
      <c r="X44" s="1">
        <v>1025</v>
      </c>
      <c r="Y44" s="1">
        <v>53</v>
      </c>
      <c r="Z44" s="1">
        <v>1078</v>
      </c>
      <c r="AA44" s="1">
        <v>116</v>
      </c>
      <c r="AB44" s="1">
        <v>45</v>
      </c>
      <c r="AC44" s="1">
        <v>161</v>
      </c>
      <c r="AD44" s="1">
        <v>5295</v>
      </c>
      <c r="AE44" s="1">
        <v>0</v>
      </c>
      <c r="AF44" s="1">
        <v>0</v>
      </c>
      <c r="AG44" s="1">
        <v>5295</v>
      </c>
      <c r="AH44" s="1">
        <v>2310</v>
      </c>
      <c r="AI44" s="1">
        <v>0</v>
      </c>
      <c r="AJ44" s="1">
        <v>14</v>
      </c>
      <c r="AK44" s="1">
        <v>2324</v>
      </c>
    </row>
    <row r="45" spans="1:37">
      <c r="A45" s="6" t="s">
        <v>89</v>
      </c>
      <c r="B45" s="7" t="s">
        <v>257</v>
      </c>
      <c r="C45" s="7" t="s">
        <v>88</v>
      </c>
      <c r="D45" s="1">
        <v>309060</v>
      </c>
      <c r="E45" s="1">
        <v>10672</v>
      </c>
      <c r="F45" s="1">
        <v>48136</v>
      </c>
      <c r="G45" s="1">
        <v>2866</v>
      </c>
      <c r="H45" s="1">
        <v>370734</v>
      </c>
      <c r="I45" s="1">
        <v>34690</v>
      </c>
      <c r="J45" s="1">
        <v>23</v>
      </c>
      <c r="K45" s="1">
        <v>57331</v>
      </c>
      <c r="L45" s="1">
        <v>40499</v>
      </c>
      <c r="M45" s="1">
        <v>132543</v>
      </c>
      <c r="N45" s="1">
        <v>28967</v>
      </c>
      <c r="O45" s="1">
        <v>0</v>
      </c>
      <c r="P45" s="1">
        <v>1732188.4580000001</v>
      </c>
      <c r="Q45" s="1">
        <v>1761155.4580000001</v>
      </c>
      <c r="R45" s="1">
        <v>1893698.4580000001</v>
      </c>
      <c r="S45" s="1">
        <v>503277</v>
      </c>
      <c r="T45" s="1">
        <v>2264432.4580000001</v>
      </c>
      <c r="U45" s="1">
        <v>207086</v>
      </c>
      <c r="V45" s="1">
        <v>79270</v>
      </c>
      <c r="W45" s="1">
        <v>286356</v>
      </c>
      <c r="X45" s="1">
        <v>149260</v>
      </c>
      <c r="Y45" s="1">
        <v>6709</v>
      </c>
      <c r="Z45" s="1">
        <v>155969</v>
      </c>
      <c r="AA45" s="1">
        <v>14388</v>
      </c>
      <c r="AB45" s="1">
        <v>6065</v>
      </c>
      <c r="AC45" s="1">
        <v>20453</v>
      </c>
      <c r="AD45" s="1">
        <v>44881</v>
      </c>
      <c r="AE45" s="1">
        <v>1</v>
      </c>
      <c r="AF45" s="1">
        <v>0</v>
      </c>
      <c r="AG45" s="1">
        <v>44882</v>
      </c>
      <c r="AH45" s="1">
        <v>64993</v>
      </c>
      <c r="AI45" s="1">
        <v>22</v>
      </c>
      <c r="AJ45" s="1">
        <v>67</v>
      </c>
      <c r="AK45" s="1">
        <v>65082</v>
      </c>
    </row>
    <row r="46" spans="1:37">
      <c r="A46" s="6" t="s">
        <v>90</v>
      </c>
      <c r="B46" s="7" t="s">
        <v>258</v>
      </c>
      <c r="C46" s="7" t="s">
        <v>91</v>
      </c>
      <c r="D46" s="1">
        <v>34118</v>
      </c>
      <c r="E46" s="1">
        <v>661</v>
      </c>
      <c r="F46" s="1">
        <v>3955</v>
      </c>
      <c r="G46" s="1">
        <v>50</v>
      </c>
      <c r="H46" s="1">
        <v>38784</v>
      </c>
      <c r="I46" s="1">
        <v>4264</v>
      </c>
      <c r="J46" s="1">
        <v>0</v>
      </c>
      <c r="K46" s="1">
        <v>5323</v>
      </c>
      <c r="L46" s="1">
        <v>50</v>
      </c>
      <c r="M46" s="1">
        <v>9637</v>
      </c>
      <c r="N46" s="1">
        <v>1864</v>
      </c>
      <c r="O46" s="1">
        <v>0</v>
      </c>
      <c r="P46" s="1">
        <v>1732188.4580000001</v>
      </c>
      <c r="Q46" s="1">
        <v>1734052.4580000001</v>
      </c>
      <c r="R46" s="1">
        <v>1743689.4580000001</v>
      </c>
      <c r="S46" s="1">
        <v>48421</v>
      </c>
      <c r="T46" s="1">
        <v>1782473.4580000001</v>
      </c>
      <c r="U46" s="1">
        <v>14724</v>
      </c>
      <c r="V46" s="1">
        <v>7969</v>
      </c>
      <c r="W46" s="1">
        <v>22693</v>
      </c>
      <c r="X46" s="1">
        <v>22248</v>
      </c>
      <c r="Y46" s="1">
        <v>996</v>
      </c>
      <c r="Z46" s="1">
        <v>23244</v>
      </c>
      <c r="AA46" s="1">
        <v>1812</v>
      </c>
      <c r="AB46" s="1">
        <v>622</v>
      </c>
      <c r="AC46" s="1">
        <v>2434</v>
      </c>
      <c r="AD46" s="1">
        <v>10673</v>
      </c>
      <c r="AE46" s="1">
        <v>0</v>
      </c>
      <c r="AF46" s="1">
        <v>0</v>
      </c>
      <c r="AG46" s="1">
        <v>10673</v>
      </c>
      <c r="AH46" s="1">
        <v>9056</v>
      </c>
      <c r="AI46" s="1">
        <v>0</v>
      </c>
      <c r="AJ46" s="1">
        <v>49</v>
      </c>
      <c r="AK46" s="1">
        <v>9105</v>
      </c>
    </row>
    <row r="47" spans="1:37">
      <c r="A47" s="6" t="s">
        <v>92</v>
      </c>
      <c r="B47" s="7" t="s">
        <v>259</v>
      </c>
      <c r="C47" s="7" t="s">
        <v>93</v>
      </c>
      <c r="D47" s="1">
        <v>56504</v>
      </c>
      <c r="E47" s="1">
        <v>2333</v>
      </c>
      <c r="F47" s="1">
        <v>22365</v>
      </c>
      <c r="G47" s="1">
        <v>1323</v>
      </c>
      <c r="H47" s="1">
        <v>82525</v>
      </c>
      <c r="I47" s="1">
        <v>8194</v>
      </c>
      <c r="J47" s="1">
        <v>4</v>
      </c>
      <c r="K47" s="1">
        <v>11155</v>
      </c>
      <c r="L47" s="1">
        <v>1411</v>
      </c>
      <c r="M47" s="1">
        <v>20764</v>
      </c>
      <c r="N47" s="1">
        <v>0</v>
      </c>
      <c r="O47" s="1">
        <v>0</v>
      </c>
      <c r="P47" s="1">
        <v>1732188.4580000001</v>
      </c>
      <c r="Q47" s="1">
        <v>1732188.4580000001</v>
      </c>
      <c r="R47" s="1">
        <v>1752952.4580000001</v>
      </c>
      <c r="S47" s="1">
        <v>103289</v>
      </c>
      <c r="T47" s="1">
        <v>1835477.4580000001</v>
      </c>
      <c r="U47" s="1">
        <v>52139</v>
      </c>
      <c r="V47" s="1">
        <v>16658</v>
      </c>
      <c r="W47" s="1">
        <v>68797</v>
      </c>
      <c r="X47" s="1">
        <v>27127</v>
      </c>
      <c r="Y47" s="1">
        <v>1280</v>
      </c>
      <c r="Z47" s="1">
        <v>28407</v>
      </c>
      <c r="AA47" s="1">
        <v>3260</v>
      </c>
      <c r="AB47" s="1">
        <v>1415</v>
      </c>
      <c r="AC47" s="1">
        <v>4675</v>
      </c>
      <c r="AD47" s="1">
        <v>19385</v>
      </c>
      <c r="AE47" s="1">
        <v>2</v>
      </c>
      <c r="AF47" s="1">
        <v>0</v>
      </c>
      <c r="AG47" s="1">
        <v>19387</v>
      </c>
      <c r="AH47" s="1">
        <v>18000</v>
      </c>
      <c r="AI47" s="1">
        <v>4</v>
      </c>
      <c r="AJ47" s="1">
        <v>1</v>
      </c>
      <c r="AK47" s="1">
        <v>18005</v>
      </c>
    </row>
    <row r="48" spans="1:37">
      <c r="A48" s="6" t="s">
        <v>94</v>
      </c>
      <c r="B48" s="7" t="s">
        <v>260</v>
      </c>
      <c r="C48" s="7" t="s">
        <v>95</v>
      </c>
      <c r="D48" s="1">
        <v>134691</v>
      </c>
      <c r="E48" s="1">
        <v>6763</v>
      </c>
      <c r="F48" s="1">
        <v>25748</v>
      </c>
      <c r="G48" s="1">
        <v>1491</v>
      </c>
      <c r="H48" s="1">
        <v>168693</v>
      </c>
      <c r="I48" s="1">
        <v>24065</v>
      </c>
      <c r="J48" s="1">
        <v>18</v>
      </c>
      <c r="K48" s="1">
        <v>35073</v>
      </c>
      <c r="L48" s="1">
        <v>4584</v>
      </c>
      <c r="M48" s="1">
        <v>63740</v>
      </c>
      <c r="N48" s="1">
        <v>15649</v>
      </c>
      <c r="O48" s="1">
        <v>0</v>
      </c>
      <c r="P48" s="1">
        <v>1732188.4580000001</v>
      </c>
      <c r="Q48" s="1">
        <v>1747837.4580000001</v>
      </c>
      <c r="R48" s="1">
        <v>1811577.4580000001</v>
      </c>
      <c r="S48" s="1">
        <v>232433</v>
      </c>
      <c r="T48" s="1">
        <v>1980270.4580000001</v>
      </c>
      <c r="U48" s="1">
        <v>95290</v>
      </c>
      <c r="V48" s="1">
        <v>51724</v>
      </c>
      <c r="W48" s="1">
        <v>147014</v>
      </c>
      <c r="X48" s="1">
        <v>67001</v>
      </c>
      <c r="Y48" s="1">
        <v>4425</v>
      </c>
      <c r="Z48" s="1">
        <v>71426</v>
      </c>
      <c r="AA48" s="1">
        <v>6402</v>
      </c>
      <c r="AB48" s="1">
        <v>3007</v>
      </c>
      <c r="AC48" s="1">
        <v>9409</v>
      </c>
      <c r="AD48" s="1">
        <v>30897</v>
      </c>
      <c r="AE48" s="1">
        <v>1</v>
      </c>
      <c r="AF48" s="1">
        <v>3</v>
      </c>
      <c r="AG48" s="1">
        <v>30901</v>
      </c>
      <c r="AH48" s="1">
        <v>31495</v>
      </c>
      <c r="AI48" s="1">
        <v>14</v>
      </c>
      <c r="AJ48" s="1">
        <v>59</v>
      </c>
      <c r="AK48" s="1">
        <v>31568</v>
      </c>
    </row>
    <row r="49" spans="1:37">
      <c r="A49" s="6" t="s">
        <v>96</v>
      </c>
      <c r="B49" s="7" t="s">
        <v>261</v>
      </c>
      <c r="C49" s="7" t="s">
        <v>97</v>
      </c>
      <c r="D49" s="1">
        <v>49732</v>
      </c>
      <c r="E49" s="1">
        <v>1241</v>
      </c>
      <c r="F49" s="1">
        <v>6784</v>
      </c>
      <c r="G49" s="1">
        <v>254</v>
      </c>
      <c r="H49" s="1">
        <v>58011</v>
      </c>
      <c r="I49" s="1">
        <v>9170</v>
      </c>
      <c r="J49" s="1">
        <v>6</v>
      </c>
      <c r="K49" s="1">
        <v>12385</v>
      </c>
      <c r="L49" s="1">
        <v>0</v>
      </c>
      <c r="M49" s="1">
        <v>21561</v>
      </c>
      <c r="N49" s="1">
        <v>165104</v>
      </c>
      <c r="O49" s="1">
        <v>0</v>
      </c>
      <c r="P49" s="1">
        <v>1732188.4580000001</v>
      </c>
      <c r="Q49" s="1">
        <v>1897292.4580000001</v>
      </c>
      <c r="R49" s="1">
        <v>1918853.4580000001</v>
      </c>
      <c r="S49" s="1">
        <v>79572</v>
      </c>
      <c r="T49" s="1">
        <v>1976864.4580000001</v>
      </c>
      <c r="U49" s="1">
        <v>30880</v>
      </c>
      <c r="V49" s="1">
        <v>18135</v>
      </c>
      <c r="W49" s="1">
        <v>49015</v>
      </c>
      <c r="X49" s="1">
        <v>19994</v>
      </c>
      <c r="Y49" s="1">
        <v>1840</v>
      </c>
      <c r="Z49" s="1">
        <v>21834</v>
      </c>
      <c r="AA49" s="1">
        <v>7137</v>
      </c>
      <c r="AB49" s="1">
        <v>1586</v>
      </c>
      <c r="AC49" s="1">
        <v>8723</v>
      </c>
      <c r="AD49" s="1">
        <v>15818</v>
      </c>
      <c r="AE49" s="1">
        <v>4</v>
      </c>
      <c r="AF49" s="1">
        <v>0</v>
      </c>
      <c r="AG49" s="1">
        <v>15822</v>
      </c>
      <c r="AH49" s="1">
        <v>14683</v>
      </c>
      <c r="AI49" s="1">
        <v>0</v>
      </c>
      <c r="AJ49" s="1">
        <v>9</v>
      </c>
      <c r="AK49" s="1">
        <v>14692</v>
      </c>
    </row>
    <row r="57" spans="1:37">
      <c r="A57" s="72"/>
      <c r="B57" s="72"/>
      <c r="C57" s="72"/>
      <c r="D57" s="71"/>
      <c r="E57" s="1"/>
      <c r="F57" s="1"/>
      <c r="G57" s="92"/>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row>
    <row r="58" spans="1:37">
      <c r="A58" s="72"/>
      <c r="B58" s="72"/>
      <c r="C58" s="72"/>
      <c r="D58" s="71"/>
      <c r="E58" s="1"/>
      <c r="F58" s="1"/>
      <c r="G58" s="92"/>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row>
    <row r="59" spans="1:37">
      <c r="A59" s="72"/>
      <c r="B59" s="72"/>
      <c r="C59" s="72"/>
      <c r="D59" s="71"/>
      <c r="E59" s="1"/>
      <c r="F59" s="1"/>
      <c r="G59" s="92"/>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row>
    <row r="60" spans="1:37">
      <c r="A60" s="72"/>
      <c r="B60" s="72"/>
      <c r="C60" s="72"/>
      <c r="D60" s="71"/>
      <c r="E60" s="1"/>
      <c r="F60" s="1"/>
      <c r="G60" s="92"/>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row>
    <row r="61" spans="1:37">
      <c r="A61" s="72"/>
      <c r="B61" s="72"/>
      <c r="C61" s="72"/>
      <c r="D61" s="71"/>
      <c r="E61" s="1"/>
      <c r="F61" s="1"/>
      <c r="G61" s="92"/>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row>
    <row r="62" spans="1:37">
      <c r="A62" s="72"/>
      <c r="B62" s="72"/>
      <c r="C62" s="72"/>
      <c r="D62" s="71"/>
      <c r="E62" s="1"/>
      <c r="F62" s="1"/>
      <c r="G62" s="92"/>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row>
    <row r="63" spans="1:37">
      <c r="A63" s="72"/>
      <c r="B63" s="72"/>
      <c r="C63" s="72"/>
      <c r="D63" s="71"/>
      <c r="E63" s="1"/>
      <c r="F63" s="1"/>
      <c r="G63" s="92"/>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row>
    <row r="64" spans="1:37">
      <c r="A64" s="72"/>
      <c r="B64" s="72"/>
      <c r="C64" s="72"/>
      <c r="D64" s="71"/>
      <c r="E64" s="1"/>
      <c r="F64" s="1"/>
      <c r="G64" s="92"/>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row>
    <row r="65" spans="5:12">
      <c r="E65" s="1"/>
      <c r="F65" s="1"/>
      <c r="G65" s="92"/>
      <c r="H65" s="71"/>
      <c r="I65" s="71"/>
      <c r="J65" s="71"/>
      <c r="K65" s="71"/>
      <c r="L65" s="71"/>
    </row>
    <row r="66" spans="5:12">
      <c r="E66" s="1"/>
      <c r="F66" s="1"/>
      <c r="G66" s="92"/>
      <c r="H66" s="71"/>
      <c r="I66" s="71"/>
      <c r="J66" s="71"/>
      <c r="K66" s="71"/>
      <c r="L66" s="71"/>
    </row>
    <row r="67" spans="5:12">
      <c r="E67" s="1"/>
      <c r="F67" s="1"/>
      <c r="G67" s="92"/>
      <c r="H67" s="71"/>
      <c r="I67" s="71"/>
      <c r="J67" s="1"/>
      <c r="K67" s="1"/>
      <c r="L67" s="92"/>
    </row>
    <row r="68" spans="5:12">
      <c r="E68" s="1"/>
      <c r="F68" s="1"/>
      <c r="G68" s="92"/>
      <c r="H68" s="71"/>
      <c r="I68" s="71"/>
      <c r="J68" s="1"/>
      <c r="K68" s="1"/>
      <c r="L68" s="92"/>
    </row>
    <row r="69" spans="5:12">
      <c r="E69" s="1"/>
      <c r="F69" s="1"/>
      <c r="G69" s="92"/>
      <c r="H69" s="71"/>
      <c r="I69" s="71"/>
      <c r="J69" s="1"/>
      <c r="K69" s="1"/>
      <c r="L69" s="92"/>
    </row>
    <row r="70" spans="5:12">
      <c r="E70" s="1"/>
      <c r="F70" s="1"/>
      <c r="G70" s="92"/>
      <c r="H70" s="71"/>
      <c r="I70" s="71"/>
      <c r="J70" s="1"/>
      <c r="K70" s="1"/>
      <c r="L70" s="92"/>
    </row>
    <row r="71" spans="5:12">
      <c r="E71" s="1"/>
      <c r="F71" s="1"/>
      <c r="G71" s="92"/>
      <c r="H71" s="71"/>
      <c r="I71" s="71"/>
      <c r="J71" s="1"/>
      <c r="K71" s="1"/>
      <c r="L71" s="92"/>
    </row>
    <row r="72" spans="5:12">
      <c r="E72" s="1"/>
      <c r="F72" s="1"/>
      <c r="G72" s="92"/>
      <c r="H72" s="71"/>
      <c r="I72" s="71"/>
      <c r="J72" s="1"/>
      <c r="K72" s="1"/>
      <c r="L72" s="92"/>
    </row>
    <row r="73" spans="5:12">
      <c r="E73" s="1"/>
      <c r="F73" s="1"/>
      <c r="G73" s="92"/>
      <c r="H73" s="71"/>
      <c r="I73" s="71"/>
      <c r="J73" s="1"/>
      <c r="K73" s="1"/>
      <c r="L73" s="92"/>
    </row>
    <row r="74" spans="5:12">
      <c r="E74" s="1"/>
      <c r="F74" s="1"/>
      <c r="G74" s="92"/>
      <c r="H74" s="71"/>
      <c r="I74" s="71"/>
      <c r="J74" s="1"/>
      <c r="K74" s="1"/>
      <c r="L74" s="92"/>
    </row>
    <row r="75" spans="5:12">
      <c r="E75" s="1"/>
      <c r="F75" s="1"/>
      <c r="G75" s="92"/>
      <c r="H75" s="71"/>
      <c r="I75" s="71"/>
      <c r="J75" s="1"/>
      <c r="K75" s="1"/>
      <c r="L75" s="92"/>
    </row>
    <row r="76" spans="5:12">
      <c r="E76" s="1"/>
      <c r="F76" s="1"/>
      <c r="G76" s="92"/>
      <c r="H76" s="71"/>
      <c r="I76" s="71"/>
      <c r="J76" s="1"/>
      <c r="K76" s="1"/>
      <c r="L76" s="92"/>
    </row>
    <row r="77" spans="5:12">
      <c r="E77" s="1"/>
      <c r="F77" s="1"/>
      <c r="G77" s="92"/>
      <c r="H77" s="71"/>
      <c r="I77" s="71"/>
      <c r="J77" s="1"/>
      <c r="K77" s="1"/>
      <c r="L77" s="92"/>
    </row>
    <row r="78" spans="5:12">
      <c r="E78" s="1"/>
      <c r="F78" s="1"/>
      <c r="G78" s="92"/>
      <c r="H78" s="71"/>
      <c r="I78" s="71"/>
      <c r="J78" s="1"/>
      <c r="K78" s="1"/>
      <c r="L78" s="92"/>
    </row>
    <row r="79" spans="5:12">
      <c r="E79" s="1"/>
      <c r="F79" s="1"/>
      <c r="G79" s="92"/>
      <c r="H79" s="71"/>
      <c r="I79" s="71"/>
      <c r="J79" s="1"/>
      <c r="K79" s="1"/>
      <c r="L79" s="92"/>
    </row>
    <row r="80" spans="5:12">
      <c r="E80" s="1"/>
      <c r="F80" s="1"/>
      <c r="G80" s="92"/>
      <c r="H80" s="71"/>
      <c r="I80" s="71"/>
      <c r="J80" s="1"/>
      <c r="K80" s="1"/>
      <c r="L80" s="92"/>
    </row>
    <row r="81" spans="5:12">
      <c r="E81" s="1"/>
      <c r="F81" s="1"/>
      <c r="G81" s="92"/>
      <c r="H81" s="71"/>
      <c r="I81" s="71"/>
      <c r="J81" s="1"/>
      <c r="K81" s="1"/>
      <c r="L81" s="92"/>
    </row>
    <row r="82" spans="5:12">
      <c r="E82" s="1"/>
      <c r="F82" s="1"/>
      <c r="G82" s="92"/>
      <c r="H82" s="71"/>
      <c r="I82" s="71"/>
      <c r="J82" s="1"/>
      <c r="K82" s="1"/>
      <c r="L82" s="92"/>
    </row>
    <row r="83" spans="5:12">
      <c r="E83" s="1"/>
      <c r="F83" s="1"/>
      <c r="G83" s="92"/>
      <c r="H83" s="71"/>
      <c r="I83" s="71"/>
      <c r="J83" s="1"/>
      <c r="K83" s="1"/>
      <c r="L83" s="92"/>
    </row>
    <row r="84" spans="5:12">
      <c r="E84" s="1"/>
      <c r="F84" s="1"/>
      <c r="G84" s="92"/>
      <c r="H84" s="71"/>
      <c r="I84" s="71"/>
      <c r="J84" s="1"/>
      <c r="K84" s="1"/>
      <c r="L84" s="92"/>
    </row>
    <row r="85" spans="5:12">
      <c r="E85" s="1"/>
      <c r="F85" s="1"/>
      <c r="G85" s="92"/>
      <c r="H85" s="71"/>
      <c r="I85" s="71"/>
      <c r="J85" s="1"/>
      <c r="K85" s="1"/>
      <c r="L85" s="92"/>
    </row>
    <row r="86" spans="5:12">
      <c r="E86" s="1"/>
      <c r="F86" s="1"/>
      <c r="G86" s="92"/>
      <c r="H86" s="71"/>
      <c r="I86" s="71"/>
      <c r="J86" s="1"/>
      <c r="K86" s="1"/>
      <c r="L86" s="92"/>
    </row>
    <row r="87" spans="5:12">
      <c r="E87" s="1"/>
      <c r="F87" s="1"/>
      <c r="G87" s="92"/>
      <c r="H87" s="71"/>
      <c r="I87" s="71"/>
      <c r="J87" s="1"/>
      <c r="K87" s="1"/>
      <c r="L87" s="92"/>
    </row>
    <row r="88" spans="5:12">
      <c r="E88" s="1"/>
      <c r="F88" s="1"/>
      <c r="G88" s="92"/>
      <c r="H88" s="71"/>
      <c r="I88" s="71"/>
      <c r="J88" s="1"/>
      <c r="K88" s="1"/>
      <c r="L88" s="92"/>
    </row>
    <row r="89" spans="5:12">
      <c r="E89" s="1"/>
      <c r="F89" s="1"/>
      <c r="G89" s="92"/>
      <c r="H89" s="71"/>
      <c r="I89" s="71"/>
      <c r="J89" s="1"/>
      <c r="K89" s="1"/>
      <c r="L89" s="92"/>
    </row>
    <row r="90" spans="5:12">
      <c r="E90" s="1"/>
      <c r="F90" s="1"/>
      <c r="G90" s="92"/>
      <c r="H90" s="71"/>
      <c r="I90" s="71"/>
      <c r="J90" s="1"/>
      <c r="K90" s="1"/>
      <c r="L90" s="92"/>
    </row>
    <row r="91" spans="5:12">
      <c r="E91" s="1"/>
      <c r="F91" s="1"/>
      <c r="G91" s="92"/>
      <c r="H91" s="71"/>
      <c r="I91" s="71"/>
      <c r="J91" s="1"/>
      <c r="K91" s="1"/>
      <c r="L91" s="92"/>
    </row>
    <row r="92" spans="5:12">
      <c r="E92" s="1"/>
      <c r="F92" s="1"/>
      <c r="G92" s="92"/>
      <c r="H92" s="71"/>
      <c r="I92" s="71"/>
      <c r="J92" s="1"/>
      <c r="K92" s="1"/>
      <c r="L92" s="92"/>
    </row>
    <row r="93" spans="5:12">
      <c r="E93" s="1"/>
      <c r="F93" s="1"/>
      <c r="G93" s="92"/>
      <c r="H93" s="71"/>
      <c r="I93" s="71"/>
      <c r="J93" s="1"/>
      <c r="K93" s="1"/>
      <c r="L93" s="92"/>
    </row>
    <row r="94" spans="5:12">
      <c r="E94" s="1"/>
      <c r="F94" s="1"/>
      <c r="G94" s="92"/>
      <c r="H94" s="71"/>
      <c r="I94" s="71"/>
      <c r="J94" s="1"/>
      <c r="K94" s="1"/>
      <c r="L94" s="92"/>
    </row>
    <row r="95" spans="5:12">
      <c r="E95" s="1"/>
      <c r="F95" s="1"/>
      <c r="G95" s="92"/>
      <c r="H95" s="71"/>
      <c r="I95" s="71"/>
      <c r="J95" s="1"/>
      <c r="K95" s="1"/>
      <c r="L95" s="92"/>
    </row>
    <row r="96" spans="5:12">
      <c r="E96" s="1"/>
      <c r="F96" s="1"/>
      <c r="G96" s="92"/>
      <c r="H96" s="71"/>
      <c r="I96" s="71"/>
      <c r="J96" s="1"/>
      <c r="K96" s="1"/>
      <c r="L96" s="92"/>
    </row>
    <row r="97" spans="5:12">
      <c r="E97" s="1"/>
      <c r="F97" s="1"/>
      <c r="G97" s="92"/>
      <c r="H97" s="71"/>
      <c r="I97" s="71"/>
      <c r="J97" s="1"/>
      <c r="K97" s="1"/>
      <c r="L97" s="92"/>
    </row>
    <row r="98" spans="5:12">
      <c r="E98" s="1"/>
      <c r="F98" s="1"/>
      <c r="G98" s="92"/>
      <c r="H98" s="71"/>
      <c r="I98" s="71"/>
      <c r="J98" s="1"/>
      <c r="K98" s="1"/>
      <c r="L98" s="92"/>
    </row>
    <row r="99" spans="5:12">
      <c r="E99" s="1"/>
      <c r="F99" s="1"/>
      <c r="G99" s="92"/>
      <c r="H99" s="71"/>
      <c r="I99" s="71"/>
      <c r="J99" s="1"/>
      <c r="K99" s="1"/>
      <c r="L99" s="92"/>
    </row>
    <row r="100" spans="5:12">
      <c r="E100" s="1"/>
      <c r="F100" s="1"/>
      <c r="G100" s="92"/>
      <c r="H100" s="71"/>
      <c r="I100" s="71"/>
      <c r="J100" s="1"/>
      <c r="K100" s="1"/>
      <c r="L100" s="92"/>
    </row>
    <row r="101" spans="5:12">
      <c r="E101" s="1"/>
      <c r="F101" s="1"/>
      <c r="G101" s="92"/>
      <c r="H101" s="71"/>
      <c r="I101" s="71"/>
      <c r="J101" s="1"/>
      <c r="K101" s="1"/>
      <c r="L101" s="92"/>
    </row>
    <row r="102" spans="5:12">
      <c r="E102" s="1"/>
      <c r="F102" s="1"/>
      <c r="G102" s="92"/>
      <c r="H102" s="71"/>
      <c r="I102" s="71"/>
      <c r="J102" s="1"/>
      <c r="K102" s="1"/>
      <c r="L102" s="92"/>
    </row>
    <row r="103" spans="5:12">
      <c r="E103" s="1"/>
      <c r="F103" s="1"/>
      <c r="G103" s="92"/>
      <c r="H103" s="71"/>
      <c r="I103" s="71"/>
      <c r="J103" s="1"/>
      <c r="K103" s="1"/>
      <c r="L103" s="92"/>
    </row>
    <row r="104" spans="5:12">
      <c r="E104" s="1"/>
      <c r="F104" s="1"/>
      <c r="G104" s="92"/>
      <c r="H104" s="71"/>
      <c r="I104" s="71"/>
      <c r="J104" s="1"/>
      <c r="K104" s="1"/>
      <c r="L104" s="92"/>
    </row>
    <row r="105" spans="5:12">
      <c r="E105" s="71"/>
      <c r="F105" s="71"/>
      <c r="G105" s="71"/>
      <c r="H105" s="71"/>
      <c r="I105" s="71"/>
      <c r="J105" s="1"/>
      <c r="K105" s="1"/>
      <c r="L105" s="92"/>
    </row>
    <row r="106" spans="5:12">
      <c r="E106" s="71"/>
      <c r="F106" s="71"/>
      <c r="G106" s="71"/>
      <c r="H106" s="71"/>
      <c r="I106" s="71"/>
      <c r="J106" s="1"/>
      <c r="K106" s="1"/>
      <c r="L106" s="92"/>
    </row>
    <row r="107" spans="5:12">
      <c r="E107" s="71"/>
      <c r="F107" s="71"/>
      <c r="G107" s="71"/>
      <c r="H107" s="71"/>
      <c r="I107" s="71"/>
      <c r="J107" s="1"/>
      <c r="K107" s="1"/>
      <c r="L107" s="92"/>
    </row>
    <row r="108" spans="5:12">
      <c r="E108" s="71"/>
      <c r="F108" s="71"/>
      <c r="G108" s="71"/>
      <c r="H108" s="71"/>
      <c r="I108" s="71"/>
      <c r="J108" s="1"/>
      <c r="K108" s="1"/>
      <c r="L108" s="92"/>
    </row>
    <row r="109" spans="5:12">
      <c r="E109" s="71"/>
      <c r="F109" s="71"/>
      <c r="G109" s="71"/>
      <c r="H109" s="71"/>
      <c r="I109" s="71"/>
      <c r="J109" s="1"/>
      <c r="K109" s="1"/>
      <c r="L109" s="92"/>
    </row>
    <row r="110" spans="5:12">
      <c r="E110" s="71"/>
      <c r="F110" s="71"/>
      <c r="G110" s="71"/>
      <c r="H110" s="71"/>
      <c r="I110" s="71"/>
      <c r="J110" s="1"/>
      <c r="K110" s="1"/>
      <c r="L110" s="92"/>
    </row>
    <row r="111" spans="5:12">
      <c r="E111" s="71"/>
      <c r="F111" s="71"/>
      <c r="G111" s="71"/>
      <c r="H111" s="71"/>
      <c r="I111" s="71"/>
      <c r="J111" s="1"/>
      <c r="K111" s="1"/>
      <c r="L111" s="92"/>
    </row>
    <row r="112" spans="5:12">
      <c r="E112" s="71"/>
      <c r="F112" s="71"/>
      <c r="G112" s="71"/>
      <c r="H112" s="71"/>
      <c r="I112" s="71"/>
      <c r="J112" s="1"/>
      <c r="K112" s="1"/>
      <c r="L112" s="92"/>
    </row>
    <row r="113" spans="10:12">
      <c r="J113" s="1"/>
      <c r="K113" s="1"/>
      <c r="L113" s="92"/>
    </row>
    <row r="114" spans="10:12">
      <c r="J114" s="1"/>
      <c r="K114" s="1"/>
      <c r="L114" s="92"/>
    </row>
  </sheetData>
  <autoFilter ref="A1:AK49" xr:uid="{8AFC593A-6E7A-415D-AA35-A995AD8C0660}">
    <sortState xmlns:xlrd2="http://schemas.microsoft.com/office/spreadsheetml/2017/richdata2" ref="A2:AK49">
      <sortCondition ref="C1:C49"/>
    </sortState>
  </autoFilter>
  <sortState xmlns:xlrd2="http://schemas.microsoft.com/office/spreadsheetml/2017/richdata2" ref="A2:AK49">
    <sortCondition ref="C2:C49"/>
  </sortState>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8C078-3DEB-46BB-8590-33D9BCEA4E09}">
  <sheetPr>
    <tabColor theme="8" tint="-0.249977111117893"/>
  </sheetPr>
  <dimension ref="A1:H50"/>
  <sheetViews>
    <sheetView workbookViewId="0">
      <pane xSplit="1" ySplit="1" topLeftCell="B2" activePane="bottomRight" state="frozen"/>
      <selection pane="topRight" activeCell="B1" sqref="B1"/>
      <selection pane="bottomLeft" activeCell="A2" sqref="A2"/>
      <selection pane="bottomRight"/>
    </sheetView>
  </sheetViews>
  <sheetFormatPr defaultColWidth="9.140625" defaultRowHeight="12.75"/>
  <cols>
    <col min="1" max="1" width="38" style="5" bestFit="1" customWidth="1"/>
    <col min="2" max="2" width="15.140625" style="5" bestFit="1" customWidth="1"/>
    <col min="3" max="4" width="17.140625" style="16" customWidth="1"/>
    <col min="5" max="5" width="13.7109375" style="16" customWidth="1"/>
    <col min="6" max="6" width="14.7109375" style="16" customWidth="1"/>
    <col min="7" max="7" width="21.42578125" style="16" customWidth="1"/>
    <col min="8" max="8" width="16.28515625" style="16" customWidth="1"/>
    <col min="9" max="16384" width="9.140625" style="5"/>
  </cols>
  <sheetData>
    <row r="1" spans="1:8" ht="57" customHeight="1">
      <c r="A1" s="57" t="s">
        <v>0</v>
      </c>
      <c r="B1" s="23" t="s">
        <v>262</v>
      </c>
      <c r="C1" s="24" t="s">
        <v>263</v>
      </c>
      <c r="D1" s="24" t="s">
        <v>268</v>
      </c>
      <c r="E1" s="24" t="s">
        <v>264</v>
      </c>
      <c r="F1" s="24" t="s">
        <v>265</v>
      </c>
      <c r="G1" s="24" t="s">
        <v>266</v>
      </c>
      <c r="H1" s="24" t="s">
        <v>267</v>
      </c>
    </row>
    <row r="2" spans="1:8">
      <c r="A2" s="72" t="s">
        <v>11</v>
      </c>
      <c r="B2" s="72" t="s">
        <v>12</v>
      </c>
      <c r="C2" s="1">
        <v>17153</v>
      </c>
      <c r="D2" s="1">
        <v>11034</v>
      </c>
      <c r="E2" s="1">
        <v>3138</v>
      </c>
      <c r="F2" s="1">
        <v>52</v>
      </c>
      <c r="G2" s="1">
        <v>360709</v>
      </c>
      <c r="H2" s="25">
        <v>125095</v>
      </c>
    </row>
    <row r="3" spans="1:8">
      <c r="A3" s="72" t="s">
        <v>13</v>
      </c>
      <c r="B3" s="72" t="s">
        <v>14</v>
      </c>
      <c r="C3" s="1">
        <v>22493</v>
      </c>
      <c r="D3" s="1">
        <v>7357</v>
      </c>
      <c r="E3" s="1">
        <v>2992</v>
      </c>
      <c r="F3" s="1">
        <v>52</v>
      </c>
      <c r="G3" s="1">
        <v>320683</v>
      </c>
      <c r="H3" s="25">
        <v>88249</v>
      </c>
    </row>
    <row r="4" spans="1:8">
      <c r="A4" s="72" t="s">
        <v>15</v>
      </c>
      <c r="B4" s="72" t="s">
        <v>16</v>
      </c>
      <c r="C4" s="1">
        <v>12330</v>
      </c>
      <c r="D4" s="1">
        <v>4656</v>
      </c>
      <c r="E4" s="1">
        <v>2858</v>
      </c>
      <c r="F4" s="1">
        <v>52</v>
      </c>
      <c r="G4" s="1">
        <v>317178</v>
      </c>
      <c r="H4" s="25">
        <v>43340</v>
      </c>
    </row>
    <row r="5" spans="1:8">
      <c r="A5" s="72" t="s">
        <v>17</v>
      </c>
      <c r="B5" s="72" t="s">
        <v>16</v>
      </c>
      <c r="C5" s="1">
        <v>3828</v>
      </c>
      <c r="D5" s="1">
        <v>252</v>
      </c>
      <c r="E5" s="1">
        <v>1300</v>
      </c>
      <c r="F5" s="1">
        <v>52</v>
      </c>
      <c r="G5" s="1">
        <v>265566</v>
      </c>
      <c r="H5" s="25">
        <v>9622</v>
      </c>
    </row>
    <row r="6" spans="1:8">
      <c r="A6" s="72" t="s">
        <v>18</v>
      </c>
      <c r="B6" s="72" t="s">
        <v>19</v>
      </c>
      <c r="C6" s="1">
        <v>22583</v>
      </c>
      <c r="D6" s="1">
        <v>1632</v>
      </c>
      <c r="E6" s="1">
        <v>1806</v>
      </c>
      <c r="F6" s="1">
        <v>52</v>
      </c>
      <c r="G6" s="1">
        <v>276342</v>
      </c>
      <c r="H6" s="25">
        <v>16600</v>
      </c>
    </row>
    <row r="7" spans="1:8">
      <c r="A7" s="72" t="s">
        <v>20</v>
      </c>
      <c r="B7" s="72" t="s">
        <v>21</v>
      </c>
      <c r="C7" s="1">
        <v>7997</v>
      </c>
      <c r="D7" s="1">
        <v>3447</v>
      </c>
      <c r="E7" s="1">
        <v>2132</v>
      </c>
      <c r="F7" s="1">
        <v>52</v>
      </c>
      <c r="G7" s="1">
        <v>282445</v>
      </c>
      <c r="H7" s="25">
        <v>32492</v>
      </c>
    </row>
    <row r="8" spans="1:8">
      <c r="A8" s="72" t="s">
        <v>22</v>
      </c>
      <c r="B8" s="72" t="s">
        <v>23</v>
      </c>
      <c r="C8" s="1">
        <v>35688</v>
      </c>
      <c r="D8" s="1">
        <v>8713</v>
      </c>
      <c r="E8" s="1">
        <v>4039</v>
      </c>
      <c r="F8" s="1">
        <v>52</v>
      </c>
      <c r="G8" s="1">
        <v>343743</v>
      </c>
      <c r="H8" s="25">
        <v>181779</v>
      </c>
    </row>
    <row r="9" spans="1:8">
      <c r="A9" s="72" t="s">
        <v>24</v>
      </c>
      <c r="B9" s="72" t="s">
        <v>25</v>
      </c>
      <c r="C9" s="1">
        <v>82934</v>
      </c>
      <c r="D9" s="1">
        <v>31514</v>
      </c>
      <c r="E9" s="1">
        <v>11756</v>
      </c>
      <c r="F9" s="1">
        <v>52</v>
      </c>
      <c r="G9" s="1">
        <v>503020</v>
      </c>
      <c r="H9" s="25">
        <v>274482</v>
      </c>
    </row>
    <row r="10" spans="1:8">
      <c r="A10" s="72" t="s">
        <v>26</v>
      </c>
      <c r="B10" s="72" t="s">
        <v>27</v>
      </c>
      <c r="C10" s="1">
        <v>36405</v>
      </c>
      <c r="D10" s="1">
        <v>12639</v>
      </c>
      <c r="E10" s="1">
        <v>3028</v>
      </c>
      <c r="F10" s="1">
        <v>52</v>
      </c>
      <c r="G10" s="1">
        <v>358783</v>
      </c>
      <c r="H10" s="25">
        <v>168469</v>
      </c>
    </row>
    <row r="11" spans="1:8">
      <c r="A11" s="72" t="s">
        <v>28</v>
      </c>
      <c r="B11" s="72" t="s">
        <v>29</v>
      </c>
      <c r="C11" s="1">
        <v>14312</v>
      </c>
      <c r="D11" s="1">
        <v>6439</v>
      </c>
      <c r="E11" s="1">
        <v>2648</v>
      </c>
      <c r="F11" s="1">
        <v>52</v>
      </c>
      <c r="G11" s="1">
        <v>318537</v>
      </c>
      <c r="H11" s="25">
        <v>64364</v>
      </c>
    </row>
    <row r="12" spans="1:8">
      <c r="A12" s="72" t="s">
        <v>30</v>
      </c>
      <c r="B12" s="72" t="s">
        <v>31</v>
      </c>
      <c r="C12" s="1">
        <v>47139</v>
      </c>
      <c r="D12" s="1">
        <v>14397</v>
      </c>
      <c r="E12" s="1">
        <v>6864</v>
      </c>
      <c r="F12" s="1">
        <v>52</v>
      </c>
      <c r="G12" s="1">
        <v>350833</v>
      </c>
      <c r="H12" s="25">
        <v>128545</v>
      </c>
    </row>
    <row r="13" spans="1:8">
      <c r="A13" s="72" t="s">
        <v>32</v>
      </c>
      <c r="B13" s="72" t="s">
        <v>33</v>
      </c>
      <c r="C13" s="1">
        <v>6460</v>
      </c>
      <c r="D13" s="1">
        <v>1983</v>
      </c>
      <c r="E13" s="1">
        <v>2141</v>
      </c>
      <c r="F13" s="1">
        <v>52</v>
      </c>
      <c r="G13" s="1">
        <v>277614</v>
      </c>
      <c r="H13" s="25">
        <v>25425</v>
      </c>
    </row>
    <row r="14" spans="1:8">
      <c r="A14" s="72" t="s">
        <v>34</v>
      </c>
      <c r="B14" s="72" t="s">
        <v>35</v>
      </c>
      <c r="C14" s="1">
        <v>4469</v>
      </c>
      <c r="D14" s="1">
        <v>928</v>
      </c>
      <c r="E14" s="1">
        <v>3258</v>
      </c>
      <c r="F14" s="1">
        <v>52</v>
      </c>
      <c r="G14" s="1">
        <v>285204</v>
      </c>
      <c r="H14" s="25">
        <v>14491</v>
      </c>
    </row>
    <row r="15" spans="1:8">
      <c r="A15" s="72" t="s">
        <v>36</v>
      </c>
      <c r="B15" s="72" t="s">
        <v>37</v>
      </c>
      <c r="C15" s="1">
        <v>4489</v>
      </c>
      <c r="D15" s="1">
        <v>1283</v>
      </c>
      <c r="E15" s="1">
        <v>2300</v>
      </c>
      <c r="F15" s="1">
        <v>52</v>
      </c>
      <c r="G15" s="1">
        <v>274506</v>
      </c>
      <c r="H15" s="25">
        <v>13768</v>
      </c>
    </row>
    <row r="16" spans="1:8">
      <c r="A16" s="72" t="s">
        <v>38</v>
      </c>
      <c r="B16" s="72" t="s">
        <v>37</v>
      </c>
      <c r="C16" s="1">
        <v>5485</v>
      </c>
      <c r="D16" s="1">
        <v>1060</v>
      </c>
      <c r="E16" s="1">
        <v>2072</v>
      </c>
      <c r="F16" s="1">
        <v>52</v>
      </c>
      <c r="G16" s="1">
        <v>293192</v>
      </c>
      <c r="H16" s="25">
        <v>24148</v>
      </c>
    </row>
    <row r="17" spans="1:8">
      <c r="A17" s="72" t="s">
        <v>39</v>
      </c>
      <c r="B17" s="72" t="s">
        <v>40</v>
      </c>
      <c r="C17" s="1">
        <v>3778</v>
      </c>
      <c r="D17" s="1">
        <v>687</v>
      </c>
      <c r="E17" s="1">
        <v>1791</v>
      </c>
      <c r="F17" s="1">
        <v>52</v>
      </c>
      <c r="G17" s="1">
        <v>269952</v>
      </c>
      <c r="H17" s="25">
        <v>13129</v>
      </c>
    </row>
    <row r="18" spans="1:8">
      <c r="A18" s="72" t="s">
        <v>41</v>
      </c>
      <c r="B18" s="72" t="s">
        <v>40</v>
      </c>
      <c r="C18" s="1">
        <v>4620</v>
      </c>
      <c r="D18" s="1">
        <v>1260</v>
      </c>
      <c r="E18" s="1">
        <v>1716</v>
      </c>
      <c r="F18" s="1">
        <v>52</v>
      </c>
      <c r="G18" s="1">
        <v>272376</v>
      </c>
      <c r="H18" s="25">
        <v>7518</v>
      </c>
    </row>
    <row r="19" spans="1:8">
      <c r="A19" s="72" t="s">
        <v>42</v>
      </c>
      <c r="B19" s="72" t="s">
        <v>43</v>
      </c>
      <c r="C19" s="1">
        <v>5559</v>
      </c>
      <c r="D19" s="1">
        <v>3257</v>
      </c>
      <c r="E19" s="1">
        <v>2426</v>
      </c>
      <c r="F19" s="1">
        <v>50</v>
      </c>
      <c r="G19" s="1">
        <v>282599</v>
      </c>
      <c r="H19" s="25">
        <v>62508</v>
      </c>
    </row>
    <row r="20" spans="1:8">
      <c r="A20" s="72" t="s">
        <v>44</v>
      </c>
      <c r="B20" s="72" t="s">
        <v>45</v>
      </c>
      <c r="C20" s="1">
        <v>29568</v>
      </c>
      <c r="D20" s="1">
        <v>5089</v>
      </c>
      <c r="E20" s="1">
        <v>3000</v>
      </c>
      <c r="F20" s="1">
        <v>52</v>
      </c>
      <c r="G20" s="1">
        <v>300963</v>
      </c>
      <c r="H20" s="25">
        <v>20325</v>
      </c>
    </row>
    <row r="21" spans="1:8">
      <c r="A21" s="72" t="s">
        <v>46</v>
      </c>
      <c r="B21" s="72" t="s">
        <v>47</v>
      </c>
      <c r="C21" s="1">
        <v>22529</v>
      </c>
      <c r="D21" s="1">
        <v>7074</v>
      </c>
      <c r="E21" s="1">
        <v>2912</v>
      </c>
      <c r="F21" s="1">
        <v>52</v>
      </c>
      <c r="G21" s="1">
        <v>384502</v>
      </c>
      <c r="H21" s="25">
        <v>169236</v>
      </c>
    </row>
    <row r="22" spans="1:8">
      <c r="A22" s="72" t="s">
        <v>48</v>
      </c>
      <c r="B22" s="72" t="s">
        <v>49</v>
      </c>
      <c r="C22" s="1">
        <v>3616</v>
      </c>
      <c r="D22" s="1">
        <v>1834</v>
      </c>
      <c r="E22" s="1">
        <v>1959</v>
      </c>
      <c r="F22" s="1">
        <v>52</v>
      </c>
      <c r="G22" s="1">
        <v>275473</v>
      </c>
      <c r="H22" s="25">
        <v>46372</v>
      </c>
    </row>
    <row r="23" spans="1:8">
      <c r="A23" s="72" t="s">
        <v>50</v>
      </c>
      <c r="B23" s="72" t="s">
        <v>51</v>
      </c>
      <c r="C23" s="1">
        <v>17075</v>
      </c>
      <c r="D23" s="1">
        <v>7999</v>
      </c>
      <c r="E23" s="1">
        <v>2647</v>
      </c>
      <c r="F23" s="1">
        <v>52</v>
      </c>
      <c r="G23" s="1">
        <v>328667</v>
      </c>
      <c r="H23" s="25">
        <v>70153</v>
      </c>
    </row>
    <row r="24" spans="1:8">
      <c r="A24" s="72" t="s">
        <v>52</v>
      </c>
      <c r="B24" s="72" t="s">
        <v>53</v>
      </c>
      <c r="C24" s="1">
        <v>14532</v>
      </c>
      <c r="D24" s="1">
        <v>6727</v>
      </c>
      <c r="E24" s="1">
        <v>2792</v>
      </c>
      <c r="F24" s="1">
        <v>52</v>
      </c>
      <c r="G24" s="1">
        <v>314967</v>
      </c>
      <c r="H24" s="25">
        <v>87231</v>
      </c>
    </row>
    <row r="25" spans="1:8">
      <c r="A25" s="72" t="s">
        <v>54</v>
      </c>
      <c r="B25" s="72" t="s">
        <v>55</v>
      </c>
      <c r="C25" s="1">
        <v>1410</v>
      </c>
      <c r="D25" s="1">
        <v>1962</v>
      </c>
      <c r="E25" s="1">
        <v>1780</v>
      </c>
      <c r="F25" s="1">
        <v>52</v>
      </c>
      <c r="G25" s="1">
        <v>279960</v>
      </c>
      <c r="H25" s="25">
        <v>25170</v>
      </c>
    </row>
    <row r="26" spans="1:8">
      <c r="A26" s="72" t="s">
        <v>56</v>
      </c>
      <c r="B26" s="72" t="s">
        <v>57</v>
      </c>
      <c r="C26" s="1">
        <v>25163</v>
      </c>
      <c r="D26" s="1">
        <v>9809</v>
      </c>
      <c r="E26" s="1">
        <v>2957</v>
      </c>
      <c r="F26" s="1">
        <v>52</v>
      </c>
      <c r="G26" s="1">
        <v>385136</v>
      </c>
      <c r="H26" s="25">
        <v>267600</v>
      </c>
    </row>
    <row r="27" spans="1:8">
      <c r="A27" s="72" t="s">
        <v>58</v>
      </c>
      <c r="B27" s="72" t="s">
        <v>59</v>
      </c>
      <c r="C27" s="1">
        <v>5991</v>
      </c>
      <c r="D27" s="1">
        <v>367</v>
      </c>
      <c r="E27" s="1">
        <v>1300</v>
      </c>
      <c r="F27" s="1">
        <v>52</v>
      </c>
      <c r="G27" s="1">
        <v>264778</v>
      </c>
      <c r="H27" s="25">
        <v>6527</v>
      </c>
    </row>
    <row r="28" spans="1:8">
      <c r="A28" s="72" t="s">
        <v>60</v>
      </c>
      <c r="B28" s="72" t="s">
        <v>59</v>
      </c>
      <c r="C28" s="1">
        <v>19821</v>
      </c>
      <c r="D28" s="1">
        <v>11316</v>
      </c>
      <c r="E28" s="1">
        <v>3127</v>
      </c>
      <c r="F28" s="1">
        <v>52</v>
      </c>
      <c r="G28" s="1">
        <v>360002</v>
      </c>
      <c r="H28" s="25">
        <v>152437</v>
      </c>
    </row>
    <row r="29" spans="1:8">
      <c r="A29" s="72" t="s">
        <v>61</v>
      </c>
      <c r="B29" s="72" t="s">
        <v>59</v>
      </c>
      <c r="C29" s="1">
        <v>1920</v>
      </c>
      <c r="D29" s="1">
        <v>339</v>
      </c>
      <c r="E29" s="1">
        <v>1386</v>
      </c>
      <c r="F29" s="1">
        <v>52</v>
      </c>
      <c r="G29" s="1">
        <v>261080</v>
      </c>
      <c r="H29" s="25">
        <v>9757</v>
      </c>
    </row>
    <row r="30" spans="1:8">
      <c r="A30" s="72" t="s">
        <v>62</v>
      </c>
      <c r="B30" s="72" t="s">
        <v>63</v>
      </c>
      <c r="C30" s="1">
        <v>34114</v>
      </c>
      <c r="D30" s="1">
        <v>9564</v>
      </c>
      <c r="E30" s="1">
        <v>2975</v>
      </c>
      <c r="F30" s="1">
        <v>52</v>
      </c>
      <c r="G30" s="1">
        <v>370240</v>
      </c>
      <c r="H30" s="25">
        <v>177733</v>
      </c>
    </row>
    <row r="31" spans="1:8">
      <c r="A31" s="72" t="s">
        <v>64</v>
      </c>
      <c r="B31" s="72" t="s">
        <v>65</v>
      </c>
      <c r="C31" s="1">
        <v>12588</v>
      </c>
      <c r="D31" s="1">
        <v>2641</v>
      </c>
      <c r="E31" s="1">
        <v>2457</v>
      </c>
      <c r="F31" s="1">
        <v>52</v>
      </c>
      <c r="G31" s="1">
        <v>306732</v>
      </c>
      <c r="H31" s="25">
        <v>74572</v>
      </c>
    </row>
    <row r="32" spans="1:8">
      <c r="A32" s="72" t="s">
        <v>66</v>
      </c>
      <c r="B32" s="72" t="s">
        <v>67</v>
      </c>
      <c r="C32" s="1">
        <v>75604</v>
      </c>
      <c r="D32" s="1">
        <v>21281</v>
      </c>
      <c r="E32" s="1">
        <v>3501</v>
      </c>
      <c r="F32" s="1">
        <v>52</v>
      </c>
      <c r="G32" s="1">
        <v>344997</v>
      </c>
      <c r="H32" s="25">
        <v>130574</v>
      </c>
    </row>
    <row r="33" spans="1:8">
      <c r="A33" s="72" t="s">
        <v>68</v>
      </c>
      <c r="B33" s="72" t="s">
        <v>69</v>
      </c>
      <c r="C33" s="1">
        <v>17871</v>
      </c>
      <c r="D33" s="1">
        <v>5105</v>
      </c>
      <c r="E33" s="1">
        <v>2933</v>
      </c>
      <c r="F33" s="1">
        <v>52</v>
      </c>
      <c r="G33" s="1">
        <v>309583</v>
      </c>
      <c r="H33" s="25">
        <v>53329</v>
      </c>
    </row>
    <row r="34" spans="1:8">
      <c r="A34" s="72" t="s">
        <v>70</v>
      </c>
      <c r="B34" s="72" t="s">
        <v>71</v>
      </c>
      <c r="C34" s="1">
        <v>131744</v>
      </c>
      <c r="D34" s="1">
        <v>36508</v>
      </c>
      <c r="E34" s="1">
        <v>17501</v>
      </c>
      <c r="F34" s="1">
        <v>52</v>
      </c>
      <c r="G34" s="1">
        <v>475978</v>
      </c>
      <c r="H34" s="25">
        <v>205108</v>
      </c>
    </row>
    <row r="35" spans="1:8">
      <c r="A35" s="72" t="s">
        <v>72</v>
      </c>
      <c r="B35" s="72" t="s">
        <v>71</v>
      </c>
      <c r="C35" s="1">
        <v>59190</v>
      </c>
      <c r="D35" s="1">
        <v>12426</v>
      </c>
      <c r="E35" s="1">
        <v>2600</v>
      </c>
      <c r="F35" s="1">
        <v>52</v>
      </c>
      <c r="G35" s="1">
        <v>574184</v>
      </c>
      <c r="H35" s="25">
        <v>456900</v>
      </c>
    </row>
    <row r="36" spans="1:8">
      <c r="A36" s="72" t="s">
        <v>73</v>
      </c>
      <c r="B36" s="72" t="s">
        <v>74</v>
      </c>
      <c r="C36" s="1">
        <v>8020</v>
      </c>
      <c r="D36" s="1">
        <v>1534</v>
      </c>
      <c r="E36" s="1">
        <v>1924</v>
      </c>
      <c r="F36" s="1">
        <v>52</v>
      </c>
      <c r="G36" s="1">
        <v>275269</v>
      </c>
      <c r="H36" s="25">
        <v>15345</v>
      </c>
    </row>
    <row r="37" spans="1:8">
      <c r="A37" s="72" t="s">
        <v>75</v>
      </c>
      <c r="B37" s="72" t="s">
        <v>76</v>
      </c>
      <c r="C37" s="1">
        <v>4230</v>
      </c>
      <c r="D37" s="1">
        <v>1243</v>
      </c>
      <c r="E37" s="1">
        <v>2496</v>
      </c>
      <c r="F37" s="1">
        <v>52</v>
      </c>
      <c r="G37" s="1">
        <v>285998</v>
      </c>
      <c r="H37" s="25">
        <v>19226</v>
      </c>
    </row>
    <row r="38" spans="1:8">
      <c r="A38" s="72" t="s">
        <v>77</v>
      </c>
      <c r="B38" s="72" t="s">
        <v>76</v>
      </c>
      <c r="C38" s="1">
        <v>6154</v>
      </c>
      <c r="D38" s="1">
        <v>1970</v>
      </c>
      <c r="E38" s="1">
        <v>2559</v>
      </c>
      <c r="F38" s="1">
        <v>52</v>
      </c>
      <c r="G38" s="1">
        <v>289994</v>
      </c>
      <c r="H38" s="25">
        <v>32528</v>
      </c>
    </row>
    <row r="39" spans="1:8">
      <c r="A39" s="72" t="s">
        <v>78</v>
      </c>
      <c r="B39" s="72" t="s">
        <v>79</v>
      </c>
      <c r="C39" s="1">
        <v>9476</v>
      </c>
      <c r="D39" s="1">
        <v>1871</v>
      </c>
      <c r="E39" s="1">
        <v>1925</v>
      </c>
      <c r="F39" s="1">
        <v>52</v>
      </c>
      <c r="G39" s="1">
        <v>299696</v>
      </c>
      <c r="H39" s="25">
        <v>72397</v>
      </c>
    </row>
    <row r="40" spans="1:8">
      <c r="A40" s="72" t="s">
        <v>80</v>
      </c>
      <c r="B40" s="72" t="s">
        <v>79</v>
      </c>
      <c r="C40" s="1">
        <v>12642</v>
      </c>
      <c r="D40" s="1">
        <v>5793</v>
      </c>
      <c r="E40" s="1">
        <v>3088</v>
      </c>
      <c r="F40" s="1">
        <v>52</v>
      </c>
      <c r="G40" s="1">
        <v>326191</v>
      </c>
      <c r="H40" s="25">
        <v>108616</v>
      </c>
    </row>
    <row r="41" spans="1:8">
      <c r="A41" s="72" t="s">
        <v>81</v>
      </c>
      <c r="B41" s="72" t="s">
        <v>82</v>
      </c>
      <c r="C41" s="1">
        <v>31931</v>
      </c>
      <c r="D41" s="1">
        <v>9037</v>
      </c>
      <c r="E41" s="1">
        <v>6348</v>
      </c>
      <c r="F41" s="1">
        <v>52</v>
      </c>
      <c r="G41" s="1">
        <v>338794</v>
      </c>
      <c r="H41" s="25">
        <v>108342</v>
      </c>
    </row>
    <row r="42" spans="1:8">
      <c r="A42" s="72" t="s">
        <v>83</v>
      </c>
      <c r="B42" s="72" t="s">
        <v>84</v>
      </c>
      <c r="C42" s="1">
        <v>16359</v>
      </c>
      <c r="D42" s="1">
        <v>5397</v>
      </c>
      <c r="E42" s="1">
        <v>3133</v>
      </c>
      <c r="F42" s="1">
        <v>52</v>
      </c>
      <c r="G42" s="1">
        <v>306941</v>
      </c>
      <c r="H42" s="25">
        <v>52133</v>
      </c>
    </row>
    <row r="43" spans="1:8">
      <c r="A43" s="72" t="s">
        <v>85</v>
      </c>
      <c r="B43" s="72" t="s">
        <v>86</v>
      </c>
      <c r="C43" s="1">
        <v>11147</v>
      </c>
      <c r="D43" s="1">
        <v>2241</v>
      </c>
      <c r="E43" s="1">
        <v>2600</v>
      </c>
      <c r="F43" s="1">
        <v>52</v>
      </c>
      <c r="G43" s="1">
        <v>268698</v>
      </c>
      <c r="H43" s="25">
        <v>29915</v>
      </c>
    </row>
    <row r="44" spans="1:8">
      <c r="A44" s="72" t="s">
        <v>87</v>
      </c>
      <c r="B44" s="72" t="s">
        <v>88</v>
      </c>
      <c r="C44" s="1">
        <v>9631</v>
      </c>
      <c r="D44" s="1">
        <v>293</v>
      </c>
      <c r="E44" s="1">
        <v>1664</v>
      </c>
      <c r="F44" s="1">
        <v>52</v>
      </c>
      <c r="G44" s="1">
        <v>271798</v>
      </c>
      <c r="H44" s="25">
        <v>18351</v>
      </c>
    </row>
    <row r="45" spans="1:8">
      <c r="A45" s="72" t="s">
        <v>89</v>
      </c>
      <c r="B45" s="72" t="s">
        <v>88</v>
      </c>
      <c r="C45" s="1">
        <v>73192</v>
      </c>
      <c r="D45" s="1">
        <v>25098</v>
      </c>
      <c r="E45" s="1">
        <v>5841</v>
      </c>
      <c r="F45" s="1">
        <v>52</v>
      </c>
      <c r="G45" s="1">
        <v>413074</v>
      </c>
      <c r="H45" s="25">
        <v>375253</v>
      </c>
    </row>
    <row r="46" spans="1:8">
      <c r="A46" s="72" t="s">
        <v>90</v>
      </c>
      <c r="B46" s="72" t="s">
        <v>91</v>
      </c>
      <c r="C46" s="1">
        <v>6528</v>
      </c>
      <c r="D46" s="1">
        <v>1553</v>
      </c>
      <c r="E46" s="1">
        <v>2424</v>
      </c>
      <c r="F46" s="1">
        <v>52</v>
      </c>
      <c r="G46" s="1">
        <v>280860</v>
      </c>
      <c r="H46" s="25">
        <v>41626</v>
      </c>
    </row>
    <row r="47" spans="1:8">
      <c r="A47" s="72" t="s">
        <v>92</v>
      </c>
      <c r="B47" s="72" t="s">
        <v>93</v>
      </c>
      <c r="C47" s="1">
        <v>31012</v>
      </c>
      <c r="D47" s="1">
        <v>6918</v>
      </c>
      <c r="E47" s="1">
        <v>2628</v>
      </c>
      <c r="F47" s="1">
        <v>52</v>
      </c>
      <c r="G47" s="1">
        <v>317971</v>
      </c>
      <c r="H47" s="25">
        <v>71380</v>
      </c>
    </row>
    <row r="48" spans="1:8">
      <c r="A48" s="72" t="s">
        <v>94</v>
      </c>
      <c r="B48" s="72" t="s">
        <v>95</v>
      </c>
      <c r="C48" s="1">
        <v>23359</v>
      </c>
      <c r="D48" s="1">
        <v>13607</v>
      </c>
      <c r="E48" s="1">
        <v>2953</v>
      </c>
      <c r="F48" s="1">
        <v>52</v>
      </c>
      <c r="G48" s="1">
        <v>347951</v>
      </c>
      <c r="H48" s="25">
        <v>135378</v>
      </c>
    </row>
    <row r="49" spans="1:8">
      <c r="A49" s="72" t="s">
        <v>96</v>
      </c>
      <c r="B49" s="72" t="s">
        <v>97</v>
      </c>
      <c r="C49" s="1">
        <v>43240</v>
      </c>
      <c r="D49" s="1">
        <v>11607</v>
      </c>
      <c r="E49" s="1">
        <v>2710</v>
      </c>
      <c r="F49" s="1">
        <v>52</v>
      </c>
      <c r="G49" s="1">
        <v>357028</v>
      </c>
      <c r="H49" s="25">
        <v>49645</v>
      </c>
    </row>
    <row r="50" spans="1:8">
      <c r="C50" s="95"/>
    </row>
  </sheetData>
  <autoFilter ref="A1:H49" xr:uid="{F508C078-3DEB-46BB-8590-33D9BCEA4E09}">
    <sortState xmlns:xlrd2="http://schemas.microsoft.com/office/spreadsheetml/2017/richdata2" ref="A2:H49">
      <sortCondition ref="B1:B49"/>
    </sortState>
  </autoFilter>
  <sortState xmlns:xlrd2="http://schemas.microsoft.com/office/spreadsheetml/2017/richdata2" ref="A2:H49">
    <sortCondition ref="B2:B49"/>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34F2B-2CBB-4594-B2D2-6903D12969AA}">
  <sheetPr>
    <tabColor theme="7" tint="0.39997558519241921"/>
  </sheetPr>
  <dimension ref="A1:K55"/>
  <sheetViews>
    <sheetView showGridLines="0" showRowColHeaders="0" workbookViewId="0">
      <pane xSplit="2" ySplit="1" topLeftCell="C2" activePane="bottomRight" state="frozen"/>
      <selection pane="topRight" activeCell="C1" sqref="C1"/>
      <selection pane="bottomLeft" activeCell="A2" sqref="A2"/>
      <selection pane="bottomRight"/>
    </sheetView>
  </sheetViews>
  <sheetFormatPr defaultColWidth="9.140625" defaultRowHeight="12.75"/>
  <cols>
    <col min="1" max="1" width="36.42578125" style="5" bestFit="1" customWidth="1"/>
    <col min="2" max="2" width="16.5703125" style="5" customWidth="1"/>
    <col min="3" max="3" width="16.42578125" style="5" customWidth="1"/>
    <col min="4" max="5" width="16" style="16" customWidth="1"/>
    <col min="6" max="6" width="16" style="5" customWidth="1"/>
    <col min="7" max="7" width="16.85546875" style="16" hidden="1" customWidth="1"/>
    <col min="8" max="8" width="19.42578125" style="16" hidden="1" customWidth="1"/>
    <col min="9" max="10" width="16.85546875" style="16" hidden="1" customWidth="1"/>
    <col min="11" max="11" width="20" style="16" hidden="1" customWidth="1"/>
    <col min="12" max="16384" width="9.140625" style="5"/>
  </cols>
  <sheetData>
    <row r="1" spans="1:11" ht="42.6" customHeight="1">
      <c r="A1" s="102" t="s">
        <v>0</v>
      </c>
      <c r="B1" s="103" t="s">
        <v>179</v>
      </c>
      <c r="C1" s="41" t="s">
        <v>1</v>
      </c>
      <c r="D1" s="41" t="s">
        <v>2</v>
      </c>
      <c r="E1" s="41" t="s">
        <v>3</v>
      </c>
      <c r="F1" s="41" t="s">
        <v>4</v>
      </c>
      <c r="G1" s="17" t="s">
        <v>5</v>
      </c>
      <c r="H1" s="17" t="s">
        <v>7</v>
      </c>
      <c r="I1" s="17" t="s">
        <v>8</v>
      </c>
      <c r="J1" s="17" t="s">
        <v>9</v>
      </c>
      <c r="K1" s="17" t="s">
        <v>10</v>
      </c>
    </row>
    <row r="2" spans="1:11">
      <c r="A2" s="64" t="s">
        <v>11</v>
      </c>
      <c r="B2" s="65" t="s">
        <v>12</v>
      </c>
      <c r="C2" s="61">
        <f>H2/J2</f>
        <v>29.325539242341854</v>
      </c>
      <c r="D2" s="61">
        <f t="shared" ref="D2:D49" si="0">H2/G2</f>
        <v>18.86422200198216</v>
      </c>
      <c r="E2" s="62">
        <f>H2/K2</f>
        <v>0.8970610658453213</v>
      </c>
      <c r="F2" s="63">
        <f>I2/H2</f>
        <v>0.38659921255462359</v>
      </c>
      <c r="G2" s="1">
        <v>17153</v>
      </c>
      <c r="H2" s="1">
        <v>323578</v>
      </c>
      <c r="I2" s="26">
        <v>125095</v>
      </c>
      <c r="J2" s="1">
        <v>11034</v>
      </c>
      <c r="K2" s="1">
        <v>360709</v>
      </c>
    </row>
    <row r="3" spans="1:11">
      <c r="A3" s="64" t="s">
        <v>13</v>
      </c>
      <c r="B3" s="65" t="s">
        <v>14</v>
      </c>
      <c r="C3" s="61">
        <f t="shared" ref="C3:C49" si="1">H3/J3</f>
        <v>17.991572651896153</v>
      </c>
      <c r="D3" s="61">
        <f t="shared" si="0"/>
        <v>5.8846752322944917</v>
      </c>
      <c r="E3" s="62">
        <f t="shared" ref="E3:E49" si="2">H3/K3</f>
        <v>0.41275652279665587</v>
      </c>
      <c r="F3" s="63">
        <f t="shared" ref="F3:F49" si="3">I3/H3</f>
        <v>0.66671451452056452</v>
      </c>
      <c r="G3" s="1">
        <v>22493</v>
      </c>
      <c r="H3" s="1">
        <v>132364</v>
      </c>
      <c r="I3" s="26">
        <v>88249</v>
      </c>
      <c r="J3" s="1">
        <v>7357</v>
      </c>
      <c r="K3" s="1">
        <v>320683</v>
      </c>
    </row>
    <row r="4" spans="1:11">
      <c r="A4" s="64" t="s">
        <v>15</v>
      </c>
      <c r="B4" s="65" t="s">
        <v>16</v>
      </c>
      <c r="C4" s="61">
        <f t="shared" si="1"/>
        <v>16.647981099656356</v>
      </c>
      <c r="D4" s="61">
        <f t="shared" si="0"/>
        <v>6.286536901865369</v>
      </c>
      <c r="E4" s="62">
        <f t="shared" si="2"/>
        <v>0.24438328005094931</v>
      </c>
      <c r="F4" s="63">
        <f t="shared" si="3"/>
        <v>0.55913201656496325</v>
      </c>
      <c r="G4" s="1">
        <v>12330</v>
      </c>
      <c r="H4" s="1">
        <v>77513</v>
      </c>
      <c r="I4" s="26">
        <v>43340</v>
      </c>
      <c r="J4" s="1">
        <v>4656</v>
      </c>
      <c r="K4" s="1">
        <v>317178</v>
      </c>
    </row>
    <row r="5" spans="1:11">
      <c r="A5" s="64" t="s">
        <v>17</v>
      </c>
      <c r="B5" s="65" t="s">
        <v>16</v>
      </c>
      <c r="C5" s="61">
        <f t="shared" si="1"/>
        <v>16.773809523809526</v>
      </c>
      <c r="D5" s="61">
        <f t="shared" si="0"/>
        <v>1.1042319749216301</v>
      </c>
      <c r="E5" s="62">
        <f t="shared" si="2"/>
        <v>1.5916947199566208E-2</v>
      </c>
      <c r="F5" s="63">
        <f t="shared" si="3"/>
        <v>2.2763189022947716</v>
      </c>
      <c r="G5" s="1">
        <v>3828</v>
      </c>
      <c r="H5" s="1">
        <v>4227</v>
      </c>
      <c r="I5" s="26">
        <v>9622</v>
      </c>
      <c r="J5" s="1">
        <v>252</v>
      </c>
      <c r="K5" s="1">
        <v>265566</v>
      </c>
    </row>
    <row r="6" spans="1:11">
      <c r="A6" s="64" t="s">
        <v>18</v>
      </c>
      <c r="B6" s="65" t="s">
        <v>19</v>
      </c>
      <c r="C6" s="61">
        <f t="shared" si="1"/>
        <v>2.4644607843137254</v>
      </c>
      <c r="D6" s="62">
        <f t="shared" si="0"/>
        <v>0.17809856972058627</v>
      </c>
      <c r="E6" s="62">
        <f t="shared" si="2"/>
        <v>1.4554428932265091E-2</v>
      </c>
      <c r="F6" s="63">
        <f t="shared" si="3"/>
        <v>4.1272998508204877</v>
      </c>
      <c r="G6" s="1">
        <v>22583</v>
      </c>
      <c r="H6" s="1">
        <v>4022</v>
      </c>
      <c r="I6" s="26">
        <v>16600</v>
      </c>
      <c r="J6" s="1">
        <v>1632</v>
      </c>
      <c r="K6" s="1">
        <v>276342</v>
      </c>
    </row>
    <row r="7" spans="1:11">
      <c r="A7" s="64" t="s">
        <v>20</v>
      </c>
      <c r="B7" s="65" t="s">
        <v>21</v>
      </c>
      <c r="C7" s="61">
        <f t="shared" si="1"/>
        <v>25.602552944589497</v>
      </c>
      <c r="D7" s="61">
        <f t="shared" si="0"/>
        <v>11.035638364386646</v>
      </c>
      <c r="E7" s="62">
        <f t="shared" si="2"/>
        <v>0.31245729257023491</v>
      </c>
      <c r="F7" s="63">
        <f t="shared" si="3"/>
        <v>0.3681729592530481</v>
      </c>
      <c r="G7" s="1">
        <v>7997</v>
      </c>
      <c r="H7" s="1">
        <v>88252</v>
      </c>
      <c r="I7" s="26">
        <v>32492</v>
      </c>
      <c r="J7" s="1">
        <v>3447</v>
      </c>
      <c r="K7" s="1">
        <v>282445</v>
      </c>
    </row>
    <row r="8" spans="1:11">
      <c r="A8" s="64" t="s">
        <v>22</v>
      </c>
      <c r="B8" s="65" t="s">
        <v>23</v>
      </c>
      <c r="C8" s="61">
        <f t="shared" si="1"/>
        <v>19.568116607368299</v>
      </c>
      <c r="D8" s="61">
        <f t="shared" si="0"/>
        <v>4.7774321900919077</v>
      </c>
      <c r="E8" s="62">
        <f t="shared" si="2"/>
        <v>0.49600137311887077</v>
      </c>
      <c r="F8" s="63">
        <f t="shared" si="3"/>
        <v>1.0661712522800988</v>
      </c>
      <c r="G8" s="1">
        <v>35688</v>
      </c>
      <c r="H8" s="1">
        <v>170497</v>
      </c>
      <c r="I8" s="26">
        <v>181779</v>
      </c>
      <c r="J8" s="1">
        <v>8713</v>
      </c>
      <c r="K8" s="1">
        <v>343743</v>
      </c>
    </row>
    <row r="9" spans="1:11">
      <c r="A9" s="64" t="s">
        <v>24</v>
      </c>
      <c r="B9" s="65" t="s">
        <v>25</v>
      </c>
      <c r="C9" s="61">
        <f t="shared" si="1"/>
        <v>17.233896046201689</v>
      </c>
      <c r="D9" s="61">
        <f t="shared" si="0"/>
        <v>6.5486893192176909</v>
      </c>
      <c r="E9" s="62">
        <f t="shared" si="2"/>
        <v>1.0796966323406625</v>
      </c>
      <c r="F9" s="63">
        <f t="shared" si="3"/>
        <v>0.50539026235985773</v>
      </c>
      <c r="G9" s="1">
        <v>82934</v>
      </c>
      <c r="H9" s="1">
        <v>543109</v>
      </c>
      <c r="I9" s="26">
        <v>274482</v>
      </c>
      <c r="J9" s="1">
        <v>31514</v>
      </c>
      <c r="K9" s="1">
        <v>503020</v>
      </c>
    </row>
    <row r="10" spans="1:11">
      <c r="A10" s="64" t="s">
        <v>26</v>
      </c>
      <c r="B10" s="65" t="s">
        <v>27</v>
      </c>
      <c r="C10" s="61">
        <f t="shared" si="1"/>
        <v>22.1443152148113</v>
      </c>
      <c r="D10" s="61">
        <f t="shared" si="0"/>
        <v>7.6880098887515453</v>
      </c>
      <c r="E10" s="62">
        <f t="shared" si="2"/>
        <v>0.78008712787395162</v>
      </c>
      <c r="F10" s="63">
        <f t="shared" si="3"/>
        <v>0.60192866993947447</v>
      </c>
      <c r="G10" s="1">
        <v>36405</v>
      </c>
      <c r="H10" s="1">
        <v>279882</v>
      </c>
      <c r="I10" s="26">
        <v>168469</v>
      </c>
      <c r="J10" s="1">
        <v>12639</v>
      </c>
      <c r="K10" s="1">
        <v>358783</v>
      </c>
    </row>
    <row r="11" spans="1:11">
      <c r="A11" s="64" t="s">
        <v>28</v>
      </c>
      <c r="B11" s="65" t="s">
        <v>29</v>
      </c>
      <c r="C11" s="61">
        <f t="shared" si="1"/>
        <v>28.879329088367758</v>
      </c>
      <c r="D11" s="61">
        <f t="shared" si="0"/>
        <v>12.992873113471212</v>
      </c>
      <c r="E11" s="62">
        <f t="shared" si="2"/>
        <v>0.58377519722983517</v>
      </c>
      <c r="F11" s="63">
        <f t="shared" si="3"/>
        <v>0.34612861245254201</v>
      </c>
      <c r="G11" s="1">
        <v>14312</v>
      </c>
      <c r="H11" s="1">
        <v>185954</v>
      </c>
      <c r="I11" s="26">
        <v>64364</v>
      </c>
      <c r="J11" s="1">
        <v>6439</v>
      </c>
      <c r="K11" s="1">
        <v>318537</v>
      </c>
    </row>
    <row r="12" spans="1:11">
      <c r="A12" s="64" t="s">
        <v>30</v>
      </c>
      <c r="B12" s="65" t="s">
        <v>31</v>
      </c>
      <c r="C12" s="61">
        <f t="shared" si="1"/>
        <v>19.42703340973814</v>
      </c>
      <c r="D12" s="61">
        <f t="shared" si="0"/>
        <v>5.9333248477905771</v>
      </c>
      <c r="E12" s="62">
        <f t="shared" si="2"/>
        <v>0.79721975982875048</v>
      </c>
      <c r="F12" s="63">
        <f t="shared" si="3"/>
        <v>0.45959648326188546</v>
      </c>
      <c r="G12" s="1">
        <v>47139</v>
      </c>
      <c r="H12" s="1">
        <v>279691</v>
      </c>
      <c r="I12" s="26">
        <v>128545</v>
      </c>
      <c r="J12" s="1">
        <v>14397</v>
      </c>
      <c r="K12" s="1">
        <v>350833</v>
      </c>
    </row>
    <row r="13" spans="1:11">
      <c r="A13" s="64" t="s">
        <v>32</v>
      </c>
      <c r="B13" s="65" t="s">
        <v>33</v>
      </c>
      <c r="C13" s="61">
        <f t="shared" si="1"/>
        <v>29.631366616238022</v>
      </c>
      <c r="D13" s="61">
        <f t="shared" si="0"/>
        <v>9.0958204334365327</v>
      </c>
      <c r="E13" s="62">
        <f t="shared" si="2"/>
        <v>0.21165719308104058</v>
      </c>
      <c r="F13" s="63">
        <f t="shared" si="3"/>
        <v>0.43269967153967903</v>
      </c>
      <c r="G13" s="1">
        <v>6460</v>
      </c>
      <c r="H13" s="1">
        <v>58759</v>
      </c>
      <c r="I13" s="26">
        <v>25425</v>
      </c>
      <c r="J13" s="1">
        <v>1983</v>
      </c>
      <c r="K13" s="1">
        <v>277614</v>
      </c>
    </row>
    <row r="14" spans="1:11">
      <c r="A14" s="64" t="s">
        <v>34</v>
      </c>
      <c r="B14" s="65" t="s">
        <v>35</v>
      </c>
      <c r="C14" s="61">
        <f t="shared" si="1"/>
        <v>21.610991379310345</v>
      </c>
      <c r="D14" s="61">
        <f t="shared" si="0"/>
        <v>4.4875811143432536</v>
      </c>
      <c r="E14" s="62">
        <f t="shared" si="2"/>
        <v>7.0318088105356169E-2</v>
      </c>
      <c r="F14" s="63">
        <f t="shared" si="3"/>
        <v>0.72256295188232356</v>
      </c>
      <c r="G14" s="1">
        <v>4469</v>
      </c>
      <c r="H14" s="1">
        <v>20055</v>
      </c>
      <c r="I14" s="26">
        <v>14491</v>
      </c>
      <c r="J14" s="1">
        <v>928</v>
      </c>
      <c r="K14" s="1">
        <v>285204</v>
      </c>
    </row>
    <row r="15" spans="1:11">
      <c r="A15" s="64" t="s">
        <v>36</v>
      </c>
      <c r="B15" s="65" t="s">
        <v>37</v>
      </c>
      <c r="C15" s="61">
        <f t="shared" si="1"/>
        <v>17.923616523772409</v>
      </c>
      <c r="D15" s="61">
        <f t="shared" si="0"/>
        <v>5.1227444865226106</v>
      </c>
      <c r="E15" s="62">
        <f t="shared" si="2"/>
        <v>8.3772303701922721E-2</v>
      </c>
      <c r="F15" s="63">
        <f t="shared" si="3"/>
        <v>0.59871281962080358</v>
      </c>
      <c r="G15" s="1">
        <v>4489</v>
      </c>
      <c r="H15" s="1">
        <v>22996</v>
      </c>
      <c r="I15" s="26">
        <v>13768</v>
      </c>
      <c r="J15" s="1">
        <v>1283</v>
      </c>
      <c r="K15" s="1">
        <v>274506</v>
      </c>
    </row>
    <row r="16" spans="1:11">
      <c r="A16" s="64" t="s">
        <v>38</v>
      </c>
      <c r="B16" s="65" t="s">
        <v>37</v>
      </c>
      <c r="C16" s="61">
        <f t="shared" si="1"/>
        <v>28.979245283018869</v>
      </c>
      <c r="D16" s="61">
        <f t="shared" si="0"/>
        <v>5.6003646308113035</v>
      </c>
      <c r="E16" s="62">
        <f t="shared" si="2"/>
        <v>0.10477093508690551</v>
      </c>
      <c r="F16" s="63">
        <f t="shared" si="3"/>
        <v>0.7861188879484341</v>
      </c>
      <c r="G16" s="1">
        <v>5485</v>
      </c>
      <c r="H16" s="1">
        <v>30718</v>
      </c>
      <c r="I16" s="26">
        <v>24148</v>
      </c>
      <c r="J16" s="1">
        <v>1060</v>
      </c>
      <c r="K16" s="1">
        <v>293192</v>
      </c>
    </row>
    <row r="17" spans="1:11">
      <c r="A17" s="64" t="s">
        <v>39</v>
      </c>
      <c r="B17" s="65" t="s">
        <v>40</v>
      </c>
      <c r="C17" s="61">
        <f t="shared" si="1"/>
        <v>33.643377001455605</v>
      </c>
      <c r="D17" s="61">
        <f t="shared" si="0"/>
        <v>6.1177871889888831</v>
      </c>
      <c r="E17" s="62">
        <f t="shared" si="2"/>
        <v>8.5618924845898531E-2</v>
      </c>
      <c r="F17" s="63">
        <f t="shared" si="3"/>
        <v>0.56803530480681863</v>
      </c>
      <c r="G17" s="1">
        <v>3778</v>
      </c>
      <c r="H17" s="1">
        <v>23113</v>
      </c>
      <c r="I17" s="26">
        <v>13129</v>
      </c>
      <c r="J17" s="1">
        <v>687</v>
      </c>
      <c r="K17" s="1">
        <v>269952</v>
      </c>
    </row>
    <row r="18" spans="1:11">
      <c r="A18" s="64" t="s">
        <v>41</v>
      </c>
      <c r="B18" s="65" t="s">
        <v>40</v>
      </c>
      <c r="C18" s="61">
        <f t="shared" si="1"/>
        <v>22.115873015873017</v>
      </c>
      <c r="D18" s="61">
        <f t="shared" si="0"/>
        <v>6.0316017316017314</v>
      </c>
      <c r="E18" s="62">
        <f t="shared" si="2"/>
        <v>0.10230710488442447</v>
      </c>
      <c r="F18" s="63">
        <f t="shared" si="3"/>
        <v>0.26979114332878779</v>
      </c>
      <c r="G18" s="1">
        <v>4620</v>
      </c>
      <c r="H18" s="1">
        <v>27866</v>
      </c>
      <c r="I18" s="26">
        <v>7518</v>
      </c>
      <c r="J18" s="1">
        <v>1260</v>
      </c>
      <c r="K18" s="1">
        <v>272376</v>
      </c>
    </row>
    <row r="19" spans="1:11">
      <c r="A19" s="64" t="s">
        <v>42</v>
      </c>
      <c r="B19" s="65" t="s">
        <v>43</v>
      </c>
      <c r="C19" s="61">
        <f t="shared" si="1"/>
        <v>21.114215535769112</v>
      </c>
      <c r="D19" s="61">
        <f t="shared" si="0"/>
        <v>12.370750134916351</v>
      </c>
      <c r="E19" s="62">
        <f t="shared" si="2"/>
        <v>0.24334481013733239</v>
      </c>
      <c r="F19" s="63">
        <f t="shared" si="3"/>
        <v>0.90895607032238368</v>
      </c>
      <c r="G19" s="1">
        <v>5559</v>
      </c>
      <c r="H19" s="1">
        <v>68769</v>
      </c>
      <c r="I19" s="26">
        <v>62508</v>
      </c>
      <c r="J19" s="1">
        <v>3257</v>
      </c>
      <c r="K19" s="1">
        <v>282599</v>
      </c>
    </row>
    <row r="20" spans="1:11">
      <c r="A20" s="64" t="s">
        <v>44</v>
      </c>
      <c r="B20" s="65" t="s">
        <v>45</v>
      </c>
      <c r="C20" s="61">
        <f t="shared" si="1"/>
        <v>11.550206327372765</v>
      </c>
      <c r="D20" s="61">
        <f t="shared" si="0"/>
        <v>1.9879261363636365</v>
      </c>
      <c r="E20" s="62">
        <f t="shared" si="2"/>
        <v>0.19530307712243697</v>
      </c>
      <c r="F20" s="63">
        <f t="shared" si="3"/>
        <v>0.34578676057775737</v>
      </c>
      <c r="G20" s="1">
        <v>29568</v>
      </c>
      <c r="H20" s="1">
        <v>58779</v>
      </c>
      <c r="I20" s="26">
        <v>20325</v>
      </c>
      <c r="J20" s="1">
        <v>5089</v>
      </c>
      <c r="K20" s="1">
        <v>300963</v>
      </c>
    </row>
    <row r="21" spans="1:11">
      <c r="A21" s="64" t="s">
        <v>46</v>
      </c>
      <c r="B21" s="65" t="s">
        <v>47</v>
      </c>
      <c r="C21" s="61">
        <f t="shared" si="1"/>
        <v>26.749787955894828</v>
      </c>
      <c r="D21" s="61">
        <f t="shared" si="0"/>
        <v>8.3993075591459903</v>
      </c>
      <c r="E21" s="62">
        <f t="shared" si="2"/>
        <v>0.49213788224768662</v>
      </c>
      <c r="F21" s="63">
        <f t="shared" si="3"/>
        <v>0.89434967340985483</v>
      </c>
      <c r="G21" s="1">
        <v>22529</v>
      </c>
      <c r="H21" s="1">
        <v>189228</v>
      </c>
      <c r="I21" s="26">
        <v>169236</v>
      </c>
      <c r="J21" s="1">
        <v>7074</v>
      </c>
      <c r="K21" s="1">
        <v>384502</v>
      </c>
    </row>
    <row r="22" spans="1:11">
      <c r="A22" s="64" t="s">
        <v>48</v>
      </c>
      <c r="B22" s="65" t="s">
        <v>49</v>
      </c>
      <c r="C22" s="61">
        <f t="shared" si="1"/>
        <v>20.516902944383862</v>
      </c>
      <c r="D22" s="61">
        <f t="shared" si="0"/>
        <v>10.405973451327434</v>
      </c>
      <c r="E22" s="62">
        <f t="shared" si="2"/>
        <v>0.1365941489728576</v>
      </c>
      <c r="F22" s="63">
        <f t="shared" si="3"/>
        <v>1.2323801424471139</v>
      </c>
      <c r="G22" s="1">
        <v>3616</v>
      </c>
      <c r="H22" s="1">
        <v>37628</v>
      </c>
      <c r="I22" s="26">
        <v>46372</v>
      </c>
      <c r="J22" s="1">
        <v>1834</v>
      </c>
      <c r="K22" s="1">
        <v>275473</v>
      </c>
    </row>
    <row r="23" spans="1:11">
      <c r="A23" s="64" t="s">
        <v>50</v>
      </c>
      <c r="B23" s="65" t="s">
        <v>51</v>
      </c>
      <c r="C23" s="61">
        <f t="shared" si="1"/>
        <v>15.794974371796474</v>
      </c>
      <c r="D23" s="61">
        <f t="shared" si="0"/>
        <v>7.3993557833089314</v>
      </c>
      <c r="E23" s="62">
        <f t="shared" si="2"/>
        <v>0.38441340323184259</v>
      </c>
      <c r="F23" s="63">
        <f t="shared" si="3"/>
        <v>0.55525390996010893</v>
      </c>
      <c r="G23" s="1">
        <v>17075</v>
      </c>
      <c r="H23" s="1">
        <v>126344</v>
      </c>
      <c r="I23" s="26">
        <v>70153</v>
      </c>
      <c r="J23" s="1">
        <v>7999</v>
      </c>
      <c r="K23" s="1">
        <v>328667</v>
      </c>
    </row>
    <row r="24" spans="1:11">
      <c r="A24" s="64" t="s">
        <v>52</v>
      </c>
      <c r="B24" s="65" t="s">
        <v>53</v>
      </c>
      <c r="C24" s="61">
        <f t="shared" si="1"/>
        <v>23.989742827411924</v>
      </c>
      <c r="D24" s="61">
        <f t="shared" si="0"/>
        <v>11.105078447563997</v>
      </c>
      <c r="E24" s="62">
        <f t="shared" si="2"/>
        <v>0.51236796235796134</v>
      </c>
      <c r="F24" s="63">
        <f t="shared" si="3"/>
        <v>0.54053501384938563</v>
      </c>
      <c r="G24" s="1">
        <v>14532</v>
      </c>
      <c r="H24" s="1">
        <v>161379</v>
      </c>
      <c r="I24" s="26">
        <v>87231</v>
      </c>
      <c r="J24" s="1">
        <v>6727</v>
      </c>
      <c r="K24" s="1">
        <v>314967</v>
      </c>
    </row>
    <row r="25" spans="1:11">
      <c r="A25" s="64" t="s">
        <v>54</v>
      </c>
      <c r="B25" s="65" t="s">
        <v>55</v>
      </c>
      <c r="C25" s="61">
        <f t="shared" si="1"/>
        <v>10.351681957186544</v>
      </c>
      <c r="D25" s="61">
        <f t="shared" si="0"/>
        <v>14.404255319148936</v>
      </c>
      <c r="E25" s="62">
        <f t="shared" si="2"/>
        <v>7.2546078011144446E-2</v>
      </c>
      <c r="F25" s="63">
        <f t="shared" si="3"/>
        <v>1.239290989660266</v>
      </c>
      <c r="G25" s="1">
        <v>1410</v>
      </c>
      <c r="H25" s="1">
        <v>20310</v>
      </c>
      <c r="I25" s="26">
        <v>25170</v>
      </c>
      <c r="J25" s="1">
        <v>1962</v>
      </c>
      <c r="K25" s="1">
        <v>279960</v>
      </c>
    </row>
    <row r="26" spans="1:11">
      <c r="A26" s="64" t="s">
        <v>56</v>
      </c>
      <c r="B26" s="65" t="s">
        <v>57</v>
      </c>
      <c r="C26" s="61">
        <f t="shared" si="1"/>
        <v>21.314710979712508</v>
      </c>
      <c r="D26" s="61">
        <f t="shared" si="0"/>
        <v>8.3088661924253859</v>
      </c>
      <c r="E26" s="62">
        <f t="shared" si="2"/>
        <v>0.54286278093971996</v>
      </c>
      <c r="F26" s="63">
        <f t="shared" si="3"/>
        <v>1.2799173506284796</v>
      </c>
      <c r="G26" s="1">
        <v>25163</v>
      </c>
      <c r="H26" s="1">
        <v>209076</v>
      </c>
      <c r="I26" s="26">
        <v>267600</v>
      </c>
      <c r="J26" s="1">
        <v>9809</v>
      </c>
      <c r="K26" s="1">
        <v>385136</v>
      </c>
    </row>
    <row r="27" spans="1:11">
      <c r="A27" s="64" t="s">
        <v>58</v>
      </c>
      <c r="B27" s="65" t="s">
        <v>59</v>
      </c>
      <c r="C27" s="61">
        <f t="shared" si="1"/>
        <v>37.839237057220707</v>
      </c>
      <c r="D27" s="61">
        <f t="shared" si="0"/>
        <v>2.3179769654481723</v>
      </c>
      <c r="E27" s="62">
        <f t="shared" si="2"/>
        <v>5.2447710912538054E-2</v>
      </c>
      <c r="F27" s="63">
        <f t="shared" si="3"/>
        <v>0.47000792107726652</v>
      </c>
      <c r="G27" s="1">
        <v>5991</v>
      </c>
      <c r="H27" s="1">
        <v>13887</v>
      </c>
      <c r="I27" s="26">
        <v>6527</v>
      </c>
      <c r="J27" s="1">
        <v>367</v>
      </c>
      <c r="K27" s="1">
        <v>264778</v>
      </c>
    </row>
    <row r="28" spans="1:11">
      <c r="A28" s="64" t="s">
        <v>60</v>
      </c>
      <c r="B28" s="65" t="s">
        <v>59</v>
      </c>
      <c r="C28" s="61">
        <f t="shared" si="1"/>
        <v>26.382820784729585</v>
      </c>
      <c r="D28" s="61">
        <f t="shared" si="0"/>
        <v>15.062206750416225</v>
      </c>
      <c r="E28" s="62">
        <f t="shared" si="2"/>
        <v>0.82929539280337328</v>
      </c>
      <c r="F28" s="63">
        <f t="shared" si="3"/>
        <v>0.51059461125179195</v>
      </c>
      <c r="G28" s="1">
        <v>19821</v>
      </c>
      <c r="H28" s="1">
        <v>298548</v>
      </c>
      <c r="I28" s="26">
        <v>152437</v>
      </c>
      <c r="J28" s="1">
        <v>11316</v>
      </c>
      <c r="K28" s="1">
        <v>360002</v>
      </c>
    </row>
    <row r="29" spans="1:11">
      <c r="A29" s="64" t="s">
        <v>61</v>
      </c>
      <c r="B29" s="65" t="s">
        <v>59</v>
      </c>
      <c r="C29" s="61">
        <f t="shared" si="1"/>
        <v>36.395280235988203</v>
      </c>
      <c r="D29" s="61">
        <f t="shared" si="0"/>
        <v>6.4260416666666664</v>
      </c>
      <c r="E29" s="62">
        <f t="shared" si="2"/>
        <v>4.7257545579898884E-2</v>
      </c>
      <c r="F29" s="63">
        <f t="shared" si="3"/>
        <v>0.79080888312530395</v>
      </c>
      <c r="G29" s="1">
        <v>1920</v>
      </c>
      <c r="H29" s="1">
        <v>12338</v>
      </c>
      <c r="I29" s="26">
        <v>9757</v>
      </c>
      <c r="J29" s="1">
        <v>339</v>
      </c>
      <c r="K29" s="1">
        <v>261080</v>
      </c>
    </row>
    <row r="30" spans="1:11">
      <c r="A30" s="64" t="s">
        <v>62</v>
      </c>
      <c r="B30" s="65" t="s">
        <v>63</v>
      </c>
      <c r="C30" s="61">
        <f t="shared" si="1"/>
        <v>17.012128816394814</v>
      </c>
      <c r="D30" s="61">
        <f t="shared" si="0"/>
        <v>4.7694201793984874</v>
      </c>
      <c r="E30" s="62">
        <f t="shared" si="2"/>
        <v>0.43945548833189285</v>
      </c>
      <c r="F30" s="63">
        <f t="shared" si="3"/>
        <v>1.0923701937260302</v>
      </c>
      <c r="G30" s="1">
        <v>34114</v>
      </c>
      <c r="H30" s="1">
        <v>162704</v>
      </c>
      <c r="I30" s="26">
        <v>177733</v>
      </c>
      <c r="J30" s="1">
        <v>9564</v>
      </c>
      <c r="K30" s="1">
        <v>370240</v>
      </c>
    </row>
    <row r="31" spans="1:11">
      <c r="A31" s="64" t="s">
        <v>64</v>
      </c>
      <c r="B31" s="65" t="s">
        <v>65</v>
      </c>
      <c r="C31" s="61">
        <f t="shared" si="1"/>
        <v>20.715638015903068</v>
      </c>
      <c r="D31" s="61">
        <f t="shared" si="0"/>
        <v>4.3462027327613599</v>
      </c>
      <c r="E31" s="62">
        <f t="shared" si="2"/>
        <v>0.17836417458889192</v>
      </c>
      <c r="F31" s="63">
        <f t="shared" si="3"/>
        <v>1.3630414915006397</v>
      </c>
      <c r="G31" s="1">
        <v>12588</v>
      </c>
      <c r="H31" s="1">
        <v>54710</v>
      </c>
      <c r="I31" s="26">
        <v>74572</v>
      </c>
      <c r="J31" s="1">
        <v>2641</v>
      </c>
      <c r="K31" s="1">
        <v>306732</v>
      </c>
    </row>
    <row r="32" spans="1:11">
      <c r="A32" s="64" t="s">
        <v>66</v>
      </c>
      <c r="B32" s="65" t="s">
        <v>67</v>
      </c>
      <c r="C32" s="61">
        <f t="shared" si="1"/>
        <v>6.2660589258023593</v>
      </c>
      <c r="D32" s="61">
        <f t="shared" si="0"/>
        <v>1.7637691127453574</v>
      </c>
      <c r="E32" s="62">
        <f t="shared" si="2"/>
        <v>0.38651930306640347</v>
      </c>
      <c r="F32" s="63">
        <f t="shared" si="3"/>
        <v>0.97919728829828723</v>
      </c>
      <c r="G32" s="1">
        <v>75604</v>
      </c>
      <c r="H32" s="1">
        <v>133348</v>
      </c>
      <c r="I32" s="26">
        <v>130574</v>
      </c>
      <c r="J32" s="1">
        <v>21281</v>
      </c>
      <c r="K32" s="1">
        <v>344997</v>
      </c>
    </row>
    <row r="33" spans="1:11">
      <c r="A33" s="64" t="s">
        <v>68</v>
      </c>
      <c r="B33" s="65" t="s">
        <v>69</v>
      </c>
      <c r="C33" s="61">
        <f t="shared" si="1"/>
        <v>24.1384916748286</v>
      </c>
      <c r="D33" s="61">
        <f t="shared" si="0"/>
        <v>6.8953611997090256</v>
      </c>
      <c r="E33" s="62">
        <f t="shared" si="2"/>
        <v>0.39804188214469138</v>
      </c>
      <c r="F33" s="63">
        <f t="shared" si="3"/>
        <v>0.43277041557450885</v>
      </c>
      <c r="G33" s="1">
        <v>17871</v>
      </c>
      <c r="H33" s="1">
        <v>123227</v>
      </c>
      <c r="I33" s="26">
        <v>53329</v>
      </c>
      <c r="J33" s="1">
        <v>5105</v>
      </c>
      <c r="K33" s="1">
        <v>309583</v>
      </c>
    </row>
    <row r="34" spans="1:11">
      <c r="A34" s="64" t="s">
        <v>70</v>
      </c>
      <c r="B34" s="65" t="s">
        <v>71</v>
      </c>
      <c r="C34" s="61">
        <f t="shared" si="1"/>
        <v>11.658184507505204</v>
      </c>
      <c r="D34" s="61">
        <f t="shared" si="0"/>
        <v>3.2306366893368956</v>
      </c>
      <c r="E34" s="62">
        <f t="shared" si="2"/>
        <v>0.89419468967053095</v>
      </c>
      <c r="F34" s="63">
        <f t="shared" si="3"/>
        <v>0.48190744260685076</v>
      </c>
      <c r="G34" s="1">
        <v>131744</v>
      </c>
      <c r="H34" s="1">
        <v>425617</v>
      </c>
      <c r="I34" s="26">
        <v>205108</v>
      </c>
      <c r="J34" s="1">
        <v>36508</v>
      </c>
      <c r="K34" s="1">
        <v>475978</v>
      </c>
    </row>
    <row r="35" spans="1:11">
      <c r="A35" s="64" t="s">
        <v>72</v>
      </c>
      <c r="B35" s="65" t="s">
        <v>71</v>
      </c>
      <c r="C35" s="61">
        <f t="shared" si="1"/>
        <v>10.592145501368099</v>
      </c>
      <c r="D35" s="61">
        <f t="shared" si="0"/>
        <v>2.2236526440277076</v>
      </c>
      <c r="E35" s="62">
        <f t="shared" si="2"/>
        <v>0.22922617140150195</v>
      </c>
      <c r="F35" s="63">
        <f t="shared" si="3"/>
        <v>3.4714096856053125</v>
      </c>
      <c r="G35" s="1">
        <v>59190</v>
      </c>
      <c r="H35" s="1">
        <v>131618</v>
      </c>
      <c r="I35" s="26">
        <v>456900</v>
      </c>
      <c r="J35" s="1">
        <v>12426</v>
      </c>
      <c r="K35" s="1">
        <v>574184</v>
      </c>
    </row>
    <row r="36" spans="1:11">
      <c r="A36" s="64" t="s">
        <v>73</v>
      </c>
      <c r="B36" s="65" t="s">
        <v>74</v>
      </c>
      <c r="C36" s="61">
        <f t="shared" si="1"/>
        <v>24.117992177314211</v>
      </c>
      <c r="D36" s="61">
        <f t="shared" si="0"/>
        <v>4.6130922693266836</v>
      </c>
      <c r="E36" s="62">
        <f t="shared" si="2"/>
        <v>0.13440307481045813</v>
      </c>
      <c r="F36" s="63">
        <f t="shared" si="3"/>
        <v>0.41476335919128576</v>
      </c>
      <c r="G36" s="1">
        <v>8020</v>
      </c>
      <c r="H36" s="1">
        <v>36997</v>
      </c>
      <c r="I36" s="26">
        <v>15345</v>
      </c>
      <c r="J36" s="1">
        <v>1534</v>
      </c>
      <c r="K36" s="1">
        <v>275269</v>
      </c>
    </row>
    <row r="37" spans="1:11">
      <c r="A37" s="64" t="s">
        <v>75</v>
      </c>
      <c r="B37" s="65" t="s">
        <v>76</v>
      </c>
      <c r="C37" s="61">
        <f t="shared" si="1"/>
        <v>22.304907481898631</v>
      </c>
      <c r="D37" s="61">
        <f t="shared" si="0"/>
        <v>6.5543735224586293</v>
      </c>
      <c r="E37" s="62">
        <f t="shared" si="2"/>
        <v>9.6941237351310147E-2</v>
      </c>
      <c r="F37" s="63">
        <f t="shared" si="3"/>
        <v>0.69345356176735795</v>
      </c>
      <c r="G37" s="1">
        <v>4230</v>
      </c>
      <c r="H37" s="1">
        <v>27725</v>
      </c>
      <c r="I37" s="26">
        <v>19226</v>
      </c>
      <c r="J37" s="1">
        <v>1243</v>
      </c>
      <c r="K37" s="1">
        <v>285998</v>
      </c>
    </row>
    <row r="38" spans="1:11">
      <c r="A38" s="64" t="s">
        <v>77</v>
      </c>
      <c r="B38" s="65" t="s">
        <v>76</v>
      </c>
      <c r="C38" s="61">
        <f t="shared" si="1"/>
        <v>30.046192893401017</v>
      </c>
      <c r="D38" s="61">
        <f t="shared" si="0"/>
        <v>9.6182970425739356</v>
      </c>
      <c r="E38" s="62">
        <f t="shared" si="2"/>
        <v>0.20411111954040428</v>
      </c>
      <c r="F38" s="63">
        <f t="shared" si="3"/>
        <v>0.5495430048487101</v>
      </c>
      <c r="G38" s="1">
        <v>6154</v>
      </c>
      <c r="H38" s="1">
        <v>59191</v>
      </c>
      <c r="I38" s="26">
        <v>32528</v>
      </c>
      <c r="J38" s="1">
        <v>1970</v>
      </c>
      <c r="K38" s="1">
        <v>289994</v>
      </c>
    </row>
    <row r="39" spans="1:11">
      <c r="A39" s="64" t="s">
        <v>78</v>
      </c>
      <c r="B39" s="65" t="s">
        <v>79</v>
      </c>
      <c r="C39" s="61">
        <f t="shared" si="1"/>
        <v>23.62907536076964</v>
      </c>
      <c r="D39" s="61">
        <f t="shared" si="0"/>
        <v>4.6654706627268894</v>
      </c>
      <c r="E39" s="62">
        <f t="shared" si="2"/>
        <v>0.14751614969836099</v>
      </c>
      <c r="F39" s="63">
        <f t="shared" si="3"/>
        <v>1.637570685365302</v>
      </c>
      <c r="G39" s="1">
        <v>9476</v>
      </c>
      <c r="H39" s="1">
        <v>44210</v>
      </c>
      <c r="I39" s="26">
        <v>72397</v>
      </c>
      <c r="J39" s="1">
        <v>1871</v>
      </c>
      <c r="K39" s="1">
        <v>299696</v>
      </c>
    </row>
    <row r="40" spans="1:11">
      <c r="A40" s="64" t="s">
        <v>80</v>
      </c>
      <c r="B40" s="65" t="s">
        <v>79</v>
      </c>
      <c r="C40" s="61">
        <f t="shared" si="1"/>
        <v>23.174348351458658</v>
      </c>
      <c r="D40" s="61">
        <f t="shared" si="0"/>
        <v>10.619284923271634</v>
      </c>
      <c r="E40" s="62">
        <f t="shared" si="2"/>
        <v>0.41156561646397355</v>
      </c>
      <c r="F40" s="63">
        <f t="shared" si="3"/>
        <v>0.80906375466483926</v>
      </c>
      <c r="G40" s="1">
        <v>12642</v>
      </c>
      <c r="H40" s="1">
        <v>134249</v>
      </c>
      <c r="I40" s="26">
        <v>108616</v>
      </c>
      <c r="J40" s="1">
        <v>5793</v>
      </c>
      <c r="K40" s="1">
        <v>326191</v>
      </c>
    </row>
    <row r="41" spans="1:11">
      <c r="A41" s="64" t="s">
        <v>81</v>
      </c>
      <c r="B41" s="65" t="s">
        <v>82</v>
      </c>
      <c r="C41" s="61">
        <f t="shared" si="1"/>
        <v>27.212127918557044</v>
      </c>
      <c r="D41" s="61">
        <f t="shared" si="0"/>
        <v>7.701481319094297</v>
      </c>
      <c r="E41" s="62">
        <f t="shared" si="2"/>
        <v>0.72585701045473061</v>
      </c>
      <c r="F41" s="63">
        <f t="shared" si="3"/>
        <v>0.44056507099985359</v>
      </c>
      <c r="G41" s="1">
        <v>31931</v>
      </c>
      <c r="H41" s="1">
        <v>245916</v>
      </c>
      <c r="I41" s="26">
        <v>108342</v>
      </c>
      <c r="J41" s="1">
        <v>9037</v>
      </c>
      <c r="K41" s="1">
        <v>338794</v>
      </c>
    </row>
    <row r="42" spans="1:11">
      <c r="A42" s="64" t="s">
        <v>83</v>
      </c>
      <c r="B42" s="65" t="s">
        <v>84</v>
      </c>
      <c r="C42" s="61">
        <f t="shared" si="1"/>
        <v>20.253844728552899</v>
      </c>
      <c r="D42" s="61">
        <f t="shared" si="0"/>
        <v>6.6819487743749617</v>
      </c>
      <c r="E42" s="62">
        <f t="shared" si="2"/>
        <v>0.35612707328118431</v>
      </c>
      <c r="F42" s="63">
        <f t="shared" si="3"/>
        <v>0.47692800292745402</v>
      </c>
      <c r="G42" s="1">
        <v>16359</v>
      </c>
      <c r="H42" s="1">
        <v>109310</v>
      </c>
      <c r="I42" s="26">
        <v>52133</v>
      </c>
      <c r="J42" s="1">
        <v>5397</v>
      </c>
      <c r="K42" s="1">
        <v>306941</v>
      </c>
    </row>
    <row r="43" spans="1:11">
      <c r="A43" s="64" t="s">
        <v>85</v>
      </c>
      <c r="B43" s="65" t="s">
        <v>86</v>
      </c>
      <c r="C43" s="61">
        <f t="shared" si="1"/>
        <v>16.425256581883087</v>
      </c>
      <c r="D43" s="61">
        <f t="shared" si="0"/>
        <v>3.3021440746389161</v>
      </c>
      <c r="E43" s="62">
        <f t="shared" si="2"/>
        <v>0.13699022694623703</v>
      </c>
      <c r="F43" s="63">
        <f t="shared" si="3"/>
        <v>0.81270884837947244</v>
      </c>
      <c r="G43" s="1">
        <v>11147</v>
      </c>
      <c r="H43" s="1">
        <v>36809</v>
      </c>
      <c r="I43" s="26">
        <v>29915</v>
      </c>
      <c r="J43" s="1">
        <v>2241</v>
      </c>
      <c r="K43" s="1">
        <v>268698</v>
      </c>
    </row>
    <row r="44" spans="1:11">
      <c r="A44" s="64" t="s">
        <v>87</v>
      </c>
      <c r="B44" s="65" t="s">
        <v>88</v>
      </c>
      <c r="C44" s="61">
        <f t="shared" si="1"/>
        <v>28.095563139931741</v>
      </c>
      <c r="D44" s="62">
        <f t="shared" si="0"/>
        <v>0.85473990239850484</v>
      </c>
      <c r="E44" s="62">
        <f t="shared" si="2"/>
        <v>3.0287198581299347E-2</v>
      </c>
      <c r="F44" s="63">
        <f t="shared" si="3"/>
        <v>2.2292274052478134</v>
      </c>
      <c r="G44" s="1">
        <v>9631</v>
      </c>
      <c r="H44" s="1">
        <v>8232</v>
      </c>
      <c r="I44" s="26">
        <v>18351</v>
      </c>
      <c r="J44" s="1">
        <v>293</v>
      </c>
      <c r="K44" s="1">
        <v>271798</v>
      </c>
    </row>
    <row r="45" spans="1:11">
      <c r="A45" s="64" t="s">
        <v>89</v>
      </c>
      <c r="B45" s="65" t="s">
        <v>88</v>
      </c>
      <c r="C45" s="61">
        <f t="shared" si="1"/>
        <v>20.052474300741096</v>
      </c>
      <c r="D45" s="61">
        <f t="shared" si="0"/>
        <v>6.8761203410208767</v>
      </c>
      <c r="E45" s="62">
        <f t="shared" si="2"/>
        <v>1.2183700741271539</v>
      </c>
      <c r="F45" s="63">
        <f t="shared" si="3"/>
        <v>0.74561921168660594</v>
      </c>
      <c r="G45" s="1">
        <v>73192</v>
      </c>
      <c r="H45" s="1">
        <v>503277</v>
      </c>
      <c r="I45" s="26">
        <v>375253</v>
      </c>
      <c r="J45" s="1">
        <v>25098</v>
      </c>
      <c r="K45" s="1">
        <v>413074</v>
      </c>
    </row>
    <row r="46" spans="1:11">
      <c r="A46" s="64" t="s">
        <v>90</v>
      </c>
      <c r="B46" s="65" t="s">
        <v>91</v>
      </c>
      <c r="C46" s="61">
        <f t="shared" si="1"/>
        <v>31.179008370895041</v>
      </c>
      <c r="D46" s="61">
        <f t="shared" si="0"/>
        <v>7.4174325980392153</v>
      </c>
      <c r="E46" s="62">
        <f t="shared" si="2"/>
        <v>0.17240262052268035</v>
      </c>
      <c r="F46" s="63">
        <f t="shared" si="3"/>
        <v>0.85966832572644103</v>
      </c>
      <c r="G46" s="1">
        <v>6528</v>
      </c>
      <c r="H46" s="1">
        <v>48421</v>
      </c>
      <c r="I46" s="26">
        <v>41626</v>
      </c>
      <c r="J46" s="1">
        <v>1553</v>
      </c>
      <c r="K46" s="1">
        <v>280860</v>
      </c>
    </row>
    <row r="47" spans="1:11">
      <c r="A47" s="64" t="s">
        <v>92</v>
      </c>
      <c r="B47" s="65" t="s">
        <v>93</v>
      </c>
      <c r="C47" s="61">
        <f t="shared" si="1"/>
        <v>14.930471234460827</v>
      </c>
      <c r="D47" s="61">
        <f t="shared" si="0"/>
        <v>3.3306139558880434</v>
      </c>
      <c r="E47" s="62">
        <f t="shared" si="2"/>
        <v>0.32483779967355514</v>
      </c>
      <c r="F47" s="63">
        <f t="shared" si="3"/>
        <v>0.69107068516492565</v>
      </c>
      <c r="G47" s="1">
        <v>31012</v>
      </c>
      <c r="H47" s="1">
        <v>103289</v>
      </c>
      <c r="I47" s="26">
        <v>71380</v>
      </c>
      <c r="J47" s="1">
        <v>6918</v>
      </c>
      <c r="K47" s="1">
        <v>317971</v>
      </c>
    </row>
    <row r="48" spans="1:11">
      <c r="A48" s="64" t="s">
        <v>94</v>
      </c>
      <c r="B48" s="65" t="s">
        <v>95</v>
      </c>
      <c r="C48" s="61">
        <f t="shared" si="1"/>
        <v>17.08186962592783</v>
      </c>
      <c r="D48" s="61">
        <f t="shared" si="0"/>
        <v>9.9504687700672125</v>
      </c>
      <c r="E48" s="62">
        <f t="shared" si="2"/>
        <v>0.66800497771237899</v>
      </c>
      <c r="F48" s="63">
        <f t="shared" si="3"/>
        <v>0.58243881032383527</v>
      </c>
      <c r="G48" s="1">
        <v>23359</v>
      </c>
      <c r="H48" s="1">
        <v>232433</v>
      </c>
      <c r="I48" s="26">
        <v>135378</v>
      </c>
      <c r="J48" s="1">
        <v>13607</v>
      </c>
      <c r="K48" s="1">
        <v>347951</v>
      </c>
    </row>
    <row r="49" spans="1:11">
      <c r="A49" s="65" t="s">
        <v>96</v>
      </c>
      <c r="B49" s="65" t="s">
        <v>97</v>
      </c>
      <c r="C49" s="61">
        <f t="shared" si="1"/>
        <v>6.8555182217627291</v>
      </c>
      <c r="D49" s="61">
        <f t="shared" si="0"/>
        <v>1.840240518038853</v>
      </c>
      <c r="E49" s="62">
        <f t="shared" si="2"/>
        <v>0.22287327604557625</v>
      </c>
      <c r="F49" s="63">
        <f t="shared" si="3"/>
        <v>0.62390036696325346</v>
      </c>
      <c r="G49" s="1">
        <v>43240</v>
      </c>
      <c r="H49" s="1">
        <v>79572</v>
      </c>
      <c r="I49" s="26">
        <v>49645</v>
      </c>
      <c r="J49" s="1">
        <v>11607</v>
      </c>
      <c r="K49" s="1">
        <v>357028</v>
      </c>
    </row>
    <row r="50" spans="1:11">
      <c r="A50" s="66"/>
      <c r="B50" s="67"/>
      <c r="C50" s="67"/>
      <c r="D50" s="68"/>
      <c r="E50" s="69"/>
      <c r="F50" s="70"/>
      <c r="G50" s="71"/>
      <c r="H50" s="71"/>
      <c r="I50" s="71"/>
      <c r="J50" s="71"/>
      <c r="K50" s="71"/>
    </row>
    <row r="51" spans="1:11">
      <c r="A51" s="8" t="s">
        <v>98</v>
      </c>
      <c r="B51" s="8"/>
      <c r="C51" s="32">
        <f>AVERAGE(C2:C49)</f>
        <v>21.202165317491371</v>
      </c>
      <c r="D51" s="32">
        <f t="shared" ref="D51:F51" si="4">AVERAGE(D2:D49)</f>
        <v>6.7331692006005683</v>
      </c>
      <c r="E51" s="22">
        <f t="shared" si="4"/>
        <v>0.35785446112963787</v>
      </c>
      <c r="F51" s="33">
        <f t="shared" si="4"/>
        <v>0.89367650942307619</v>
      </c>
      <c r="G51" s="71"/>
      <c r="H51" s="71"/>
      <c r="I51" s="71"/>
      <c r="J51" s="71"/>
      <c r="K51" s="71"/>
    </row>
    <row r="52" spans="1:11">
      <c r="A52" s="8" t="s">
        <v>99</v>
      </c>
      <c r="B52" s="8"/>
      <c r="C52" s="32">
        <f>MEDIAN(C2:C49)</f>
        <v>21.21446325774081</v>
      </c>
      <c r="D52" s="32">
        <f t="shared" ref="D52:F52" si="5">MEDIAN(D2:D49)</f>
        <v>6.3562892842660172</v>
      </c>
      <c r="E52" s="22">
        <f t="shared" si="5"/>
        <v>0.24386404509414084</v>
      </c>
      <c r="F52" s="33">
        <f t="shared" si="5"/>
        <v>0.64530744074190904</v>
      </c>
      <c r="G52" s="71"/>
      <c r="H52" s="71"/>
      <c r="I52" s="71"/>
      <c r="J52" s="71"/>
      <c r="K52" s="71"/>
    </row>
    <row r="53" spans="1:11">
      <c r="A53" s="28"/>
      <c r="B53" s="29"/>
      <c r="C53" s="30"/>
      <c r="D53" s="30"/>
      <c r="E53" s="30"/>
      <c r="F53" s="31"/>
      <c r="G53" s="71"/>
      <c r="H53" s="71"/>
      <c r="I53" s="71"/>
      <c r="J53" s="71"/>
      <c r="K53" s="71"/>
    </row>
    <row r="54" spans="1:11" ht="39" customHeight="1">
      <c r="A54" s="155" t="s">
        <v>100</v>
      </c>
      <c r="B54" s="156"/>
      <c r="C54" s="156"/>
      <c r="D54" s="156"/>
      <c r="E54" s="156"/>
      <c r="F54" s="157"/>
      <c r="G54" s="71"/>
      <c r="H54" s="71"/>
      <c r="I54" s="71"/>
      <c r="J54" s="71"/>
      <c r="K54" s="71"/>
    </row>
    <row r="55" spans="1:11" ht="29.45" customHeight="1">
      <c r="A55" s="158" t="s">
        <v>101</v>
      </c>
      <c r="B55" s="159"/>
      <c r="C55" s="159"/>
      <c r="D55" s="159"/>
      <c r="E55" s="159"/>
      <c r="F55" s="160"/>
      <c r="G55" s="71"/>
      <c r="H55" s="71"/>
      <c r="I55" s="71"/>
      <c r="J55" s="71"/>
      <c r="K55" s="71"/>
    </row>
  </sheetData>
  <sheetProtection sort="0" autoFilter="0"/>
  <autoFilter ref="A1:K49" xr:uid="{8C734F2B-2CBB-4594-B2D2-6903D12969AA}"/>
  <sortState xmlns:xlrd2="http://schemas.microsoft.com/office/spreadsheetml/2017/richdata2" ref="A2:K49">
    <sortCondition ref="B2:B49"/>
  </sortState>
  <mergeCells count="2">
    <mergeCell ref="A54:F54"/>
    <mergeCell ref="A55:F55"/>
  </mergeCells>
  <conditionalFormatting sqref="A2:F49">
    <cfRule type="expression" dxfId="13"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336CC-3B51-4B30-BAD5-613180124AB6}">
  <sheetPr>
    <tabColor theme="7" tint="0.39997558519241921"/>
  </sheetPr>
  <dimension ref="A1:Q48"/>
  <sheetViews>
    <sheetView showGridLines="0" showRowColHeaders="0" workbookViewId="0">
      <pane xSplit="2" ySplit="1" topLeftCell="C2" activePane="bottomRight" state="frozen"/>
      <selection pane="topRight" activeCell="C1" sqref="C1"/>
      <selection pane="bottomLeft" activeCell="A2" sqref="A2"/>
      <selection pane="bottomRight" activeCell="B1" sqref="B1"/>
    </sheetView>
  </sheetViews>
  <sheetFormatPr defaultColWidth="9.140625" defaultRowHeight="12.75"/>
  <cols>
    <col min="1" max="1" width="38" style="5" hidden="1" customWidth="1"/>
    <col min="2" max="2" width="21.28515625" style="5" customWidth="1"/>
    <col min="3" max="3" width="21.85546875" style="5" customWidth="1"/>
    <col min="4" max="4" width="20" style="16" customWidth="1"/>
    <col min="5" max="5" width="19.42578125" style="16" customWidth="1"/>
    <col min="6" max="6" width="21.140625" style="5" customWidth="1"/>
    <col min="7" max="7" width="16.85546875" style="16" hidden="1" customWidth="1"/>
    <col min="8" max="8" width="19.42578125" style="16" hidden="1" customWidth="1"/>
    <col min="9" max="10" width="16.85546875" style="16" hidden="1" customWidth="1"/>
    <col min="11" max="11" width="20" style="16" hidden="1" customWidth="1"/>
    <col min="12" max="12" width="12.28515625" style="5" hidden="1" customWidth="1"/>
    <col min="13" max="14" width="11" style="5" hidden="1" customWidth="1"/>
    <col min="15" max="15" width="10.5703125" style="5" hidden="1" customWidth="1"/>
    <col min="16" max="16" width="9.140625" style="5" hidden="1" customWidth="1"/>
    <col min="17" max="17" width="9.140625" style="5" customWidth="1"/>
    <col min="18" max="16384" width="9.140625" style="5"/>
  </cols>
  <sheetData>
    <row r="1" spans="1:17" ht="42.6" customHeight="1">
      <c r="A1" s="27" t="s">
        <v>0</v>
      </c>
      <c r="B1" s="103" t="s">
        <v>179</v>
      </c>
      <c r="C1" s="41" t="s">
        <v>1</v>
      </c>
      <c r="D1" s="41" t="s">
        <v>2</v>
      </c>
      <c r="E1" s="41" t="s">
        <v>3</v>
      </c>
      <c r="F1" s="41" t="s">
        <v>4</v>
      </c>
      <c r="G1" s="17" t="s">
        <v>5</v>
      </c>
      <c r="H1" s="17" t="s">
        <v>7</v>
      </c>
      <c r="I1" s="17" t="s">
        <v>8</v>
      </c>
      <c r="J1" s="17" t="s">
        <v>9</v>
      </c>
      <c r="K1" s="17" t="s">
        <v>10</v>
      </c>
      <c r="L1" s="59" t="s">
        <v>102</v>
      </c>
      <c r="M1" s="59" t="s">
        <v>103</v>
      </c>
      <c r="N1" s="59" t="s">
        <v>269</v>
      </c>
      <c r="O1" s="59" t="s">
        <v>104</v>
      </c>
      <c r="P1" s="59" t="s">
        <v>105</v>
      </c>
    </row>
    <row r="2" spans="1:17">
      <c r="A2" s="60" t="s">
        <v>11</v>
      </c>
      <c r="B2" s="65" t="s">
        <v>12</v>
      </c>
      <c r="C2" s="96">
        <f>H2/J2</f>
        <v>29.325539242341854</v>
      </c>
      <c r="D2" s="61">
        <f t="shared" ref="D2:D40" si="0">H2/G2</f>
        <v>18.86422200198216</v>
      </c>
      <c r="E2" s="62">
        <f>H2/K2</f>
        <v>0.8970610658453213</v>
      </c>
      <c r="F2" s="63">
        <f>I2/H2</f>
        <v>0.38659921255462359</v>
      </c>
      <c r="G2" s="1">
        <v>17153</v>
      </c>
      <c r="H2" s="1">
        <v>323578</v>
      </c>
      <c r="I2" s="26">
        <v>125095</v>
      </c>
      <c r="J2" s="1">
        <v>11034</v>
      </c>
      <c r="K2" s="1">
        <v>360709</v>
      </c>
      <c r="L2" s="72"/>
      <c r="M2" s="72"/>
      <c r="N2" s="72"/>
      <c r="O2" s="72"/>
      <c r="P2" s="73"/>
    </row>
    <row r="3" spans="1:17">
      <c r="A3" s="64" t="s">
        <v>13</v>
      </c>
      <c r="B3" s="65" t="s">
        <v>14</v>
      </c>
      <c r="C3" s="96">
        <f t="shared" ref="C3:C40" si="1">H3/J3</f>
        <v>17.991572651896153</v>
      </c>
      <c r="D3" s="61">
        <f t="shared" si="0"/>
        <v>5.8846752322944917</v>
      </c>
      <c r="E3" s="62">
        <f t="shared" ref="E3:E40" si="2">H3/K3</f>
        <v>0.41275652279665587</v>
      </c>
      <c r="F3" s="63">
        <f t="shared" ref="F3:F40" si="3">I3/H3</f>
        <v>0.66671451452056452</v>
      </c>
      <c r="G3" s="1">
        <v>22493</v>
      </c>
      <c r="H3" s="1">
        <v>132364</v>
      </c>
      <c r="I3" s="26">
        <v>88249</v>
      </c>
      <c r="J3" s="1">
        <v>7357</v>
      </c>
      <c r="K3" s="1">
        <v>320683</v>
      </c>
      <c r="L3" s="72"/>
      <c r="M3" s="72"/>
      <c r="N3" s="72"/>
      <c r="O3" s="72"/>
      <c r="P3" s="73"/>
    </row>
    <row r="4" spans="1:17">
      <c r="A4" s="64"/>
      <c r="B4" s="65" t="s">
        <v>16</v>
      </c>
      <c r="C4" s="96">
        <f t="shared" si="1"/>
        <v>16.654441727791362</v>
      </c>
      <c r="D4" s="61">
        <f t="shared" si="0"/>
        <v>5.0587944052481744</v>
      </c>
      <c r="E4" s="62">
        <f t="shared" si="2"/>
        <v>0.24668258102288468</v>
      </c>
      <c r="F4" s="63">
        <f t="shared" si="3"/>
        <v>0.6479324688035234</v>
      </c>
      <c r="G4" s="1">
        <v>16158</v>
      </c>
      <c r="H4" s="1">
        <v>81740</v>
      </c>
      <c r="I4" s="34">
        <v>52962</v>
      </c>
      <c r="J4" s="1">
        <v>4908</v>
      </c>
      <c r="K4" s="1">
        <v>331357</v>
      </c>
      <c r="L4" s="73">
        <v>65791</v>
      </c>
      <c r="M4" s="73">
        <v>14179</v>
      </c>
      <c r="N4" s="73">
        <v>0</v>
      </c>
      <c r="O4" s="73">
        <v>251387</v>
      </c>
      <c r="P4" s="73">
        <f>SUM(L4+M4+N4+O4)</f>
        <v>331357</v>
      </c>
    </row>
    <row r="5" spans="1:17">
      <c r="A5" s="64" t="s">
        <v>20</v>
      </c>
      <c r="B5" s="65" t="s">
        <v>19</v>
      </c>
      <c r="C5" s="96">
        <f t="shared" si="1"/>
        <v>2.4644607843137254</v>
      </c>
      <c r="D5" s="62">
        <f t="shared" si="0"/>
        <v>0.17809856972058627</v>
      </c>
      <c r="E5" s="62">
        <f t="shared" si="2"/>
        <v>1.4554428932265091E-2</v>
      </c>
      <c r="F5" s="63">
        <f t="shared" si="3"/>
        <v>4.1272998508204877</v>
      </c>
      <c r="G5" s="1">
        <v>22583</v>
      </c>
      <c r="H5" s="1">
        <v>4022</v>
      </c>
      <c r="I5" s="26">
        <v>16600</v>
      </c>
      <c r="J5" s="1">
        <v>1632</v>
      </c>
      <c r="K5" s="1">
        <v>276342</v>
      </c>
      <c r="L5" s="72"/>
      <c r="M5" s="72"/>
      <c r="N5" s="72"/>
      <c r="O5" s="73"/>
      <c r="P5" s="72"/>
    </row>
    <row r="6" spans="1:17">
      <c r="A6" s="64" t="s">
        <v>22</v>
      </c>
      <c r="B6" s="65" t="s">
        <v>21</v>
      </c>
      <c r="C6" s="96">
        <f t="shared" si="1"/>
        <v>25.602552944589497</v>
      </c>
      <c r="D6" s="61">
        <f t="shared" si="0"/>
        <v>11.035638364386646</v>
      </c>
      <c r="E6" s="62">
        <f t="shared" si="2"/>
        <v>0.31245729257023491</v>
      </c>
      <c r="F6" s="63">
        <f t="shared" si="3"/>
        <v>0.3681729592530481</v>
      </c>
      <c r="G6" s="1">
        <v>7997</v>
      </c>
      <c r="H6" s="1">
        <v>88252</v>
      </c>
      <c r="I6" s="26">
        <v>32492</v>
      </c>
      <c r="J6" s="1">
        <v>3447</v>
      </c>
      <c r="K6" s="1">
        <v>282445</v>
      </c>
      <c r="L6" s="72"/>
      <c r="M6" s="72"/>
      <c r="N6" s="72"/>
      <c r="O6" s="73"/>
      <c r="P6" s="72"/>
    </row>
    <row r="7" spans="1:17">
      <c r="A7" s="64" t="s">
        <v>24</v>
      </c>
      <c r="B7" s="65" t="s">
        <v>23</v>
      </c>
      <c r="C7" s="96">
        <f t="shared" si="1"/>
        <v>19.568116607368299</v>
      </c>
      <c r="D7" s="61">
        <f t="shared" si="0"/>
        <v>4.7774321900919077</v>
      </c>
      <c r="E7" s="62">
        <f t="shared" si="2"/>
        <v>0.49600137311887077</v>
      </c>
      <c r="F7" s="63">
        <f t="shared" si="3"/>
        <v>1.0661712522800988</v>
      </c>
      <c r="G7" s="1">
        <v>35688</v>
      </c>
      <c r="H7" s="1">
        <v>170497</v>
      </c>
      <c r="I7" s="26">
        <v>181779</v>
      </c>
      <c r="J7" s="1">
        <v>8713</v>
      </c>
      <c r="K7" s="1">
        <v>343743</v>
      </c>
      <c r="L7" s="72"/>
      <c r="M7" s="72"/>
      <c r="N7" s="72"/>
      <c r="O7" s="73"/>
      <c r="P7" s="72"/>
    </row>
    <row r="8" spans="1:17">
      <c r="A8" s="64" t="s">
        <v>26</v>
      </c>
      <c r="B8" s="65" t="s">
        <v>25</v>
      </c>
      <c r="C8" s="96">
        <f t="shared" si="1"/>
        <v>17.233896046201689</v>
      </c>
      <c r="D8" s="61">
        <f t="shared" si="0"/>
        <v>6.5486893192176909</v>
      </c>
      <c r="E8" s="62">
        <f t="shared" si="2"/>
        <v>1.0796966323406625</v>
      </c>
      <c r="F8" s="63">
        <f t="shared" si="3"/>
        <v>0.50539026235985773</v>
      </c>
      <c r="G8" s="1">
        <v>82934</v>
      </c>
      <c r="H8" s="1">
        <v>543109</v>
      </c>
      <c r="I8" s="26">
        <v>274482</v>
      </c>
      <c r="J8" s="1">
        <v>31514</v>
      </c>
      <c r="K8" s="1">
        <v>503020</v>
      </c>
      <c r="L8" s="72"/>
      <c r="M8" s="72"/>
      <c r="N8" s="72"/>
      <c r="O8" s="73"/>
      <c r="P8" s="72"/>
    </row>
    <row r="9" spans="1:17">
      <c r="A9" s="64" t="s">
        <v>28</v>
      </c>
      <c r="B9" s="65" t="s">
        <v>27</v>
      </c>
      <c r="C9" s="96">
        <f t="shared" si="1"/>
        <v>22.1443152148113</v>
      </c>
      <c r="D9" s="61">
        <f t="shared" si="0"/>
        <v>7.6880098887515453</v>
      </c>
      <c r="E9" s="62">
        <f t="shared" si="2"/>
        <v>0.78008712787395162</v>
      </c>
      <c r="F9" s="63">
        <f t="shared" si="3"/>
        <v>0.60192866993947447</v>
      </c>
      <c r="G9" s="1">
        <v>36405</v>
      </c>
      <c r="H9" s="1">
        <v>279882</v>
      </c>
      <c r="I9" s="26">
        <v>168469</v>
      </c>
      <c r="J9" s="1">
        <v>12639</v>
      </c>
      <c r="K9" s="1">
        <v>358783</v>
      </c>
      <c r="L9" s="72"/>
      <c r="M9" s="72"/>
      <c r="N9" s="72"/>
      <c r="O9" s="73"/>
      <c r="P9" s="72"/>
    </row>
    <row r="10" spans="1:17">
      <c r="A10" s="64" t="s">
        <v>30</v>
      </c>
      <c r="B10" s="65" t="s">
        <v>29</v>
      </c>
      <c r="C10" s="96">
        <f t="shared" si="1"/>
        <v>28.879329088367758</v>
      </c>
      <c r="D10" s="61">
        <f t="shared" si="0"/>
        <v>12.992873113471212</v>
      </c>
      <c r="E10" s="62">
        <f t="shared" si="2"/>
        <v>0.58377519722983517</v>
      </c>
      <c r="F10" s="63">
        <f t="shared" si="3"/>
        <v>0.34612861245254201</v>
      </c>
      <c r="G10" s="1">
        <v>14312</v>
      </c>
      <c r="H10" s="1">
        <v>185954</v>
      </c>
      <c r="I10" s="26">
        <v>64364</v>
      </c>
      <c r="J10" s="1">
        <v>6439</v>
      </c>
      <c r="K10" s="1">
        <v>318537</v>
      </c>
      <c r="L10" s="72"/>
      <c r="M10" s="72"/>
      <c r="N10" s="72"/>
      <c r="O10" s="73"/>
      <c r="P10" s="72"/>
    </row>
    <row r="11" spans="1:17">
      <c r="A11" s="64" t="s">
        <v>32</v>
      </c>
      <c r="B11" s="65" t="s">
        <v>31</v>
      </c>
      <c r="C11" s="96">
        <f t="shared" si="1"/>
        <v>19.42703340973814</v>
      </c>
      <c r="D11" s="61">
        <f t="shared" si="0"/>
        <v>5.9333248477905771</v>
      </c>
      <c r="E11" s="62">
        <f t="shared" si="2"/>
        <v>0.79721975982875048</v>
      </c>
      <c r="F11" s="63">
        <f t="shared" si="3"/>
        <v>0.45959648326188546</v>
      </c>
      <c r="G11" s="1">
        <v>47139</v>
      </c>
      <c r="H11" s="1">
        <v>279691</v>
      </c>
      <c r="I11" s="26">
        <v>128545</v>
      </c>
      <c r="J11" s="1">
        <v>14397</v>
      </c>
      <c r="K11" s="1">
        <v>350833</v>
      </c>
      <c r="L11" s="72"/>
      <c r="M11" s="72"/>
      <c r="N11" s="72"/>
      <c r="O11" s="73"/>
      <c r="P11" s="72"/>
    </row>
    <row r="12" spans="1:17">
      <c r="A12" s="64" t="s">
        <v>34</v>
      </c>
      <c r="B12" s="65" t="s">
        <v>33</v>
      </c>
      <c r="C12" s="96">
        <f t="shared" si="1"/>
        <v>29.631366616238022</v>
      </c>
      <c r="D12" s="61">
        <f t="shared" si="0"/>
        <v>9.0958204334365327</v>
      </c>
      <c r="E12" s="62">
        <f t="shared" si="2"/>
        <v>0.21165719308104058</v>
      </c>
      <c r="F12" s="63">
        <f t="shared" si="3"/>
        <v>0.43269967153967903</v>
      </c>
      <c r="G12" s="1">
        <v>6460</v>
      </c>
      <c r="H12" s="1">
        <v>58759</v>
      </c>
      <c r="I12" s="26">
        <v>25425</v>
      </c>
      <c r="J12" s="1">
        <v>1983</v>
      </c>
      <c r="K12" s="1">
        <v>277614</v>
      </c>
      <c r="L12" s="72"/>
      <c r="M12" s="72"/>
      <c r="N12" s="72"/>
      <c r="O12" s="73"/>
      <c r="P12" s="72"/>
    </row>
    <row r="13" spans="1:17">
      <c r="A13" s="64"/>
      <c r="B13" s="65" t="s">
        <v>35</v>
      </c>
      <c r="C13" s="96">
        <f t="shared" si="1"/>
        <v>21.610991379310345</v>
      </c>
      <c r="D13" s="61">
        <f t="shared" si="0"/>
        <v>4.4875811143432536</v>
      </c>
      <c r="E13" s="62">
        <f t="shared" si="2"/>
        <v>7.0318088105356169E-2</v>
      </c>
      <c r="F13" s="63">
        <f t="shared" si="3"/>
        <v>0.72256295188232356</v>
      </c>
      <c r="G13" s="1">
        <v>4469</v>
      </c>
      <c r="H13" s="1">
        <v>20055</v>
      </c>
      <c r="I13" s="34">
        <v>14491</v>
      </c>
      <c r="J13" s="1">
        <v>928</v>
      </c>
      <c r="K13" s="1">
        <v>285204</v>
      </c>
      <c r="L13" s="73"/>
      <c r="M13" s="73"/>
      <c r="N13" s="73"/>
      <c r="O13" s="73"/>
      <c r="P13" s="73"/>
    </row>
    <row r="14" spans="1:17">
      <c r="A14" s="64"/>
      <c r="B14" s="65" t="s">
        <v>37</v>
      </c>
      <c r="C14" s="96">
        <f t="shared" si="1"/>
        <v>22.925309432351686</v>
      </c>
      <c r="D14" s="61">
        <f t="shared" si="0"/>
        <v>5.385402045317826</v>
      </c>
      <c r="E14" s="62">
        <f t="shared" si="2"/>
        <v>0.16981388570109798</v>
      </c>
      <c r="F14" s="63">
        <f t="shared" si="3"/>
        <v>0.70588673344007147</v>
      </c>
      <c r="G14" s="1">
        <v>9974</v>
      </c>
      <c r="H14" s="1">
        <v>53714</v>
      </c>
      <c r="I14" s="34">
        <v>37916</v>
      </c>
      <c r="J14" s="1">
        <v>2343</v>
      </c>
      <c r="K14" s="1">
        <v>316311</v>
      </c>
      <c r="L14" s="73">
        <v>23119</v>
      </c>
      <c r="M14" s="73">
        <v>41805</v>
      </c>
      <c r="N14" s="73">
        <v>0</v>
      </c>
      <c r="O14" s="73">
        <v>251387</v>
      </c>
      <c r="P14" s="73">
        <f>SUM(L14:O14)</f>
        <v>316311</v>
      </c>
    </row>
    <row r="15" spans="1:17">
      <c r="A15" s="64" t="s">
        <v>44</v>
      </c>
      <c r="B15" s="65" t="s">
        <v>40</v>
      </c>
      <c r="C15" s="96">
        <f t="shared" si="1"/>
        <v>26.183359013867488</v>
      </c>
      <c r="D15" s="61">
        <f t="shared" si="0"/>
        <v>6.0703738985472731</v>
      </c>
      <c r="E15" s="62">
        <f t="shared" si="2"/>
        <v>0.17522109293636853</v>
      </c>
      <c r="F15" s="63">
        <f t="shared" si="3"/>
        <v>0.40500990603974185</v>
      </c>
      <c r="G15" s="1">
        <v>8398</v>
      </c>
      <c r="H15" s="1">
        <v>50979</v>
      </c>
      <c r="I15" s="26">
        <v>20647</v>
      </c>
      <c r="J15" s="1">
        <v>1947</v>
      </c>
      <c r="K15" s="1">
        <v>290941</v>
      </c>
      <c r="L15" s="73">
        <v>18565</v>
      </c>
      <c r="M15" s="73">
        <v>20989</v>
      </c>
      <c r="N15" s="72">
        <v>0</v>
      </c>
      <c r="O15" s="73">
        <v>251387</v>
      </c>
      <c r="P15" s="73">
        <f>SUM(L15:O15)</f>
        <v>290941</v>
      </c>
      <c r="Q15" s="72"/>
    </row>
    <row r="16" spans="1:17">
      <c r="A16" s="64" t="s">
        <v>48</v>
      </c>
      <c r="B16" s="65" t="s">
        <v>43</v>
      </c>
      <c r="C16" s="96">
        <f t="shared" si="1"/>
        <v>21.114215535769112</v>
      </c>
      <c r="D16" s="61">
        <f t="shared" si="0"/>
        <v>12.370750134916351</v>
      </c>
      <c r="E16" s="62">
        <f t="shared" si="2"/>
        <v>0.24334481013733239</v>
      </c>
      <c r="F16" s="63">
        <f t="shared" si="3"/>
        <v>0.90895607032238368</v>
      </c>
      <c r="G16" s="1">
        <v>5559</v>
      </c>
      <c r="H16" s="1">
        <v>68769</v>
      </c>
      <c r="I16" s="26">
        <v>62508</v>
      </c>
      <c r="J16" s="1">
        <v>3257</v>
      </c>
      <c r="K16" s="1">
        <v>282599</v>
      </c>
      <c r="L16" s="72"/>
      <c r="M16" s="72"/>
      <c r="N16" s="72"/>
      <c r="O16" s="73"/>
      <c r="P16" s="72"/>
      <c r="Q16" s="72"/>
    </row>
    <row r="17" spans="1:17">
      <c r="A17" s="64" t="s">
        <v>50</v>
      </c>
      <c r="B17" s="65" t="s">
        <v>45</v>
      </c>
      <c r="C17" s="96">
        <f t="shared" si="1"/>
        <v>11.550206327372765</v>
      </c>
      <c r="D17" s="61">
        <f t="shared" si="0"/>
        <v>1.9879261363636365</v>
      </c>
      <c r="E17" s="62">
        <f t="shared" si="2"/>
        <v>0.19530307712243697</v>
      </c>
      <c r="F17" s="63">
        <f t="shared" si="3"/>
        <v>0.34578676057775737</v>
      </c>
      <c r="G17" s="1">
        <v>29568</v>
      </c>
      <c r="H17" s="1">
        <v>58779</v>
      </c>
      <c r="I17" s="26">
        <v>20325</v>
      </c>
      <c r="J17" s="1">
        <v>5089</v>
      </c>
      <c r="K17" s="1">
        <v>300963</v>
      </c>
      <c r="L17" s="72"/>
      <c r="M17" s="72"/>
      <c r="N17" s="72"/>
      <c r="O17" s="73"/>
      <c r="P17" s="72"/>
      <c r="Q17" s="72"/>
    </row>
    <row r="18" spans="1:17">
      <c r="A18" s="64" t="s">
        <v>52</v>
      </c>
      <c r="B18" s="65" t="s">
        <v>47</v>
      </c>
      <c r="C18" s="96">
        <f t="shared" si="1"/>
        <v>26.749787955894828</v>
      </c>
      <c r="D18" s="61">
        <f t="shared" si="0"/>
        <v>8.3993075591459903</v>
      </c>
      <c r="E18" s="62">
        <f t="shared" si="2"/>
        <v>0.49213788224768662</v>
      </c>
      <c r="F18" s="63">
        <f t="shared" si="3"/>
        <v>0.89434967340985483</v>
      </c>
      <c r="G18" s="1">
        <v>22529</v>
      </c>
      <c r="H18" s="1">
        <v>189228</v>
      </c>
      <c r="I18" s="26">
        <v>169236</v>
      </c>
      <c r="J18" s="1">
        <v>7074</v>
      </c>
      <c r="K18" s="1">
        <v>384502</v>
      </c>
      <c r="L18" s="72"/>
      <c r="M18" s="72"/>
      <c r="N18" s="72"/>
      <c r="O18" s="73"/>
      <c r="P18" s="72"/>
      <c r="Q18" s="72"/>
    </row>
    <row r="19" spans="1:17">
      <c r="A19" s="64" t="s">
        <v>54</v>
      </c>
      <c r="B19" s="65" t="s">
        <v>49</v>
      </c>
      <c r="C19" s="96">
        <f t="shared" si="1"/>
        <v>20.516902944383862</v>
      </c>
      <c r="D19" s="61">
        <f t="shared" si="0"/>
        <v>10.405973451327434</v>
      </c>
      <c r="E19" s="62">
        <f t="shared" si="2"/>
        <v>0.1365941489728576</v>
      </c>
      <c r="F19" s="63">
        <f t="shared" si="3"/>
        <v>1.2323801424471139</v>
      </c>
      <c r="G19" s="1">
        <v>3616</v>
      </c>
      <c r="H19" s="1">
        <v>37628</v>
      </c>
      <c r="I19" s="26">
        <v>46372</v>
      </c>
      <c r="J19" s="1">
        <v>1834</v>
      </c>
      <c r="K19" s="1">
        <v>275473</v>
      </c>
      <c r="L19" s="72"/>
      <c r="M19" s="72"/>
      <c r="N19" s="72"/>
      <c r="O19" s="73"/>
      <c r="P19" s="72"/>
      <c r="Q19" s="72"/>
    </row>
    <row r="20" spans="1:17">
      <c r="A20" s="64" t="s">
        <v>56</v>
      </c>
      <c r="B20" s="65" t="s">
        <v>51</v>
      </c>
      <c r="C20" s="96">
        <f t="shared" si="1"/>
        <v>15.794974371796474</v>
      </c>
      <c r="D20" s="61">
        <f t="shared" si="0"/>
        <v>7.3993557833089314</v>
      </c>
      <c r="E20" s="62">
        <f t="shared" si="2"/>
        <v>0.38441340323184259</v>
      </c>
      <c r="F20" s="63">
        <f t="shared" si="3"/>
        <v>0.55525390996010893</v>
      </c>
      <c r="G20" s="1">
        <v>17075</v>
      </c>
      <c r="H20" s="1">
        <v>126344</v>
      </c>
      <c r="I20" s="26">
        <v>70153</v>
      </c>
      <c r="J20" s="1">
        <v>7999</v>
      </c>
      <c r="K20" s="1">
        <v>328667</v>
      </c>
      <c r="L20" s="72"/>
      <c r="M20" s="72"/>
      <c r="N20" s="72"/>
      <c r="O20" s="73"/>
      <c r="P20" s="72"/>
      <c r="Q20" s="72"/>
    </row>
    <row r="21" spans="1:17">
      <c r="A21" s="64"/>
      <c r="B21" s="65" t="s">
        <v>53</v>
      </c>
      <c r="C21" s="96">
        <f t="shared" si="1"/>
        <v>23.989742827411924</v>
      </c>
      <c r="D21" s="61">
        <f t="shared" si="0"/>
        <v>11.105078447563997</v>
      </c>
      <c r="E21" s="62">
        <f t="shared" si="2"/>
        <v>0.51236796235796134</v>
      </c>
      <c r="F21" s="63">
        <f t="shared" si="3"/>
        <v>0.54053501384938563</v>
      </c>
      <c r="G21" s="1">
        <v>14532</v>
      </c>
      <c r="H21" s="1">
        <v>161379</v>
      </c>
      <c r="I21" s="34">
        <v>87231</v>
      </c>
      <c r="J21" s="1">
        <v>6727</v>
      </c>
      <c r="K21" s="1">
        <v>314967</v>
      </c>
      <c r="L21" s="93"/>
      <c r="M21" s="93"/>
      <c r="N21" s="93"/>
      <c r="O21" s="73"/>
      <c r="P21" s="93"/>
      <c r="Q21" s="93"/>
    </row>
    <row r="22" spans="1:17">
      <c r="A22" s="64" t="s">
        <v>62</v>
      </c>
      <c r="B22" s="65" t="s">
        <v>55</v>
      </c>
      <c r="C22" s="96">
        <f t="shared" si="1"/>
        <v>10.351681957186544</v>
      </c>
      <c r="D22" s="61">
        <f t="shared" si="0"/>
        <v>14.404255319148936</v>
      </c>
      <c r="E22" s="62">
        <f t="shared" si="2"/>
        <v>7.2546078011144446E-2</v>
      </c>
      <c r="F22" s="63">
        <f t="shared" si="3"/>
        <v>1.239290989660266</v>
      </c>
      <c r="G22" s="1">
        <v>1410</v>
      </c>
      <c r="H22" s="1">
        <v>20310</v>
      </c>
      <c r="I22" s="26">
        <v>25170</v>
      </c>
      <c r="J22" s="1">
        <v>1962</v>
      </c>
      <c r="K22" s="1">
        <v>279960</v>
      </c>
      <c r="L22" s="91"/>
      <c r="M22" s="91"/>
      <c r="N22" s="91"/>
      <c r="O22" s="73"/>
      <c r="P22" s="91"/>
      <c r="Q22" s="91"/>
    </row>
    <row r="23" spans="1:17">
      <c r="A23" s="64" t="s">
        <v>64</v>
      </c>
      <c r="B23" s="65" t="s">
        <v>57</v>
      </c>
      <c r="C23" s="96">
        <f t="shared" si="1"/>
        <v>21.314710979712508</v>
      </c>
      <c r="D23" s="61">
        <f t="shared" si="0"/>
        <v>8.3088661924253859</v>
      </c>
      <c r="E23" s="62">
        <f t="shared" si="2"/>
        <v>0.54286278093971996</v>
      </c>
      <c r="F23" s="63">
        <f t="shared" si="3"/>
        <v>1.2799173506284796</v>
      </c>
      <c r="G23" s="1">
        <v>25163</v>
      </c>
      <c r="H23" s="1">
        <v>209076</v>
      </c>
      <c r="I23" s="26">
        <v>267600</v>
      </c>
      <c r="J23" s="1">
        <v>9809</v>
      </c>
      <c r="K23" s="1">
        <v>385136</v>
      </c>
      <c r="L23" s="91"/>
      <c r="M23" s="91"/>
      <c r="N23" s="91"/>
      <c r="O23" s="73"/>
      <c r="P23" s="91"/>
      <c r="Q23" s="91"/>
    </row>
    <row r="24" spans="1:17">
      <c r="A24" s="64"/>
      <c r="B24" s="65" t="s">
        <v>59</v>
      </c>
      <c r="C24" s="96">
        <f t="shared" si="1"/>
        <v>27.014889369489271</v>
      </c>
      <c r="D24" s="61">
        <f t="shared" si="0"/>
        <v>11.711127938843214</v>
      </c>
      <c r="E24" s="62">
        <f t="shared" si="2"/>
        <v>0.84778091603451966</v>
      </c>
      <c r="F24" s="63">
        <f t="shared" si="3"/>
        <v>0.51950439229862089</v>
      </c>
      <c r="G24" s="1">
        <v>27732</v>
      </c>
      <c r="H24" s="1">
        <v>324773</v>
      </c>
      <c r="I24" s="34">
        <v>168721</v>
      </c>
      <c r="J24" s="1">
        <v>12022</v>
      </c>
      <c r="K24" s="1">
        <v>383086</v>
      </c>
      <c r="L24" s="73">
        <v>13391</v>
      </c>
      <c r="M24" s="73">
        <v>108615</v>
      </c>
      <c r="N24" s="73">
        <v>9693</v>
      </c>
      <c r="O24" s="73">
        <v>251387</v>
      </c>
      <c r="P24" s="73">
        <f>SUM(L24:O24)</f>
        <v>383086</v>
      </c>
      <c r="Q24" s="91"/>
    </row>
    <row r="25" spans="1:17">
      <c r="A25" s="64" t="s">
        <v>73</v>
      </c>
      <c r="B25" s="65" t="s">
        <v>63</v>
      </c>
      <c r="C25" s="96">
        <f t="shared" si="1"/>
        <v>17.012128816394814</v>
      </c>
      <c r="D25" s="61">
        <f t="shared" si="0"/>
        <v>4.7694201793984874</v>
      </c>
      <c r="E25" s="62">
        <f t="shared" si="2"/>
        <v>0.43945548833189285</v>
      </c>
      <c r="F25" s="63">
        <f t="shared" si="3"/>
        <v>1.0923701937260302</v>
      </c>
      <c r="G25" s="1">
        <v>34114</v>
      </c>
      <c r="H25" s="1">
        <v>162704</v>
      </c>
      <c r="I25" s="26">
        <v>177733</v>
      </c>
      <c r="J25" s="1">
        <v>9564</v>
      </c>
      <c r="K25" s="1">
        <v>370240</v>
      </c>
      <c r="L25" s="91"/>
      <c r="M25" s="91"/>
      <c r="N25" s="91"/>
      <c r="O25" s="73"/>
      <c r="P25" s="91"/>
      <c r="Q25" s="91"/>
    </row>
    <row r="26" spans="1:17">
      <c r="A26" s="64"/>
      <c r="B26" s="65" t="s">
        <v>65</v>
      </c>
      <c r="C26" s="96">
        <f t="shared" si="1"/>
        <v>20.715638015903068</v>
      </c>
      <c r="D26" s="61">
        <f t="shared" si="0"/>
        <v>4.3462027327613599</v>
      </c>
      <c r="E26" s="62">
        <f t="shared" si="2"/>
        <v>0.17836417458889192</v>
      </c>
      <c r="F26" s="63">
        <f t="shared" si="3"/>
        <v>1.3630414915006397</v>
      </c>
      <c r="G26" s="1">
        <v>12588</v>
      </c>
      <c r="H26" s="1">
        <v>54710</v>
      </c>
      <c r="I26" s="26">
        <v>74572</v>
      </c>
      <c r="J26" s="1">
        <v>2641</v>
      </c>
      <c r="K26" s="1">
        <v>306732</v>
      </c>
      <c r="L26" s="91"/>
      <c r="M26" s="91"/>
      <c r="N26" s="91"/>
      <c r="O26" s="73"/>
      <c r="P26" s="91"/>
      <c r="Q26" s="91"/>
    </row>
    <row r="27" spans="1:17">
      <c r="A27" s="64"/>
      <c r="B27" s="65" t="s">
        <v>67</v>
      </c>
      <c r="C27" s="96">
        <f t="shared" si="1"/>
        <v>6.2660589258023593</v>
      </c>
      <c r="D27" s="61">
        <f t="shared" si="0"/>
        <v>1.7637691127453574</v>
      </c>
      <c r="E27" s="62">
        <f t="shared" si="2"/>
        <v>0.38651930306640347</v>
      </c>
      <c r="F27" s="63">
        <f t="shared" si="3"/>
        <v>0.97919728829828723</v>
      </c>
      <c r="G27" s="1">
        <v>75604</v>
      </c>
      <c r="H27" s="16">
        <v>133348</v>
      </c>
      <c r="I27" s="26">
        <v>130574</v>
      </c>
      <c r="J27" s="1">
        <v>21281</v>
      </c>
      <c r="K27" s="1">
        <v>344997</v>
      </c>
      <c r="L27" s="91"/>
      <c r="M27" s="91"/>
      <c r="N27" s="91"/>
      <c r="O27" s="73"/>
      <c r="P27" s="91"/>
      <c r="Q27" s="91"/>
    </row>
    <row r="28" spans="1:17">
      <c r="A28" s="64"/>
      <c r="B28" s="65" t="s">
        <v>69</v>
      </c>
      <c r="C28" s="96">
        <f t="shared" si="1"/>
        <v>24.1384916748286</v>
      </c>
      <c r="D28" s="61">
        <f t="shared" si="0"/>
        <v>6.8953611997090256</v>
      </c>
      <c r="E28" s="62">
        <f t="shared" si="2"/>
        <v>0.39804188214469138</v>
      </c>
      <c r="F28" s="63">
        <f t="shared" si="3"/>
        <v>0.43277041557450885</v>
      </c>
      <c r="G28" s="1">
        <v>17871</v>
      </c>
      <c r="H28" s="1">
        <v>123227</v>
      </c>
      <c r="I28" s="26">
        <v>53329</v>
      </c>
      <c r="J28" s="1">
        <v>5105</v>
      </c>
      <c r="K28" s="1">
        <v>309583</v>
      </c>
      <c r="L28" s="91"/>
      <c r="M28" s="91"/>
      <c r="N28" s="91"/>
      <c r="O28" s="73"/>
      <c r="P28" s="91"/>
      <c r="Q28" s="91"/>
    </row>
    <row r="29" spans="1:17">
      <c r="A29" s="64"/>
      <c r="B29" s="65" t="s">
        <v>71</v>
      </c>
      <c r="C29" s="96">
        <f t="shared" si="1"/>
        <v>11.387481096987779</v>
      </c>
      <c r="D29" s="61">
        <f t="shared" si="0"/>
        <v>2.9184692092555542</v>
      </c>
      <c r="E29" s="62">
        <f t="shared" si="2"/>
        <v>0.69761196832649996</v>
      </c>
      <c r="F29" s="63">
        <f t="shared" si="3"/>
        <v>1.1880230064514972</v>
      </c>
      <c r="G29" s="1">
        <v>190934</v>
      </c>
      <c r="H29" s="1">
        <v>557235</v>
      </c>
      <c r="I29" s="26">
        <v>662008</v>
      </c>
      <c r="J29" s="1">
        <v>48934</v>
      </c>
      <c r="K29" s="1">
        <v>798775</v>
      </c>
      <c r="L29" s="73">
        <v>224591</v>
      </c>
      <c r="M29" s="73">
        <v>322797</v>
      </c>
      <c r="N29" s="73">
        <v>0</v>
      </c>
      <c r="O29" s="73">
        <v>251387</v>
      </c>
      <c r="P29" s="73">
        <f>SUM(L29:O29)</f>
        <v>798775</v>
      </c>
      <c r="Q29" s="91"/>
    </row>
    <row r="30" spans="1:17">
      <c r="A30" s="64"/>
      <c r="B30" s="65" t="s">
        <v>74</v>
      </c>
      <c r="C30" s="96">
        <f t="shared" si="1"/>
        <v>24.117992177314211</v>
      </c>
      <c r="D30" s="61">
        <f t="shared" si="0"/>
        <v>4.6130922693266836</v>
      </c>
      <c r="E30" s="62">
        <f t="shared" si="2"/>
        <v>0.13440307481045813</v>
      </c>
      <c r="F30" s="63">
        <f t="shared" si="3"/>
        <v>0.41476335919128576</v>
      </c>
      <c r="G30" s="1">
        <v>8020</v>
      </c>
      <c r="H30" s="1">
        <v>36997</v>
      </c>
      <c r="I30" s="26">
        <v>15345</v>
      </c>
      <c r="J30" s="1">
        <v>1534</v>
      </c>
      <c r="K30" s="1">
        <v>275269</v>
      </c>
      <c r="L30" s="73"/>
      <c r="M30" s="73"/>
      <c r="N30" s="73"/>
      <c r="O30" s="73"/>
      <c r="P30" s="73"/>
      <c r="Q30" s="91"/>
    </row>
    <row r="31" spans="1:17">
      <c r="A31" s="64"/>
      <c r="B31" s="65" t="s">
        <v>76</v>
      </c>
      <c r="C31" s="96">
        <f t="shared" si="1"/>
        <v>27.051353874883286</v>
      </c>
      <c r="D31" s="61">
        <f t="shared" si="0"/>
        <v>8.370184899845917</v>
      </c>
      <c r="E31" s="62">
        <f t="shared" si="2"/>
        <v>0.26775927665932442</v>
      </c>
      <c r="F31" s="63">
        <f t="shared" si="3"/>
        <v>0.5954484789912099</v>
      </c>
      <c r="G31" s="1">
        <v>10384</v>
      </c>
      <c r="H31" s="1">
        <v>86916</v>
      </c>
      <c r="I31" s="26">
        <v>51754</v>
      </c>
      <c r="J31" s="1">
        <v>3213</v>
      </c>
      <c r="K31" s="1">
        <v>324605</v>
      </c>
      <c r="L31" s="73">
        <v>34611</v>
      </c>
      <c r="M31" s="73">
        <v>38607</v>
      </c>
      <c r="N31" s="73">
        <v>0</v>
      </c>
      <c r="O31" s="73">
        <v>251387</v>
      </c>
      <c r="P31" s="73">
        <f>SUM(L31:O31)</f>
        <v>324605</v>
      </c>
      <c r="Q31" s="91"/>
    </row>
    <row r="32" spans="1:17">
      <c r="A32" s="64"/>
      <c r="B32" s="65" t="s">
        <v>79</v>
      </c>
      <c r="C32" s="96">
        <f t="shared" si="1"/>
        <v>23.285360125260961</v>
      </c>
      <c r="D32" s="61">
        <f t="shared" si="0"/>
        <v>8.0684962474003079</v>
      </c>
      <c r="E32" s="62">
        <f t="shared" si="2"/>
        <v>0.64200582075108559</v>
      </c>
      <c r="F32" s="63">
        <f t="shared" si="3"/>
        <v>1.0143114104640281</v>
      </c>
      <c r="G32" s="1">
        <v>22118</v>
      </c>
      <c r="H32" s="1">
        <v>178459</v>
      </c>
      <c r="I32" s="26">
        <v>181013</v>
      </c>
      <c r="J32" s="1">
        <v>7664</v>
      </c>
      <c r="K32" s="1">
        <v>277971</v>
      </c>
      <c r="L32" s="73">
        <v>9476</v>
      </c>
      <c r="M32" s="73">
        <v>17108</v>
      </c>
      <c r="N32" s="73">
        <v>0</v>
      </c>
      <c r="O32" s="73">
        <v>251387</v>
      </c>
      <c r="P32" s="73">
        <f>SUM(L32:O32)</f>
        <v>277971</v>
      </c>
      <c r="Q32" s="91"/>
    </row>
    <row r="33" spans="1:17">
      <c r="A33" s="64"/>
      <c r="B33" s="65" t="s">
        <v>82</v>
      </c>
      <c r="C33" s="96">
        <f t="shared" si="1"/>
        <v>27.212127918557044</v>
      </c>
      <c r="D33" s="61">
        <f t="shared" si="0"/>
        <v>7.701481319094297</v>
      </c>
      <c r="E33" s="62">
        <f t="shared" si="2"/>
        <v>0.72585701045473061</v>
      </c>
      <c r="F33" s="63">
        <f t="shared" si="3"/>
        <v>0.44056507099985359</v>
      </c>
      <c r="G33" s="1">
        <v>31931</v>
      </c>
      <c r="H33" s="1">
        <v>245916</v>
      </c>
      <c r="I33" s="34">
        <v>108342</v>
      </c>
      <c r="J33" s="1">
        <v>9037</v>
      </c>
      <c r="K33" s="1">
        <v>338794</v>
      </c>
      <c r="L33" s="91"/>
      <c r="M33" s="91"/>
      <c r="N33" s="91"/>
      <c r="O33" s="73"/>
      <c r="P33" s="91"/>
      <c r="Q33" s="91"/>
    </row>
    <row r="34" spans="1:17">
      <c r="A34" s="64"/>
      <c r="B34" s="65" t="s">
        <v>84</v>
      </c>
      <c r="C34" s="96">
        <f t="shared" si="1"/>
        <v>20.253844728552899</v>
      </c>
      <c r="D34" s="61">
        <f t="shared" si="0"/>
        <v>6.6819487743749617</v>
      </c>
      <c r="E34" s="62">
        <f t="shared" si="2"/>
        <v>0.35612707328118431</v>
      </c>
      <c r="F34" s="63">
        <f t="shared" si="3"/>
        <v>0.47692800292745402</v>
      </c>
      <c r="G34" s="1">
        <v>16359</v>
      </c>
      <c r="H34" s="1">
        <v>109310</v>
      </c>
      <c r="I34" s="34">
        <v>52133</v>
      </c>
      <c r="J34" s="1">
        <v>5397</v>
      </c>
      <c r="K34" s="1">
        <v>306941</v>
      </c>
      <c r="L34" s="91"/>
      <c r="M34" s="91"/>
      <c r="N34" s="91"/>
      <c r="O34" s="73"/>
      <c r="P34" s="91"/>
      <c r="Q34" s="91"/>
    </row>
    <row r="35" spans="1:17">
      <c r="A35" s="64" t="s">
        <v>81</v>
      </c>
      <c r="B35" s="65" t="s">
        <v>86</v>
      </c>
      <c r="C35" s="96">
        <f t="shared" si="1"/>
        <v>16.425256581883087</v>
      </c>
      <c r="D35" s="61">
        <f t="shared" si="0"/>
        <v>3.3021440746389161</v>
      </c>
      <c r="E35" s="62">
        <f t="shared" si="2"/>
        <v>0.13699022694623703</v>
      </c>
      <c r="F35" s="63">
        <f t="shared" si="3"/>
        <v>0.81270884837947244</v>
      </c>
      <c r="G35" s="1">
        <v>11147</v>
      </c>
      <c r="H35" s="1">
        <v>36809</v>
      </c>
      <c r="I35" s="26">
        <v>29915</v>
      </c>
      <c r="J35" s="1">
        <v>2241</v>
      </c>
      <c r="K35" s="1">
        <v>268698</v>
      </c>
      <c r="L35" s="91"/>
      <c r="M35" s="91"/>
      <c r="N35" s="91"/>
      <c r="O35" s="73"/>
      <c r="P35" s="91"/>
      <c r="Q35" s="94"/>
    </row>
    <row r="36" spans="1:17">
      <c r="A36" s="64" t="s">
        <v>83</v>
      </c>
      <c r="B36" s="65" t="s">
        <v>88</v>
      </c>
      <c r="C36" s="96">
        <f t="shared" si="1"/>
        <v>20.145287700366271</v>
      </c>
      <c r="D36" s="61">
        <f t="shared" si="0"/>
        <v>6.1759293915941225</v>
      </c>
      <c r="E36" s="62">
        <f t="shared" si="2"/>
        <v>1.1799923872798366</v>
      </c>
      <c r="F36" s="63">
        <f t="shared" si="3"/>
        <v>0.76949574689790401</v>
      </c>
      <c r="G36" s="1">
        <v>82823</v>
      </c>
      <c r="H36" s="1">
        <v>511509</v>
      </c>
      <c r="I36" s="26">
        <v>393604</v>
      </c>
      <c r="J36" s="1">
        <v>25391</v>
      </c>
      <c r="K36" s="1">
        <v>433485</v>
      </c>
      <c r="L36" s="73">
        <v>20411</v>
      </c>
      <c r="M36" s="73">
        <v>161687</v>
      </c>
      <c r="N36" s="73">
        <v>0</v>
      </c>
      <c r="O36" s="73">
        <v>251387</v>
      </c>
      <c r="P36" s="73">
        <f>SUM(L36:O36)</f>
        <v>433485</v>
      </c>
      <c r="Q36" s="94"/>
    </row>
    <row r="37" spans="1:17">
      <c r="A37" s="64"/>
      <c r="B37" s="65" t="s">
        <v>91</v>
      </c>
      <c r="C37" s="96">
        <f t="shared" si="1"/>
        <v>31.179008370895041</v>
      </c>
      <c r="D37" s="61">
        <f t="shared" si="0"/>
        <v>7.4174325980392153</v>
      </c>
      <c r="E37" s="62">
        <f t="shared" si="2"/>
        <v>0.17240262052268035</v>
      </c>
      <c r="F37" s="63">
        <f t="shared" si="3"/>
        <v>0.85966832572644103</v>
      </c>
      <c r="G37" s="1">
        <v>6528</v>
      </c>
      <c r="H37" s="1">
        <v>48421</v>
      </c>
      <c r="I37" s="34">
        <v>41626</v>
      </c>
      <c r="J37" s="1">
        <v>1553</v>
      </c>
      <c r="K37" s="1">
        <v>280860</v>
      </c>
      <c r="L37" s="91"/>
      <c r="M37" s="91"/>
      <c r="N37" s="91"/>
      <c r="O37" s="91"/>
      <c r="P37" s="91"/>
      <c r="Q37" s="94"/>
    </row>
    <row r="38" spans="1:17">
      <c r="A38" s="64" t="s">
        <v>90</v>
      </c>
      <c r="B38" s="65" t="s">
        <v>93</v>
      </c>
      <c r="C38" s="96">
        <f t="shared" si="1"/>
        <v>14.930471234460827</v>
      </c>
      <c r="D38" s="61">
        <f t="shared" si="0"/>
        <v>3.3306139558880434</v>
      </c>
      <c r="E38" s="62">
        <f t="shared" si="2"/>
        <v>0.32483779967355514</v>
      </c>
      <c r="F38" s="63">
        <f t="shared" si="3"/>
        <v>0.69107068516492565</v>
      </c>
      <c r="G38" s="1">
        <v>31012</v>
      </c>
      <c r="H38" s="1">
        <v>103289</v>
      </c>
      <c r="I38" s="26">
        <v>71380</v>
      </c>
      <c r="J38" s="1">
        <v>6918</v>
      </c>
      <c r="K38" s="1">
        <v>317971</v>
      </c>
      <c r="L38" s="72"/>
      <c r="M38" s="72"/>
      <c r="N38" s="72"/>
      <c r="O38" s="72"/>
      <c r="P38" s="72"/>
    </row>
    <row r="39" spans="1:17">
      <c r="A39" s="64" t="s">
        <v>92</v>
      </c>
      <c r="B39" s="65" t="s">
        <v>95</v>
      </c>
      <c r="C39" s="96">
        <f t="shared" si="1"/>
        <v>17.08186962592783</v>
      </c>
      <c r="D39" s="61">
        <f t="shared" si="0"/>
        <v>9.9504687700672125</v>
      </c>
      <c r="E39" s="62">
        <f t="shared" si="2"/>
        <v>0.66800497771237899</v>
      </c>
      <c r="F39" s="63">
        <f t="shared" si="3"/>
        <v>0.58243881032383527</v>
      </c>
      <c r="G39" s="1">
        <v>23359</v>
      </c>
      <c r="H39" s="1">
        <v>232433</v>
      </c>
      <c r="I39" s="26">
        <v>135378</v>
      </c>
      <c r="J39" s="1">
        <v>13607</v>
      </c>
      <c r="K39" s="1">
        <v>347951</v>
      </c>
      <c r="L39" s="72"/>
      <c r="M39" s="72"/>
      <c r="N39" s="72"/>
      <c r="O39" s="72"/>
      <c r="P39" s="72"/>
    </row>
    <row r="40" spans="1:17">
      <c r="A40" s="65"/>
      <c r="B40" s="65" t="s">
        <v>97</v>
      </c>
      <c r="C40" s="96">
        <f t="shared" si="1"/>
        <v>6.8555182217627291</v>
      </c>
      <c r="D40" s="61">
        <f t="shared" si="0"/>
        <v>1.840240518038853</v>
      </c>
      <c r="E40" s="62">
        <f t="shared" si="2"/>
        <v>0.22287327604557625</v>
      </c>
      <c r="F40" s="63">
        <f t="shared" si="3"/>
        <v>0.62390036696325346</v>
      </c>
      <c r="G40" s="1">
        <v>43240</v>
      </c>
      <c r="H40" s="1">
        <v>79572</v>
      </c>
      <c r="I40" s="26">
        <v>49645</v>
      </c>
      <c r="J40" s="1">
        <v>11607</v>
      </c>
      <c r="K40" s="1">
        <v>357028</v>
      </c>
      <c r="L40" s="72"/>
      <c r="M40" s="72"/>
      <c r="N40" s="72"/>
      <c r="O40" s="72"/>
      <c r="P40" s="72"/>
    </row>
    <row r="41" spans="1:17">
      <c r="A41" s="74"/>
      <c r="B41" s="67"/>
      <c r="C41" s="67"/>
      <c r="D41" s="68"/>
      <c r="E41" s="69"/>
      <c r="F41" s="70"/>
      <c r="G41" s="71"/>
      <c r="H41" s="71"/>
      <c r="I41" s="71"/>
      <c r="J41" s="71"/>
      <c r="K41" s="71"/>
      <c r="L41" s="72"/>
      <c r="M41" s="72"/>
      <c r="N41" s="72"/>
      <c r="O41" s="72"/>
      <c r="P41" s="72"/>
    </row>
    <row r="42" spans="1:17">
      <c r="A42" s="8" t="s">
        <v>98</v>
      </c>
      <c r="B42" s="8" t="s">
        <v>98</v>
      </c>
      <c r="C42" s="32">
        <f>AVERAGE(C2:C40)</f>
        <v>20.156340654307318</v>
      </c>
      <c r="D42" s="32">
        <f>AVERAGE(D2:D40)</f>
        <v>7.1343290164056947</v>
      </c>
      <c r="E42" s="22">
        <f>AVERAGE(E2:E40)</f>
        <v>0.42579229900087756</v>
      </c>
      <c r="F42" s="33">
        <f>AVERAGE(F2:F40)</f>
        <v>0.80242998343288519</v>
      </c>
      <c r="G42" s="71"/>
      <c r="H42" s="71"/>
      <c r="I42" s="71"/>
      <c r="J42" s="71"/>
      <c r="K42" s="71"/>
      <c r="L42" s="72"/>
      <c r="M42" s="72"/>
      <c r="N42" s="72"/>
      <c r="O42" s="72"/>
      <c r="P42" s="72"/>
    </row>
    <row r="43" spans="1:17" ht="15" customHeight="1">
      <c r="A43" s="8" t="s">
        <v>99</v>
      </c>
      <c r="B43" s="8" t="s">
        <v>99</v>
      </c>
      <c r="C43" s="32">
        <f>MEDIAN(C2:C40)</f>
        <v>20.715638015903068</v>
      </c>
      <c r="D43" s="32">
        <f>MEDIAN(D2:D40)</f>
        <v>6.6819487743749617</v>
      </c>
      <c r="E43" s="22">
        <f>MEDIAN(E2:E40)</f>
        <v>0.38441340323184259</v>
      </c>
      <c r="F43" s="33">
        <f>MEDIAN(F2:F40)</f>
        <v>0.6479324688035234</v>
      </c>
      <c r="G43" s="71"/>
      <c r="H43" s="71"/>
      <c r="I43" s="71"/>
      <c r="J43" s="71"/>
      <c r="K43" s="71"/>
      <c r="L43" s="161" t="s">
        <v>106</v>
      </c>
      <c r="M43" s="161"/>
      <c r="N43" s="161"/>
      <c r="O43" s="161"/>
      <c r="P43" s="161"/>
    </row>
    <row r="44" spans="1:17">
      <c r="A44" s="28"/>
      <c r="B44" s="29"/>
      <c r="C44" s="30"/>
      <c r="D44" s="30"/>
      <c r="E44" s="30"/>
      <c r="F44" s="31"/>
      <c r="G44" s="71"/>
      <c r="H44" s="71"/>
      <c r="I44" s="71"/>
      <c r="J44" s="71"/>
      <c r="K44" s="71"/>
      <c r="L44" s="161"/>
      <c r="M44" s="161"/>
      <c r="N44" s="161"/>
      <c r="O44" s="161"/>
      <c r="P44" s="161"/>
    </row>
    <row r="45" spans="1:17" ht="55.5" customHeight="1">
      <c r="A45" s="155" t="s">
        <v>100</v>
      </c>
      <c r="B45" s="156"/>
      <c r="C45" s="156"/>
      <c r="D45" s="156"/>
      <c r="E45" s="156"/>
      <c r="F45" s="157"/>
      <c r="G45" s="71"/>
      <c r="H45" s="71"/>
      <c r="I45" s="71"/>
      <c r="J45" s="71"/>
      <c r="K45" s="71"/>
      <c r="L45" s="161"/>
      <c r="M45" s="161"/>
      <c r="N45" s="161"/>
      <c r="O45" s="161"/>
      <c r="P45" s="161"/>
    </row>
    <row r="46" spans="1:17" ht="29.45" customHeight="1">
      <c r="A46" s="158" t="s">
        <v>101</v>
      </c>
      <c r="B46" s="159"/>
      <c r="C46" s="159"/>
      <c r="D46" s="159"/>
      <c r="E46" s="159"/>
      <c r="F46" s="160"/>
      <c r="G46" s="71"/>
      <c r="H46" s="71"/>
      <c r="I46" s="71"/>
      <c r="J46" s="71"/>
      <c r="K46" s="71"/>
      <c r="L46" s="161"/>
      <c r="M46" s="161"/>
      <c r="N46" s="161"/>
      <c r="O46" s="161"/>
      <c r="P46" s="161"/>
    </row>
    <row r="47" spans="1:17">
      <c r="A47" s="72"/>
      <c r="B47" s="72"/>
      <c r="C47" s="72"/>
      <c r="D47" s="71"/>
      <c r="E47" s="71"/>
      <c r="F47" s="72"/>
      <c r="G47" s="71"/>
      <c r="H47" s="71"/>
      <c r="I47" s="71"/>
      <c r="J47" s="71"/>
      <c r="K47" s="71"/>
      <c r="L47" s="162" t="s">
        <v>107</v>
      </c>
      <c r="M47" s="162"/>
      <c r="N47" s="162"/>
      <c r="O47" s="162"/>
      <c r="P47" s="162"/>
    </row>
    <row r="48" spans="1:17" ht="39" customHeight="1">
      <c r="A48" s="72"/>
      <c r="B48" s="72"/>
      <c r="C48" s="72"/>
      <c r="D48" s="71"/>
      <c r="E48" s="71"/>
      <c r="F48" s="72"/>
      <c r="G48" s="71"/>
      <c r="H48" s="71"/>
      <c r="I48" s="71"/>
      <c r="J48" s="71"/>
      <c r="K48" s="71"/>
      <c r="L48" s="162"/>
      <c r="M48" s="162"/>
      <c r="N48" s="162"/>
      <c r="O48" s="162"/>
      <c r="P48" s="162"/>
    </row>
  </sheetData>
  <sheetProtection sort="0" autoFilter="0"/>
  <autoFilter ref="A1:K40" xr:uid="{8C734F2B-2CBB-4594-B2D2-6903D12969AA}"/>
  <mergeCells count="4">
    <mergeCell ref="L43:P46"/>
    <mergeCell ref="A45:F45"/>
    <mergeCell ref="A46:F46"/>
    <mergeCell ref="L47:P48"/>
  </mergeCells>
  <conditionalFormatting sqref="B2:F40">
    <cfRule type="expression" dxfId="12" priority="1">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E3B90-59C1-429B-92C2-880398661C8E}">
  <sheetPr>
    <tabColor theme="7" tint="0.39997558519241921"/>
  </sheetPr>
  <dimension ref="A1:K65"/>
  <sheetViews>
    <sheetView showGridLines="0" showRowColHeaders="0" workbookViewId="0">
      <pane xSplit="2" ySplit="1" topLeftCell="C2" activePane="bottomRight" state="frozen"/>
      <selection pane="topRight" activeCell="C1" sqref="C1"/>
      <selection pane="bottomLeft" activeCell="A2" sqref="A2"/>
      <selection pane="bottomRight" activeCell="A2" sqref="A2"/>
    </sheetView>
  </sheetViews>
  <sheetFormatPr defaultColWidth="9.140625" defaultRowHeight="12.75"/>
  <cols>
    <col min="1" max="1" width="36.42578125" style="21" bestFit="1" customWidth="1"/>
    <col min="2" max="2" width="16.5703125" style="21" customWidth="1"/>
    <col min="3" max="3" width="16.42578125" style="21" customWidth="1"/>
    <col min="4" max="5" width="16" style="113" customWidth="1"/>
    <col min="6" max="6" width="16" style="21" customWidth="1"/>
    <col min="7" max="7" width="16.85546875" style="113" hidden="1" customWidth="1"/>
    <col min="8" max="8" width="19.42578125" style="113" hidden="1" customWidth="1"/>
    <col min="9" max="10" width="16.85546875" style="113" hidden="1" customWidth="1"/>
    <col min="11" max="11" width="20" style="113" hidden="1" customWidth="1"/>
    <col min="12" max="16384" width="9.140625" style="21"/>
  </cols>
  <sheetData>
    <row r="1" spans="1:11" ht="42.6" customHeight="1">
      <c r="A1" s="102" t="s">
        <v>0</v>
      </c>
      <c r="B1" s="103" t="s">
        <v>179</v>
      </c>
      <c r="C1" s="41" t="s">
        <v>1</v>
      </c>
      <c r="D1" s="41" t="s">
        <v>2</v>
      </c>
      <c r="E1" s="41" t="s">
        <v>3</v>
      </c>
      <c r="F1" s="41" t="s">
        <v>4</v>
      </c>
      <c r="G1" s="114" t="s">
        <v>5</v>
      </c>
      <c r="H1" s="114" t="s">
        <v>7</v>
      </c>
      <c r="I1" s="114" t="s">
        <v>8</v>
      </c>
      <c r="J1" s="114" t="s">
        <v>9</v>
      </c>
      <c r="K1" s="114" t="s">
        <v>10</v>
      </c>
    </row>
    <row r="2" spans="1:11" s="109" customFormat="1">
      <c r="A2" s="107"/>
      <c r="B2" s="108"/>
      <c r="C2" s="106"/>
      <c r="D2" s="106"/>
      <c r="E2" s="106"/>
      <c r="F2" s="106"/>
      <c r="G2" s="106"/>
      <c r="H2" s="106"/>
      <c r="I2" s="106"/>
      <c r="J2" s="106"/>
      <c r="K2" s="106"/>
    </row>
    <row r="3" spans="1:11" s="109" customFormat="1">
      <c r="A3" s="120" t="s">
        <v>274</v>
      </c>
      <c r="B3" s="121"/>
      <c r="C3" s="122"/>
      <c r="D3" s="122"/>
      <c r="E3" s="122"/>
      <c r="F3" s="122"/>
      <c r="G3" s="106"/>
      <c r="H3" s="106"/>
      <c r="I3" s="106"/>
      <c r="J3" s="106"/>
      <c r="K3" s="106"/>
    </row>
    <row r="4" spans="1:11">
      <c r="A4" s="65" t="s">
        <v>70</v>
      </c>
      <c r="B4" s="65" t="s">
        <v>71</v>
      </c>
      <c r="C4" s="61">
        <f>H4/J4</f>
        <v>11.658184507505204</v>
      </c>
      <c r="D4" s="61">
        <f>H4/G4</f>
        <v>3.2306366893368956</v>
      </c>
      <c r="E4" s="62">
        <f>H4/K4</f>
        <v>0.89419468967053095</v>
      </c>
      <c r="F4" s="110">
        <f>I4/H4</f>
        <v>0.48190744260685076</v>
      </c>
      <c r="G4" s="1">
        <v>131744</v>
      </c>
      <c r="H4" s="1">
        <v>425617</v>
      </c>
      <c r="I4" s="111">
        <v>205108</v>
      </c>
      <c r="J4" s="1">
        <v>36508</v>
      </c>
      <c r="K4" s="1">
        <v>475978</v>
      </c>
    </row>
    <row r="5" spans="1:11">
      <c r="A5" s="65" t="s">
        <v>24</v>
      </c>
      <c r="B5" s="65" t="s">
        <v>25</v>
      </c>
      <c r="C5" s="61">
        <f>H5/J5</f>
        <v>17.233896046201689</v>
      </c>
      <c r="D5" s="61">
        <f>H5/G5</f>
        <v>6.5486893192176909</v>
      </c>
      <c r="E5" s="62">
        <f>H5/K5</f>
        <v>1.0796966323406625</v>
      </c>
      <c r="F5" s="110">
        <f>I5/H5</f>
        <v>0.50539026235985773</v>
      </c>
      <c r="G5" s="1">
        <v>82934</v>
      </c>
      <c r="H5" s="1">
        <v>543109</v>
      </c>
      <c r="I5" s="111">
        <v>274482</v>
      </c>
      <c r="J5" s="1">
        <v>31514</v>
      </c>
      <c r="K5" s="1">
        <v>503020</v>
      </c>
    </row>
    <row r="6" spans="1:11">
      <c r="A6" s="65" t="s">
        <v>66</v>
      </c>
      <c r="B6" s="65" t="s">
        <v>67</v>
      </c>
      <c r="C6" s="61">
        <f>H6/J6</f>
        <v>6.2660589258023593</v>
      </c>
      <c r="D6" s="61">
        <f>H6/G6</f>
        <v>1.7637691127453574</v>
      </c>
      <c r="E6" s="62">
        <f>H6/K6</f>
        <v>0.38651930306640347</v>
      </c>
      <c r="F6" s="110">
        <f>I6/H6</f>
        <v>0.97919728829828723</v>
      </c>
      <c r="G6" s="1">
        <v>75604</v>
      </c>
      <c r="H6" s="1">
        <v>133348</v>
      </c>
      <c r="I6" s="111">
        <v>130574</v>
      </c>
      <c r="J6" s="1">
        <v>21281</v>
      </c>
      <c r="K6" s="1">
        <v>344997</v>
      </c>
    </row>
    <row r="7" spans="1:11">
      <c r="A7" s="65" t="s">
        <v>89</v>
      </c>
      <c r="B7" s="65" t="s">
        <v>88</v>
      </c>
      <c r="C7" s="61">
        <f>H7/J7</f>
        <v>20.052474300741096</v>
      </c>
      <c r="D7" s="61">
        <f>H7/G7</f>
        <v>6.8761203410208767</v>
      </c>
      <c r="E7" s="62">
        <f>H7/K7</f>
        <v>1.2183700741271539</v>
      </c>
      <c r="F7" s="110">
        <f>I7/H7</f>
        <v>0.74561921168660594</v>
      </c>
      <c r="G7" s="1">
        <v>73192</v>
      </c>
      <c r="H7" s="1">
        <v>503277</v>
      </c>
      <c r="I7" s="111">
        <v>375253</v>
      </c>
      <c r="J7" s="1">
        <v>25098</v>
      </c>
      <c r="K7" s="1">
        <v>413074</v>
      </c>
    </row>
    <row r="8" spans="1:11">
      <c r="A8" s="65" t="s">
        <v>72</v>
      </c>
      <c r="B8" s="65" t="s">
        <v>71</v>
      </c>
      <c r="C8" s="61">
        <f>H8/J8</f>
        <v>10.592145501368099</v>
      </c>
      <c r="D8" s="61">
        <f>H8/G8</f>
        <v>2.2236526440277076</v>
      </c>
      <c r="E8" s="62">
        <f>H8/K8</f>
        <v>0.22922617140150195</v>
      </c>
      <c r="F8" s="110">
        <f>I8/H8</f>
        <v>3.4714096856053125</v>
      </c>
      <c r="G8" s="1">
        <v>59190</v>
      </c>
      <c r="H8" s="1">
        <v>131618</v>
      </c>
      <c r="I8" s="111">
        <v>456900</v>
      </c>
      <c r="J8" s="1">
        <v>12426</v>
      </c>
      <c r="K8" s="1">
        <v>574184</v>
      </c>
    </row>
    <row r="9" spans="1:11">
      <c r="A9" s="65"/>
      <c r="B9" s="65"/>
      <c r="C9" s="61"/>
      <c r="D9" s="61"/>
      <c r="E9" s="62"/>
      <c r="F9" s="110"/>
      <c r="G9" s="1"/>
      <c r="H9" s="1"/>
      <c r="I9" s="111"/>
      <c r="J9" s="1"/>
      <c r="K9" s="1"/>
    </row>
    <row r="10" spans="1:11">
      <c r="A10" s="115" t="s">
        <v>273</v>
      </c>
      <c r="B10" s="116"/>
      <c r="C10" s="117"/>
      <c r="D10" s="117"/>
      <c r="E10" s="118"/>
      <c r="F10" s="119"/>
      <c r="G10" s="1"/>
      <c r="H10" s="1"/>
      <c r="I10" s="111"/>
      <c r="J10" s="1"/>
      <c r="K10" s="1"/>
    </row>
    <row r="11" spans="1:11">
      <c r="A11" s="65" t="s">
        <v>30</v>
      </c>
      <c r="B11" s="65" t="s">
        <v>31</v>
      </c>
      <c r="C11" s="61">
        <f t="shared" ref="C11:C23" si="0">H11/J11</f>
        <v>19.42703340973814</v>
      </c>
      <c r="D11" s="61">
        <f t="shared" ref="D11:D23" si="1">H11/G11</f>
        <v>5.9333248477905771</v>
      </c>
      <c r="E11" s="62">
        <f t="shared" ref="E11:E23" si="2">H11/K11</f>
        <v>0.79721975982875048</v>
      </c>
      <c r="F11" s="110">
        <f t="shared" ref="F11:F23" si="3">I11/H11</f>
        <v>0.45959648326188546</v>
      </c>
      <c r="G11" s="1">
        <v>47139</v>
      </c>
      <c r="H11" s="1">
        <v>279691</v>
      </c>
      <c r="I11" s="111">
        <v>128545</v>
      </c>
      <c r="J11" s="1">
        <v>14397</v>
      </c>
      <c r="K11" s="1">
        <v>350833</v>
      </c>
    </row>
    <row r="12" spans="1:11">
      <c r="A12" s="65" t="s">
        <v>96</v>
      </c>
      <c r="B12" s="65" t="s">
        <v>97</v>
      </c>
      <c r="C12" s="61">
        <f t="shared" si="0"/>
        <v>6.8555182217627291</v>
      </c>
      <c r="D12" s="61">
        <f t="shared" si="1"/>
        <v>1.840240518038853</v>
      </c>
      <c r="E12" s="62">
        <f t="shared" si="2"/>
        <v>0.22287327604557625</v>
      </c>
      <c r="F12" s="110">
        <f t="shared" si="3"/>
        <v>0.62390036696325346</v>
      </c>
      <c r="G12" s="1">
        <v>43240</v>
      </c>
      <c r="H12" s="1">
        <v>79572</v>
      </c>
      <c r="I12" s="111">
        <v>49645</v>
      </c>
      <c r="J12" s="1">
        <v>11607</v>
      </c>
      <c r="K12" s="1">
        <v>357028</v>
      </c>
    </row>
    <row r="13" spans="1:11">
      <c r="A13" s="65" t="s">
        <v>26</v>
      </c>
      <c r="B13" s="65" t="s">
        <v>27</v>
      </c>
      <c r="C13" s="61">
        <f t="shared" si="0"/>
        <v>22.1443152148113</v>
      </c>
      <c r="D13" s="61">
        <f t="shared" si="1"/>
        <v>7.6880098887515453</v>
      </c>
      <c r="E13" s="62">
        <f t="shared" si="2"/>
        <v>0.78008712787395162</v>
      </c>
      <c r="F13" s="110">
        <f t="shared" si="3"/>
        <v>0.60192866993947447</v>
      </c>
      <c r="G13" s="1">
        <v>36405</v>
      </c>
      <c r="H13" s="1">
        <v>279882</v>
      </c>
      <c r="I13" s="111">
        <v>168469</v>
      </c>
      <c r="J13" s="1">
        <v>12639</v>
      </c>
      <c r="K13" s="1">
        <v>358783</v>
      </c>
    </row>
    <row r="14" spans="1:11">
      <c r="A14" s="65" t="s">
        <v>22</v>
      </c>
      <c r="B14" s="65" t="s">
        <v>23</v>
      </c>
      <c r="C14" s="61">
        <f t="shared" si="0"/>
        <v>19.568116607368299</v>
      </c>
      <c r="D14" s="61">
        <f t="shared" si="1"/>
        <v>4.7774321900919077</v>
      </c>
      <c r="E14" s="62">
        <f t="shared" si="2"/>
        <v>0.49600137311887077</v>
      </c>
      <c r="F14" s="110">
        <f t="shared" si="3"/>
        <v>1.0661712522800988</v>
      </c>
      <c r="G14" s="1">
        <v>35688</v>
      </c>
      <c r="H14" s="1">
        <v>170497</v>
      </c>
      <c r="I14" s="111">
        <v>181779</v>
      </c>
      <c r="J14" s="1">
        <v>8713</v>
      </c>
      <c r="K14" s="1">
        <v>343743</v>
      </c>
    </row>
    <row r="15" spans="1:11">
      <c r="A15" s="65" t="s">
        <v>62</v>
      </c>
      <c r="B15" s="65" t="s">
        <v>63</v>
      </c>
      <c r="C15" s="61">
        <f t="shared" si="0"/>
        <v>17.012128816394814</v>
      </c>
      <c r="D15" s="61">
        <f t="shared" si="1"/>
        <v>4.7694201793984874</v>
      </c>
      <c r="E15" s="62">
        <f t="shared" si="2"/>
        <v>0.43945548833189285</v>
      </c>
      <c r="F15" s="110">
        <f t="shared" si="3"/>
        <v>1.0923701937260302</v>
      </c>
      <c r="G15" s="1">
        <v>34114</v>
      </c>
      <c r="H15" s="1">
        <v>162704</v>
      </c>
      <c r="I15" s="111">
        <v>177733</v>
      </c>
      <c r="J15" s="1">
        <v>9564</v>
      </c>
      <c r="K15" s="1">
        <v>370240</v>
      </c>
    </row>
    <row r="16" spans="1:11">
      <c r="A16" s="65" t="s">
        <v>81</v>
      </c>
      <c r="B16" s="65" t="s">
        <v>82</v>
      </c>
      <c r="C16" s="61">
        <f t="shared" si="0"/>
        <v>27.212127918557044</v>
      </c>
      <c r="D16" s="61">
        <f t="shared" si="1"/>
        <v>7.701481319094297</v>
      </c>
      <c r="E16" s="62">
        <f t="shared" si="2"/>
        <v>0.72585701045473061</v>
      </c>
      <c r="F16" s="110">
        <f t="shared" si="3"/>
        <v>0.44056507099985359</v>
      </c>
      <c r="G16" s="1">
        <v>31931</v>
      </c>
      <c r="H16" s="1">
        <v>245916</v>
      </c>
      <c r="I16" s="111">
        <v>108342</v>
      </c>
      <c r="J16" s="1">
        <v>9037</v>
      </c>
      <c r="K16" s="1">
        <v>338794</v>
      </c>
    </row>
    <row r="17" spans="1:11">
      <c r="A17" s="65" t="s">
        <v>92</v>
      </c>
      <c r="B17" s="65" t="s">
        <v>93</v>
      </c>
      <c r="C17" s="61">
        <f t="shared" si="0"/>
        <v>14.930471234460827</v>
      </c>
      <c r="D17" s="61">
        <f t="shared" si="1"/>
        <v>3.3306139558880434</v>
      </c>
      <c r="E17" s="62">
        <f t="shared" si="2"/>
        <v>0.32483779967355514</v>
      </c>
      <c r="F17" s="110">
        <f t="shared" si="3"/>
        <v>0.69107068516492565</v>
      </c>
      <c r="G17" s="1">
        <v>31012</v>
      </c>
      <c r="H17" s="1">
        <v>103289</v>
      </c>
      <c r="I17" s="111">
        <v>71380</v>
      </c>
      <c r="J17" s="1">
        <v>6918</v>
      </c>
      <c r="K17" s="1">
        <v>317971</v>
      </c>
    </row>
    <row r="18" spans="1:11">
      <c r="A18" s="65" t="s">
        <v>44</v>
      </c>
      <c r="B18" s="65" t="s">
        <v>45</v>
      </c>
      <c r="C18" s="61">
        <f t="shared" si="0"/>
        <v>11.550206327372765</v>
      </c>
      <c r="D18" s="61">
        <f t="shared" si="1"/>
        <v>1.9879261363636365</v>
      </c>
      <c r="E18" s="62">
        <f t="shared" si="2"/>
        <v>0.19530307712243697</v>
      </c>
      <c r="F18" s="110">
        <f t="shared" si="3"/>
        <v>0.34578676057775737</v>
      </c>
      <c r="G18" s="1">
        <v>29568</v>
      </c>
      <c r="H18" s="1">
        <v>58779</v>
      </c>
      <c r="I18" s="111">
        <v>20325</v>
      </c>
      <c r="J18" s="1">
        <v>5089</v>
      </c>
      <c r="K18" s="1">
        <v>300963</v>
      </c>
    </row>
    <row r="19" spans="1:11">
      <c r="A19" s="65" t="s">
        <v>56</v>
      </c>
      <c r="B19" s="65" t="s">
        <v>57</v>
      </c>
      <c r="C19" s="61">
        <f t="shared" si="0"/>
        <v>21.314710979712508</v>
      </c>
      <c r="D19" s="61">
        <f t="shared" si="1"/>
        <v>8.3088661924253859</v>
      </c>
      <c r="E19" s="62">
        <f t="shared" si="2"/>
        <v>0.54286278093971996</v>
      </c>
      <c r="F19" s="110">
        <f t="shared" si="3"/>
        <v>1.2799173506284796</v>
      </c>
      <c r="G19" s="1">
        <v>25163</v>
      </c>
      <c r="H19" s="1">
        <v>209076</v>
      </c>
      <c r="I19" s="111">
        <v>267600</v>
      </c>
      <c r="J19" s="1">
        <v>9809</v>
      </c>
      <c r="K19" s="1">
        <v>385136</v>
      </c>
    </row>
    <row r="20" spans="1:11">
      <c r="A20" s="65" t="s">
        <v>94</v>
      </c>
      <c r="B20" s="65" t="s">
        <v>95</v>
      </c>
      <c r="C20" s="61">
        <f t="shared" si="0"/>
        <v>17.08186962592783</v>
      </c>
      <c r="D20" s="61">
        <f t="shared" si="1"/>
        <v>9.9504687700672125</v>
      </c>
      <c r="E20" s="62">
        <f t="shared" si="2"/>
        <v>0.66800497771237899</v>
      </c>
      <c r="F20" s="110">
        <f t="shared" si="3"/>
        <v>0.58243881032383527</v>
      </c>
      <c r="G20" s="1">
        <v>23359</v>
      </c>
      <c r="H20" s="1">
        <v>232433</v>
      </c>
      <c r="I20" s="111">
        <v>135378</v>
      </c>
      <c r="J20" s="1">
        <v>13607</v>
      </c>
      <c r="K20" s="1">
        <v>347951</v>
      </c>
    </row>
    <row r="21" spans="1:11">
      <c r="A21" s="65" t="s">
        <v>18</v>
      </c>
      <c r="B21" s="65" t="s">
        <v>19</v>
      </c>
      <c r="C21" s="61">
        <f t="shared" si="0"/>
        <v>2.4644607843137254</v>
      </c>
      <c r="D21" s="62">
        <f t="shared" si="1"/>
        <v>0.17809856972058627</v>
      </c>
      <c r="E21" s="62">
        <f t="shared" si="2"/>
        <v>1.4554428932265091E-2</v>
      </c>
      <c r="F21" s="110">
        <f t="shared" si="3"/>
        <v>4.1272998508204877</v>
      </c>
      <c r="G21" s="1">
        <v>22583</v>
      </c>
      <c r="H21" s="1">
        <v>4022</v>
      </c>
      <c r="I21" s="111">
        <v>16600</v>
      </c>
      <c r="J21" s="1">
        <v>1632</v>
      </c>
      <c r="K21" s="1">
        <v>276342</v>
      </c>
    </row>
    <row r="22" spans="1:11">
      <c r="A22" s="65" t="s">
        <v>46</v>
      </c>
      <c r="B22" s="65" t="s">
        <v>47</v>
      </c>
      <c r="C22" s="61">
        <f t="shared" si="0"/>
        <v>26.749787955894828</v>
      </c>
      <c r="D22" s="61">
        <f t="shared" si="1"/>
        <v>8.3993075591459903</v>
      </c>
      <c r="E22" s="62">
        <f t="shared" si="2"/>
        <v>0.49213788224768662</v>
      </c>
      <c r="F22" s="110">
        <f t="shared" si="3"/>
        <v>0.89434967340985483</v>
      </c>
      <c r="G22" s="1">
        <v>22529</v>
      </c>
      <c r="H22" s="1">
        <v>189228</v>
      </c>
      <c r="I22" s="111">
        <v>169236</v>
      </c>
      <c r="J22" s="1">
        <v>7074</v>
      </c>
      <c r="K22" s="1">
        <v>384502</v>
      </c>
    </row>
    <row r="23" spans="1:11">
      <c r="A23" s="65" t="s">
        <v>13</v>
      </c>
      <c r="B23" s="65" t="s">
        <v>14</v>
      </c>
      <c r="C23" s="61">
        <f t="shared" si="0"/>
        <v>17.991572651896153</v>
      </c>
      <c r="D23" s="61">
        <f t="shared" si="1"/>
        <v>5.8846752322944917</v>
      </c>
      <c r="E23" s="62">
        <f t="shared" si="2"/>
        <v>0.41275652279665587</v>
      </c>
      <c r="F23" s="110">
        <f t="shared" si="3"/>
        <v>0.66671451452056452</v>
      </c>
      <c r="G23" s="1">
        <v>22493</v>
      </c>
      <c r="H23" s="1">
        <v>132364</v>
      </c>
      <c r="I23" s="111">
        <v>88249</v>
      </c>
      <c r="J23" s="1">
        <v>7357</v>
      </c>
      <c r="K23" s="1">
        <v>320683</v>
      </c>
    </row>
    <row r="24" spans="1:11">
      <c r="A24" s="65"/>
      <c r="B24" s="65"/>
      <c r="C24" s="61"/>
      <c r="D24" s="61"/>
      <c r="E24" s="62"/>
      <c r="F24" s="110"/>
      <c r="G24" s="1"/>
      <c r="H24" s="1"/>
      <c r="I24" s="111"/>
      <c r="J24" s="1"/>
      <c r="K24" s="1"/>
    </row>
    <row r="25" spans="1:11">
      <c r="A25" s="115" t="s">
        <v>272</v>
      </c>
      <c r="B25" s="116"/>
      <c r="C25" s="117"/>
      <c r="D25" s="117"/>
      <c r="E25" s="118"/>
      <c r="F25" s="119"/>
      <c r="G25" s="1"/>
      <c r="H25" s="1"/>
      <c r="I25" s="111"/>
      <c r="J25" s="1"/>
      <c r="K25" s="1"/>
    </row>
    <row r="26" spans="1:11">
      <c r="A26" s="65" t="s">
        <v>60</v>
      </c>
      <c r="B26" s="65" t="s">
        <v>59</v>
      </c>
      <c r="C26" s="61">
        <f t="shared" ref="C26:C36" si="4">H26/J26</f>
        <v>26.382820784729585</v>
      </c>
      <c r="D26" s="61">
        <f t="shared" ref="D26:D36" si="5">H26/G26</f>
        <v>15.062206750416225</v>
      </c>
      <c r="E26" s="62">
        <f t="shared" ref="E26:E36" si="6">H26/K26</f>
        <v>0.82929539280337328</v>
      </c>
      <c r="F26" s="110">
        <f t="shared" ref="F26:F36" si="7">I26/H26</f>
        <v>0.51059461125179195</v>
      </c>
      <c r="G26" s="1">
        <v>19821</v>
      </c>
      <c r="H26" s="1">
        <v>298548</v>
      </c>
      <c r="I26" s="111">
        <v>152437</v>
      </c>
      <c r="J26" s="1">
        <v>11316</v>
      </c>
      <c r="K26" s="1">
        <v>360002</v>
      </c>
    </row>
    <row r="27" spans="1:11">
      <c r="A27" s="65" t="s">
        <v>68</v>
      </c>
      <c r="B27" s="65" t="s">
        <v>69</v>
      </c>
      <c r="C27" s="61">
        <f t="shared" si="4"/>
        <v>24.1384916748286</v>
      </c>
      <c r="D27" s="61">
        <f t="shared" si="5"/>
        <v>6.8953611997090256</v>
      </c>
      <c r="E27" s="62">
        <f t="shared" si="6"/>
        <v>0.39804188214469138</v>
      </c>
      <c r="F27" s="110">
        <f t="shared" si="7"/>
        <v>0.43277041557450885</v>
      </c>
      <c r="G27" s="1">
        <v>17871</v>
      </c>
      <c r="H27" s="1">
        <v>123227</v>
      </c>
      <c r="I27" s="111">
        <v>53329</v>
      </c>
      <c r="J27" s="1">
        <v>5105</v>
      </c>
      <c r="K27" s="1">
        <v>309583</v>
      </c>
    </row>
    <row r="28" spans="1:11">
      <c r="A28" s="65" t="s">
        <v>11</v>
      </c>
      <c r="B28" s="65" t="s">
        <v>12</v>
      </c>
      <c r="C28" s="61">
        <f t="shared" si="4"/>
        <v>29.325539242341854</v>
      </c>
      <c r="D28" s="61">
        <f t="shared" si="5"/>
        <v>18.86422200198216</v>
      </c>
      <c r="E28" s="62">
        <f t="shared" si="6"/>
        <v>0.8970610658453213</v>
      </c>
      <c r="F28" s="110">
        <f t="shared" si="7"/>
        <v>0.38659921255462359</v>
      </c>
      <c r="G28" s="1">
        <v>17153</v>
      </c>
      <c r="H28" s="1">
        <v>323578</v>
      </c>
      <c r="I28" s="111">
        <v>125095</v>
      </c>
      <c r="J28" s="1">
        <v>11034</v>
      </c>
      <c r="K28" s="1">
        <v>360709</v>
      </c>
    </row>
    <row r="29" spans="1:11">
      <c r="A29" s="65" t="s">
        <v>50</v>
      </c>
      <c r="B29" s="65" t="s">
        <v>51</v>
      </c>
      <c r="C29" s="61">
        <f t="shared" si="4"/>
        <v>15.794974371796474</v>
      </c>
      <c r="D29" s="61">
        <f t="shared" si="5"/>
        <v>7.3993557833089314</v>
      </c>
      <c r="E29" s="62">
        <f t="shared" si="6"/>
        <v>0.38441340323184259</v>
      </c>
      <c r="F29" s="110">
        <f t="shared" si="7"/>
        <v>0.55525390996010893</v>
      </c>
      <c r="G29" s="1">
        <v>17075</v>
      </c>
      <c r="H29" s="1">
        <v>126344</v>
      </c>
      <c r="I29" s="111">
        <v>70153</v>
      </c>
      <c r="J29" s="1">
        <v>7999</v>
      </c>
      <c r="K29" s="1">
        <v>328667</v>
      </c>
    </row>
    <row r="30" spans="1:11">
      <c r="A30" s="65" t="s">
        <v>83</v>
      </c>
      <c r="B30" s="65" t="s">
        <v>84</v>
      </c>
      <c r="C30" s="61">
        <f t="shared" si="4"/>
        <v>20.253844728552899</v>
      </c>
      <c r="D30" s="61">
        <f t="shared" si="5"/>
        <v>6.6819487743749617</v>
      </c>
      <c r="E30" s="62">
        <f t="shared" si="6"/>
        <v>0.35612707328118431</v>
      </c>
      <c r="F30" s="110">
        <f t="shared" si="7"/>
        <v>0.47692800292745402</v>
      </c>
      <c r="G30" s="1">
        <v>16359</v>
      </c>
      <c r="H30" s="1">
        <v>109310</v>
      </c>
      <c r="I30" s="111">
        <v>52133</v>
      </c>
      <c r="J30" s="1">
        <v>5397</v>
      </c>
      <c r="K30" s="1">
        <v>306941</v>
      </c>
    </row>
    <row r="31" spans="1:11">
      <c r="A31" s="65" t="s">
        <v>52</v>
      </c>
      <c r="B31" s="65" t="s">
        <v>53</v>
      </c>
      <c r="C31" s="61">
        <f t="shared" si="4"/>
        <v>23.989742827411924</v>
      </c>
      <c r="D31" s="61">
        <f t="shared" si="5"/>
        <v>11.105078447563997</v>
      </c>
      <c r="E31" s="62">
        <f t="shared" si="6"/>
        <v>0.51236796235796134</v>
      </c>
      <c r="F31" s="110">
        <f t="shared" si="7"/>
        <v>0.54053501384938563</v>
      </c>
      <c r="G31" s="1">
        <v>14532</v>
      </c>
      <c r="H31" s="1">
        <v>161379</v>
      </c>
      <c r="I31" s="111">
        <v>87231</v>
      </c>
      <c r="J31" s="1">
        <v>6727</v>
      </c>
      <c r="K31" s="1">
        <v>314967</v>
      </c>
    </row>
    <row r="32" spans="1:11">
      <c r="A32" s="65" t="s">
        <v>28</v>
      </c>
      <c r="B32" s="65" t="s">
        <v>29</v>
      </c>
      <c r="C32" s="61">
        <f t="shared" si="4"/>
        <v>28.879329088367758</v>
      </c>
      <c r="D32" s="61">
        <f t="shared" si="5"/>
        <v>12.992873113471212</v>
      </c>
      <c r="E32" s="62">
        <f t="shared" si="6"/>
        <v>0.58377519722983517</v>
      </c>
      <c r="F32" s="110">
        <f t="shared" si="7"/>
        <v>0.34612861245254201</v>
      </c>
      <c r="G32" s="1">
        <v>14312</v>
      </c>
      <c r="H32" s="1">
        <v>185954</v>
      </c>
      <c r="I32" s="111">
        <v>64364</v>
      </c>
      <c r="J32" s="1">
        <v>6439</v>
      </c>
      <c r="K32" s="1">
        <v>318537</v>
      </c>
    </row>
    <row r="33" spans="1:11">
      <c r="A33" s="65" t="s">
        <v>80</v>
      </c>
      <c r="B33" s="65" t="s">
        <v>79</v>
      </c>
      <c r="C33" s="61">
        <f t="shared" si="4"/>
        <v>23.174348351458658</v>
      </c>
      <c r="D33" s="61">
        <f t="shared" si="5"/>
        <v>10.619284923271634</v>
      </c>
      <c r="E33" s="62">
        <f t="shared" si="6"/>
        <v>0.41156561646397355</v>
      </c>
      <c r="F33" s="110">
        <f t="shared" si="7"/>
        <v>0.80906375466483926</v>
      </c>
      <c r="G33" s="1">
        <v>12642</v>
      </c>
      <c r="H33" s="1">
        <v>134249</v>
      </c>
      <c r="I33" s="111">
        <v>108616</v>
      </c>
      <c r="J33" s="1">
        <v>5793</v>
      </c>
      <c r="K33" s="1">
        <v>326191</v>
      </c>
    </row>
    <row r="34" spans="1:11">
      <c r="A34" s="65" t="s">
        <v>64</v>
      </c>
      <c r="B34" s="65" t="s">
        <v>65</v>
      </c>
      <c r="C34" s="61">
        <f t="shared" si="4"/>
        <v>20.715638015903068</v>
      </c>
      <c r="D34" s="61">
        <f t="shared" si="5"/>
        <v>4.3462027327613599</v>
      </c>
      <c r="E34" s="62">
        <f t="shared" si="6"/>
        <v>0.17836417458889192</v>
      </c>
      <c r="F34" s="110">
        <f t="shared" si="7"/>
        <v>1.3630414915006397</v>
      </c>
      <c r="G34" s="1">
        <v>12588</v>
      </c>
      <c r="H34" s="1">
        <v>54710</v>
      </c>
      <c r="I34" s="111">
        <v>74572</v>
      </c>
      <c r="J34" s="1">
        <v>2641</v>
      </c>
      <c r="K34" s="1">
        <v>306732</v>
      </c>
    </row>
    <row r="35" spans="1:11">
      <c r="A35" s="65" t="s">
        <v>15</v>
      </c>
      <c r="B35" s="65" t="s">
        <v>16</v>
      </c>
      <c r="C35" s="61">
        <f t="shared" si="4"/>
        <v>16.647981099656356</v>
      </c>
      <c r="D35" s="61">
        <f t="shared" si="5"/>
        <v>6.286536901865369</v>
      </c>
      <c r="E35" s="62">
        <f t="shared" si="6"/>
        <v>0.24438328005094931</v>
      </c>
      <c r="F35" s="110">
        <f t="shared" si="7"/>
        <v>0.55913201656496325</v>
      </c>
      <c r="G35" s="1">
        <v>12330</v>
      </c>
      <c r="H35" s="1">
        <v>77513</v>
      </c>
      <c r="I35" s="111">
        <v>43340</v>
      </c>
      <c r="J35" s="1">
        <v>4656</v>
      </c>
      <c r="K35" s="1">
        <v>317178</v>
      </c>
    </row>
    <row r="36" spans="1:11">
      <c r="A36" s="65" t="s">
        <v>85</v>
      </c>
      <c r="B36" s="65" t="s">
        <v>86</v>
      </c>
      <c r="C36" s="61">
        <f t="shared" si="4"/>
        <v>16.425256581883087</v>
      </c>
      <c r="D36" s="61">
        <f t="shared" si="5"/>
        <v>3.3021440746389161</v>
      </c>
      <c r="E36" s="62">
        <f t="shared" si="6"/>
        <v>0.13699022694623703</v>
      </c>
      <c r="F36" s="110">
        <f t="shared" si="7"/>
        <v>0.81270884837947244</v>
      </c>
      <c r="G36" s="1">
        <v>11147</v>
      </c>
      <c r="H36" s="1">
        <v>36809</v>
      </c>
      <c r="I36" s="111">
        <v>29915</v>
      </c>
      <c r="J36" s="1">
        <v>2241</v>
      </c>
      <c r="K36" s="1">
        <v>268698</v>
      </c>
    </row>
    <row r="37" spans="1:11">
      <c r="A37" s="65"/>
      <c r="B37" s="65"/>
      <c r="C37" s="61"/>
      <c r="D37" s="61"/>
      <c r="E37" s="62"/>
      <c r="F37" s="110"/>
      <c r="G37" s="1"/>
      <c r="H37" s="1"/>
      <c r="I37" s="111"/>
      <c r="J37" s="1"/>
      <c r="K37" s="1"/>
    </row>
    <row r="38" spans="1:11">
      <c r="A38" s="115" t="s">
        <v>271</v>
      </c>
      <c r="B38" s="116"/>
      <c r="C38" s="117"/>
      <c r="D38" s="117"/>
      <c r="E38" s="118"/>
      <c r="F38" s="119"/>
      <c r="G38" s="1"/>
      <c r="H38" s="1"/>
      <c r="I38" s="111"/>
      <c r="J38" s="1"/>
      <c r="K38" s="1"/>
    </row>
    <row r="39" spans="1:11">
      <c r="A39" s="65" t="s">
        <v>87</v>
      </c>
      <c r="B39" s="65" t="s">
        <v>88</v>
      </c>
      <c r="C39" s="61">
        <f t="shared" ref="C39:C48" si="8">H39/J39</f>
        <v>28.095563139931741</v>
      </c>
      <c r="D39" s="62">
        <f t="shared" ref="D39:D48" si="9">H39/G39</f>
        <v>0.85473990239850484</v>
      </c>
      <c r="E39" s="62">
        <f t="shared" ref="E39:E48" si="10">H39/K39</f>
        <v>3.0287198581299347E-2</v>
      </c>
      <c r="F39" s="110">
        <f t="shared" ref="F39:F48" si="11">I39/H39</f>
        <v>2.2292274052478134</v>
      </c>
      <c r="G39" s="1">
        <v>9631</v>
      </c>
      <c r="H39" s="1">
        <v>8232</v>
      </c>
      <c r="I39" s="111">
        <v>18351</v>
      </c>
      <c r="J39" s="1">
        <v>293</v>
      </c>
      <c r="K39" s="1">
        <v>271798</v>
      </c>
    </row>
    <row r="40" spans="1:11">
      <c r="A40" s="65" t="s">
        <v>78</v>
      </c>
      <c r="B40" s="65" t="s">
        <v>79</v>
      </c>
      <c r="C40" s="61">
        <f t="shared" si="8"/>
        <v>23.62907536076964</v>
      </c>
      <c r="D40" s="61">
        <f t="shared" si="9"/>
        <v>4.6654706627268894</v>
      </c>
      <c r="E40" s="62">
        <f t="shared" si="10"/>
        <v>0.14751614969836099</v>
      </c>
      <c r="F40" s="110">
        <f t="shared" si="11"/>
        <v>1.637570685365302</v>
      </c>
      <c r="G40" s="1">
        <v>9476</v>
      </c>
      <c r="H40" s="1">
        <v>44210</v>
      </c>
      <c r="I40" s="111">
        <v>72397</v>
      </c>
      <c r="J40" s="1">
        <v>1871</v>
      </c>
      <c r="K40" s="1">
        <v>299696</v>
      </c>
    </row>
    <row r="41" spans="1:11">
      <c r="A41" s="65" t="s">
        <v>73</v>
      </c>
      <c r="B41" s="65" t="s">
        <v>74</v>
      </c>
      <c r="C41" s="61">
        <f t="shared" si="8"/>
        <v>24.117992177314211</v>
      </c>
      <c r="D41" s="61">
        <f t="shared" si="9"/>
        <v>4.6130922693266836</v>
      </c>
      <c r="E41" s="62">
        <f t="shared" si="10"/>
        <v>0.13440307481045813</v>
      </c>
      <c r="F41" s="110">
        <f t="shared" si="11"/>
        <v>0.41476335919128576</v>
      </c>
      <c r="G41" s="1">
        <v>8020</v>
      </c>
      <c r="H41" s="1">
        <v>36997</v>
      </c>
      <c r="I41" s="111">
        <v>15345</v>
      </c>
      <c r="J41" s="1">
        <v>1534</v>
      </c>
      <c r="K41" s="1">
        <v>275269</v>
      </c>
    </row>
    <row r="42" spans="1:11">
      <c r="A42" s="65" t="s">
        <v>20</v>
      </c>
      <c r="B42" s="65" t="s">
        <v>21</v>
      </c>
      <c r="C42" s="61">
        <f t="shared" si="8"/>
        <v>25.602552944589497</v>
      </c>
      <c r="D42" s="61">
        <f t="shared" si="9"/>
        <v>11.035638364386646</v>
      </c>
      <c r="E42" s="62">
        <f t="shared" si="10"/>
        <v>0.31245729257023491</v>
      </c>
      <c r="F42" s="110">
        <f t="shared" si="11"/>
        <v>0.3681729592530481</v>
      </c>
      <c r="G42" s="1">
        <v>7997</v>
      </c>
      <c r="H42" s="1">
        <v>88252</v>
      </c>
      <c r="I42" s="111">
        <v>32492</v>
      </c>
      <c r="J42" s="1">
        <v>3447</v>
      </c>
      <c r="K42" s="1">
        <v>282445</v>
      </c>
    </row>
    <row r="43" spans="1:11">
      <c r="A43" s="65" t="s">
        <v>90</v>
      </c>
      <c r="B43" s="65" t="s">
        <v>91</v>
      </c>
      <c r="C43" s="61">
        <f t="shared" si="8"/>
        <v>31.179008370895041</v>
      </c>
      <c r="D43" s="61">
        <f t="shared" si="9"/>
        <v>7.4174325980392153</v>
      </c>
      <c r="E43" s="62">
        <f t="shared" si="10"/>
        <v>0.17240262052268035</v>
      </c>
      <c r="F43" s="110">
        <f t="shared" si="11"/>
        <v>0.85966832572644103</v>
      </c>
      <c r="G43" s="1">
        <v>6528</v>
      </c>
      <c r="H43" s="1">
        <v>48421</v>
      </c>
      <c r="I43" s="111">
        <v>41626</v>
      </c>
      <c r="J43" s="1">
        <v>1553</v>
      </c>
      <c r="K43" s="1">
        <v>280860</v>
      </c>
    </row>
    <row r="44" spans="1:11">
      <c r="A44" s="65" t="s">
        <v>32</v>
      </c>
      <c r="B44" s="65" t="s">
        <v>33</v>
      </c>
      <c r="C44" s="61">
        <f t="shared" si="8"/>
        <v>29.631366616238022</v>
      </c>
      <c r="D44" s="61">
        <f t="shared" si="9"/>
        <v>9.0958204334365327</v>
      </c>
      <c r="E44" s="62">
        <f t="shared" si="10"/>
        <v>0.21165719308104058</v>
      </c>
      <c r="F44" s="110">
        <f t="shared" si="11"/>
        <v>0.43269967153967903</v>
      </c>
      <c r="G44" s="1">
        <v>6460</v>
      </c>
      <c r="H44" s="1">
        <v>58759</v>
      </c>
      <c r="I44" s="111">
        <v>25425</v>
      </c>
      <c r="J44" s="1">
        <v>1983</v>
      </c>
      <c r="K44" s="1">
        <v>277614</v>
      </c>
    </row>
    <row r="45" spans="1:11">
      <c r="A45" s="65" t="s">
        <v>77</v>
      </c>
      <c r="B45" s="65" t="s">
        <v>76</v>
      </c>
      <c r="C45" s="61">
        <f t="shared" si="8"/>
        <v>30.046192893401017</v>
      </c>
      <c r="D45" s="61">
        <f t="shared" si="9"/>
        <v>9.6182970425739356</v>
      </c>
      <c r="E45" s="62">
        <f t="shared" si="10"/>
        <v>0.20411111954040428</v>
      </c>
      <c r="F45" s="110">
        <f t="shared" si="11"/>
        <v>0.5495430048487101</v>
      </c>
      <c r="G45" s="1">
        <v>6154</v>
      </c>
      <c r="H45" s="1">
        <v>59191</v>
      </c>
      <c r="I45" s="111">
        <v>32528</v>
      </c>
      <c r="J45" s="1">
        <v>1970</v>
      </c>
      <c r="K45" s="1">
        <v>289994</v>
      </c>
    </row>
    <row r="46" spans="1:11">
      <c r="A46" s="65" t="s">
        <v>58</v>
      </c>
      <c r="B46" s="65" t="s">
        <v>59</v>
      </c>
      <c r="C46" s="61">
        <f t="shared" si="8"/>
        <v>37.839237057220707</v>
      </c>
      <c r="D46" s="61">
        <f t="shared" si="9"/>
        <v>2.3179769654481723</v>
      </c>
      <c r="E46" s="62">
        <f t="shared" si="10"/>
        <v>5.2447710912538054E-2</v>
      </c>
      <c r="F46" s="110">
        <f t="shared" si="11"/>
        <v>0.47000792107726652</v>
      </c>
      <c r="G46" s="1">
        <v>5991</v>
      </c>
      <c r="H46" s="1">
        <v>13887</v>
      </c>
      <c r="I46" s="111">
        <v>6527</v>
      </c>
      <c r="J46" s="1">
        <v>367</v>
      </c>
      <c r="K46" s="1">
        <v>264778</v>
      </c>
    </row>
    <row r="47" spans="1:11">
      <c r="A47" s="65" t="s">
        <v>42</v>
      </c>
      <c r="B47" s="65" t="s">
        <v>43</v>
      </c>
      <c r="C47" s="61">
        <f t="shared" si="8"/>
        <v>21.114215535769112</v>
      </c>
      <c r="D47" s="61">
        <f t="shared" si="9"/>
        <v>12.370750134916351</v>
      </c>
      <c r="E47" s="62">
        <f t="shared" si="10"/>
        <v>0.24334481013733239</v>
      </c>
      <c r="F47" s="110">
        <f t="shared" si="11"/>
        <v>0.90895607032238368</v>
      </c>
      <c r="G47" s="1">
        <v>5559</v>
      </c>
      <c r="H47" s="1">
        <v>68769</v>
      </c>
      <c r="I47" s="111">
        <v>62508</v>
      </c>
      <c r="J47" s="1">
        <v>3257</v>
      </c>
      <c r="K47" s="1">
        <v>282599</v>
      </c>
    </row>
    <row r="48" spans="1:11">
      <c r="A48" s="65" t="s">
        <v>38</v>
      </c>
      <c r="B48" s="65" t="s">
        <v>37</v>
      </c>
      <c r="C48" s="61">
        <f t="shared" si="8"/>
        <v>28.979245283018869</v>
      </c>
      <c r="D48" s="61">
        <f t="shared" si="9"/>
        <v>5.6003646308113035</v>
      </c>
      <c r="E48" s="62">
        <f t="shared" si="10"/>
        <v>0.10477093508690551</v>
      </c>
      <c r="F48" s="110">
        <f t="shared" si="11"/>
        <v>0.7861188879484341</v>
      </c>
      <c r="G48" s="1">
        <v>5485</v>
      </c>
      <c r="H48" s="1">
        <v>30718</v>
      </c>
      <c r="I48" s="111">
        <v>24148</v>
      </c>
      <c r="J48" s="1">
        <v>1060</v>
      </c>
      <c r="K48" s="1">
        <v>293192</v>
      </c>
    </row>
    <row r="49" spans="1:11">
      <c r="A49" s="65"/>
      <c r="B49" s="65"/>
      <c r="C49" s="61"/>
      <c r="D49" s="61"/>
      <c r="E49" s="62"/>
      <c r="F49" s="110"/>
      <c r="G49" s="1"/>
      <c r="H49" s="1"/>
      <c r="I49" s="111"/>
      <c r="J49" s="1"/>
      <c r="K49" s="1"/>
    </row>
    <row r="50" spans="1:11">
      <c r="A50" s="115" t="s">
        <v>270</v>
      </c>
      <c r="B50" s="116"/>
      <c r="C50" s="117"/>
      <c r="D50" s="117"/>
      <c r="E50" s="118"/>
      <c r="F50" s="119"/>
      <c r="G50" s="1"/>
      <c r="H50" s="1"/>
      <c r="I50" s="111"/>
      <c r="J50" s="1"/>
      <c r="K50" s="1"/>
    </row>
    <row r="51" spans="1:11">
      <c r="A51" s="65" t="s">
        <v>41</v>
      </c>
      <c r="B51" s="65" t="s">
        <v>40</v>
      </c>
      <c r="C51" s="61">
        <f t="shared" ref="C51:C59" si="12">H51/J51</f>
        <v>22.115873015873017</v>
      </c>
      <c r="D51" s="61">
        <f t="shared" ref="D51:D59" si="13">H51/G51</f>
        <v>6.0316017316017314</v>
      </c>
      <c r="E51" s="62">
        <f t="shared" ref="E51:E59" si="14">H51/K51</f>
        <v>0.10230710488442447</v>
      </c>
      <c r="F51" s="110">
        <f t="shared" ref="F51:F59" si="15">I51/H51</f>
        <v>0.26979114332878779</v>
      </c>
      <c r="G51" s="1">
        <v>4620</v>
      </c>
      <c r="H51" s="1">
        <v>27866</v>
      </c>
      <c r="I51" s="111">
        <v>7518</v>
      </c>
      <c r="J51" s="1">
        <v>1260</v>
      </c>
      <c r="K51" s="1">
        <v>272376</v>
      </c>
    </row>
    <row r="52" spans="1:11">
      <c r="A52" s="65" t="s">
        <v>36</v>
      </c>
      <c r="B52" s="65" t="s">
        <v>37</v>
      </c>
      <c r="C52" s="61">
        <f t="shared" si="12"/>
        <v>17.923616523772409</v>
      </c>
      <c r="D52" s="61">
        <f t="shared" si="13"/>
        <v>5.1227444865226106</v>
      </c>
      <c r="E52" s="62">
        <f t="shared" si="14"/>
        <v>8.3772303701922721E-2</v>
      </c>
      <c r="F52" s="110">
        <f t="shared" si="15"/>
        <v>0.59871281962080358</v>
      </c>
      <c r="G52" s="1">
        <v>4489</v>
      </c>
      <c r="H52" s="1">
        <v>22996</v>
      </c>
      <c r="I52" s="111">
        <v>13768</v>
      </c>
      <c r="J52" s="1">
        <v>1283</v>
      </c>
      <c r="K52" s="1">
        <v>274506</v>
      </c>
    </row>
    <row r="53" spans="1:11">
      <c r="A53" s="65" t="s">
        <v>34</v>
      </c>
      <c r="B53" s="65" t="s">
        <v>35</v>
      </c>
      <c r="C53" s="61">
        <f t="shared" si="12"/>
        <v>21.610991379310345</v>
      </c>
      <c r="D53" s="61">
        <f t="shared" si="13"/>
        <v>4.4875811143432536</v>
      </c>
      <c r="E53" s="62">
        <f t="shared" si="14"/>
        <v>7.0318088105356169E-2</v>
      </c>
      <c r="F53" s="110">
        <f t="shared" si="15"/>
        <v>0.72256295188232356</v>
      </c>
      <c r="G53" s="1">
        <v>4469</v>
      </c>
      <c r="H53" s="1">
        <v>20055</v>
      </c>
      <c r="I53" s="111">
        <v>14491</v>
      </c>
      <c r="J53" s="1">
        <v>928</v>
      </c>
      <c r="K53" s="1">
        <v>285204</v>
      </c>
    </row>
    <row r="54" spans="1:11">
      <c r="A54" s="65" t="s">
        <v>75</v>
      </c>
      <c r="B54" s="65" t="s">
        <v>76</v>
      </c>
      <c r="C54" s="61">
        <f t="shared" si="12"/>
        <v>22.304907481898631</v>
      </c>
      <c r="D54" s="61">
        <f t="shared" si="13"/>
        <v>6.5543735224586293</v>
      </c>
      <c r="E54" s="62">
        <f t="shared" si="14"/>
        <v>9.6941237351310147E-2</v>
      </c>
      <c r="F54" s="110">
        <f t="shared" si="15"/>
        <v>0.69345356176735795</v>
      </c>
      <c r="G54" s="1">
        <v>4230</v>
      </c>
      <c r="H54" s="1">
        <v>27725</v>
      </c>
      <c r="I54" s="111">
        <v>19226</v>
      </c>
      <c r="J54" s="1">
        <v>1243</v>
      </c>
      <c r="K54" s="1">
        <v>285998</v>
      </c>
    </row>
    <row r="55" spans="1:11">
      <c r="A55" s="65" t="s">
        <v>17</v>
      </c>
      <c r="B55" s="65" t="s">
        <v>16</v>
      </c>
      <c r="C55" s="61">
        <f t="shared" si="12"/>
        <v>16.773809523809526</v>
      </c>
      <c r="D55" s="61">
        <f t="shared" si="13"/>
        <v>1.1042319749216301</v>
      </c>
      <c r="E55" s="62">
        <f t="shared" si="14"/>
        <v>1.5916947199566208E-2</v>
      </c>
      <c r="F55" s="110">
        <f t="shared" si="15"/>
        <v>2.2763189022947716</v>
      </c>
      <c r="G55" s="1">
        <v>3828</v>
      </c>
      <c r="H55" s="1">
        <v>4227</v>
      </c>
      <c r="I55" s="111">
        <v>9622</v>
      </c>
      <c r="J55" s="1">
        <v>252</v>
      </c>
      <c r="K55" s="1">
        <v>265566</v>
      </c>
    </row>
    <row r="56" spans="1:11">
      <c r="A56" s="65" t="s">
        <v>39</v>
      </c>
      <c r="B56" s="65" t="s">
        <v>40</v>
      </c>
      <c r="C56" s="61">
        <f t="shared" si="12"/>
        <v>33.643377001455605</v>
      </c>
      <c r="D56" s="61">
        <f t="shared" si="13"/>
        <v>6.1177871889888831</v>
      </c>
      <c r="E56" s="62">
        <f t="shared" si="14"/>
        <v>8.5618924845898531E-2</v>
      </c>
      <c r="F56" s="110">
        <f t="shared" si="15"/>
        <v>0.56803530480681863</v>
      </c>
      <c r="G56" s="1">
        <v>3778</v>
      </c>
      <c r="H56" s="1">
        <v>23113</v>
      </c>
      <c r="I56" s="111">
        <v>13129</v>
      </c>
      <c r="J56" s="1">
        <v>687</v>
      </c>
      <c r="K56" s="1">
        <v>269952</v>
      </c>
    </row>
    <row r="57" spans="1:11">
      <c r="A57" s="65" t="s">
        <v>48</v>
      </c>
      <c r="B57" s="65" t="s">
        <v>49</v>
      </c>
      <c r="C57" s="61">
        <f t="shared" si="12"/>
        <v>20.516902944383862</v>
      </c>
      <c r="D57" s="61">
        <f t="shared" si="13"/>
        <v>10.405973451327434</v>
      </c>
      <c r="E57" s="62">
        <f t="shared" si="14"/>
        <v>0.1365941489728576</v>
      </c>
      <c r="F57" s="110">
        <f t="shared" si="15"/>
        <v>1.2323801424471139</v>
      </c>
      <c r="G57" s="1">
        <v>3616</v>
      </c>
      <c r="H57" s="1">
        <v>37628</v>
      </c>
      <c r="I57" s="111">
        <v>46372</v>
      </c>
      <c r="J57" s="1">
        <v>1834</v>
      </c>
      <c r="K57" s="1">
        <v>275473</v>
      </c>
    </row>
    <row r="58" spans="1:11">
      <c r="A58" s="65" t="s">
        <v>61</v>
      </c>
      <c r="B58" s="65" t="s">
        <v>59</v>
      </c>
      <c r="C58" s="61">
        <f t="shared" si="12"/>
        <v>36.395280235988203</v>
      </c>
      <c r="D58" s="61">
        <f t="shared" si="13"/>
        <v>6.4260416666666664</v>
      </c>
      <c r="E58" s="62">
        <f t="shared" si="14"/>
        <v>4.7257545579898884E-2</v>
      </c>
      <c r="F58" s="110">
        <f t="shared" si="15"/>
        <v>0.79080888312530395</v>
      </c>
      <c r="G58" s="1">
        <v>1920</v>
      </c>
      <c r="H58" s="1">
        <v>12338</v>
      </c>
      <c r="I58" s="111">
        <v>9757</v>
      </c>
      <c r="J58" s="1">
        <v>339</v>
      </c>
      <c r="K58" s="1">
        <v>261080</v>
      </c>
    </row>
    <row r="59" spans="1:11">
      <c r="A59" s="65" t="s">
        <v>54</v>
      </c>
      <c r="B59" s="65" t="s">
        <v>55</v>
      </c>
      <c r="C59" s="61">
        <f t="shared" si="12"/>
        <v>10.351681957186544</v>
      </c>
      <c r="D59" s="61">
        <f t="shared" si="13"/>
        <v>14.404255319148936</v>
      </c>
      <c r="E59" s="62">
        <f t="shared" si="14"/>
        <v>7.2546078011144446E-2</v>
      </c>
      <c r="F59" s="110">
        <f t="shared" si="15"/>
        <v>1.239290989660266</v>
      </c>
      <c r="G59" s="1">
        <v>1410</v>
      </c>
      <c r="H59" s="1">
        <v>20310</v>
      </c>
      <c r="I59" s="111">
        <v>25170</v>
      </c>
      <c r="J59" s="1">
        <v>1962</v>
      </c>
      <c r="K59" s="1">
        <v>279960</v>
      </c>
    </row>
    <row r="60" spans="1:11">
      <c r="A60" s="67"/>
      <c r="B60" s="67"/>
      <c r="C60" s="67"/>
      <c r="D60" s="68"/>
      <c r="E60" s="69"/>
      <c r="F60" s="67"/>
      <c r="G60" s="112"/>
      <c r="H60" s="112"/>
      <c r="I60" s="112"/>
      <c r="J60" s="112"/>
      <c r="K60" s="112"/>
    </row>
    <row r="61" spans="1:11">
      <c r="A61" s="8" t="s">
        <v>98</v>
      </c>
      <c r="B61" s="8"/>
      <c r="C61" s="32">
        <f>AVERAGE(C4:C59)</f>
        <v>21.202165317491371</v>
      </c>
      <c r="D61" s="32">
        <f t="shared" ref="D61:F61" si="16">AVERAGE(D4:D59)</f>
        <v>6.7331692006005683</v>
      </c>
      <c r="E61" s="22">
        <f t="shared" si="16"/>
        <v>0.35785446112963787</v>
      </c>
      <c r="F61" s="33">
        <f t="shared" si="16"/>
        <v>0.89367650942307619</v>
      </c>
      <c r="G61" s="112"/>
      <c r="H61" s="112"/>
      <c r="I61" s="112"/>
      <c r="J61" s="112"/>
      <c r="K61" s="112"/>
    </row>
    <row r="62" spans="1:11">
      <c r="A62" s="8" t="s">
        <v>99</v>
      </c>
      <c r="B62" s="8"/>
      <c r="C62" s="32">
        <f>MEDIAN(C4:C59)</f>
        <v>21.21446325774081</v>
      </c>
      <c r="D62" s="32">
        <f t="shared" ref="D62:F62" si="17">MEDIAN(D4:D59)</f>
        <v>6.3562892842660172</v>
      </c>
      <c r="E62" s="22">
        <f t="shared" si="17"/>
        <v>0.24386404509414084</v>
      </c>
      <c r="F62" s="33">
        <f t="shared" si="17"/>
        <v>0.64530744074190904</v>
      </c>
      <c r="G62" s="112"/>
      <c r="H62" s="112"/>
      <c r="I62" s="112"/>
      <c r="J62" s="112"/>
      <c r="K62" s="112"/>
    </row>
    <row r="63" spans="1:11">
      <c r="A63" s="29"/>
      <c r="B63" s="29"/>
      <c r="C63" s="30"/>
      <c r="D63" s="30"/>
      <c r="E63" s="30"/>
      <c r="F63" s="30"/>
      <c r="G63" s="112"/>
      <c r="H63" s="112"/>
      <c r="I63" s="112"/>
      <c r="J63" s="112"/>
      <c r="K63" s="112"/>
    </row>
    <row r="64" spans="1:11" ht="39" customHeight="1">
      <c r="A64" s="155" t="s">
        <v>100</v>
      </c>
      <c r="B64" s="156"/>
      <c r="C64" s="156"/>
      <c r="D64" s="156"/>
      <c r="E64" s="156"/>
      <c r="F64" s="157"/>
      <c r="G64" s="112"/>
      <c r="H64" s="112"/>
      <c r="I64" s="112"/>
      <c r="J64" s="112"/>
      <c r="K64" s="112"/>
    </row>
    <row r="65" spans="1:11" ht="29.45" customHeight="1">
      <c r="A65" s="158" t="s">
        <v>101</v>
      </c>
      <c r="B65" s="159"/>
      <c r="C65" s="159"/>
      <c r="D65" s="159"/>
      <c r="E65" s="159"/>
      <c r="F65" s="160"/>
      <c r="G65" s="112"/>
      <c r="H65" s="112"/>
      <c r="I65" s="112"/>
      <c r="J65" s="112"/>
      <c r="K65" s="112"/>
    </row>
  </sheetData>
  <mergeCells count="2">
    <mergeCell ref="A64:F64"/>
    <mergeCell ref="A65:F65"/>
  </mergeCells>
  <conditionalFormatting sqref="A4:F8">
    <cfRule type="expression" dxfId="11" priority="5">
      <formula>MOD(ROW(),2)=0</formula>
    </cfRule>
  </conditionalFormatting>
  <conditionalFormatting sqref="A11:F23">
    <cfRule type="expression" dxfId="10" priority="4">
      <formula>MOD(ROW(),2)=0</formula>
    </cfRule>
  </conditionalFormatting>
  <conditionalFormatting sqref="A26:F36">
    <cfRule type="expression" dxfId="9" priority="3">
      <formula>MOD(ROW(),2)=0</formula>
    </cfRule>
  </conditionalFormatting>
  <conditionalFormatting sqref="A39:F48">
    <cfRule type="expression" dxfId="8" priority="2">
      <formula>MOD(ROW(),2)=0</formula>
    </cfRule>
  </conditionalFormatting>
  <conditionalFormatting sqref="A51:F59">
    <cfRule type="expression" dxfId="7" priority="1">
      <formula>MOD(ROW(),2)=0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1DE1D-CE52-4634-9C9D-5EF5AFA24A62}">
  <sheetPr>
    <tabColor theme="7" tint="0.39997558519241921"/>
  </sheetPr>
  <dimension ref="A1:J54"/>
  <sheetViews>
    <sheetView showGridLines="0" showRowColHeaders="0" workbookViewId="0">
      <pane xSplit="2" ySplit="1" topLeftCell="C2" activePane="bottomRight" state="frozen"/>
      <selection pane="topRight" activeCell="C1" sqref="C1"/>
      <selection pane="bottomLeft" activeCell="A2" sqref="A2"/>
      <selection pane="bottomRight"/>
    </sheetView>
  </sheetViews>
  <sheetFormatPr defaultColWidth="9.140625" defaultRowHeight="12.75"/>
  <cols>
    <col min="1" max="1" width="36.42578125" style="5" bestFit="1" customWidth="1"/>
    <col min="2" max="2" width="15.140625" style="5" bestFit="1" customWidth="1"/>
    <col min="3" max="9" width="16" style="5" customWidth="1"/>
    <col min="10" max="10" width="16.7109375" style="5" customWidth="1"/>
    <col min="11" max="16384" width="9.140625" style="5"/>
  </cols>
  <sheetData>
    <row r="1" spans="1:10" ht="54" customHeight="1">
      <c r="A1" s="57" t="s">
        <v>0</v>
      </c>
      <c r="B1" s="58" t="s">
        <v>179</v>
      </c>
      <c r="C1" s="40" t="s">
        <v>108</v>
      </c>
      <c r="D1" s="41" t="s">
        <v>109</v>
      </c>
      <c r="E1" s="40" t="s">
        <v>110</v>
      </c>
      <c r="F1" s="40" t="s">
        <v>111</v>
      </c>
      <c r="G1" s="40" t="s">
        <v>112</v>
      </c>
      <c r="H1" s="40" t="s">
        <v>6</v>
      </c>
      <c r="I1" s="42" t="s">
        <v>113</v>
      </c>
      <c r="J1" s="57" t="s">
        <v>114</v>
      </c>
    </row>
    <row r="2" spans="1:10">
      <c r="A2" s="64" t="s">
        <v>11</v>
      </c>
      <c r="B2" s="65" t="s">
        <v>12</v>
      </c>
      <c r="C2" s="75">
        <v>221648</v>
      </c>
      <c r="D2" s="76">
        <f>C2/J2</f>
        <v>0.68499094499626056</v>
      </c>
      <c r="E2" s="75">
        <v>6156</v>
      </c>
      <c r="F2" s="75">
        <v>25140</v>
      </c>
      <c r="G2" s="75">
        <v>1231</v>
      </c>
      <c r="H2" s="75">
        <v>254175</v>
      </c>
      <c r="I2" s="76">
        <f>H2/J2</f>
        <v>0.78551384828387594</v>
      </c>
      <c r="J2" s="38">
        <v>323578</v>
      </c>
    </row>
    <row r="3" spans="1:10">
      <c r="A3" s="64" t="s">
        <v>13</v>
      </c>
      <c r="B3" s="65" t="s">
        <v>14</v>
      </c>
      <c r="C3" s="75">
        <v>80024</v>
      </c>
      <c r="D3" s="76">
        <f t="shared" ref="D3:D49" si="0">C3/J3</f>
        <v>0.60457526215587321</v>
      </c>
      <c r="E3" s="75">
        <v>1942</v>
      </c>
      <c r="F3" s="75">
        <v>15470</v>
      </c>
      <c r="G3" s="75">
        <v>1062</v>
      </c>
      <c r="H3" s="75">
        <v>98498</v>
      </c>
      <c r="I3" s="76">
        <f t="shared" ref="I3:I49" si="1">H3/J3</f>
        <v>0.74414493366776469</v>
      </c>
      <c r="J3" s="38">
        <v>132364</v>
      </c>
    </row>
    <row r="4" spans="1:10">
      <c r="A4" s="64" t="s">
        <v>15</v>
      </c>
      <c r="B4" s="65" t="s">
        <v>16</v>
      </c>
      <c r="C4" s="75">
        <v>53139</v>
      </c>
      <c r="D4" s="76">
        <f t="shared" si="0"/>
        <v>0.68554952072555575</v>
      </c>
      <c r="E4" s="75">
        <v>1543</v>
      </c>
      <c r="F4" s="75">
        <v>7137</v>
      </c>
      <c r="G4" s="75">
        <v>587</v>
      </c>
      <c r="H4" s="75">
        <v>62406</v>
      </c>
      <c r="I4" s="76">
        <f t="shared" si="1"/>
        <v>0.80510366003122058</v>
      </c>
      <c r="J4" s="38">
        <v>77513</v>
      </c>
    </row>
    <row r="5" spans="1:10">
      <c r="A5" s="64" t="s">
        <v>17</v>
      </c>
      <c r="B5" s="65" t="s">
        <v>16</v>
      </c>
      <c r="C5" s="75">
        <v>2099</v>
      </c>
      <c r="D5" s="76">
        <f t="shared" si="0"/>
        <v>0.49656967116158029</v>
      </c>
      <c r="E5" s="75">
        <v>148</v>
      </c>
      <c r="F5" s="75">
        <v>1146</v>
      </c>
      <c r="G5" s="75">
        <v>6</v>
      </c>
      <c r="H5" s="75">
        <v>3399</v>
      </c>
      <c r="I5" s="76">
        <f t="shared" si="1"/>
        <v>0.80411639460610362</v>
      </c>
      <c r="J5" s="38">
        <v>4227</v>
      </c>
    </row>
    <row r="6" spans="1:10">
      <c r="A6" s="64" t="s">
        <v>18</v>
      </c>
      <c r="B6" s="65" t="s">
        <v>19</v>
      </c>
      <c r="C6" s="75">
        <v>1872</v>
      </c>
      <c r="D6" s="76">
        <f t="shared" si="0"/>
        <v>0.46544007956240674</v>
      </c>
      <c r="E6" s="75">
        <v>47</v>
      </c>
      <c r="F6" s="75">
        <v>781</v>
      </c>
      <c r="G6" s="75">
        <v>116</v>
      </c>
      <c r="H6" s="75">
        <v>2816</v>
      </c>
      <c r="I6" s="76">
        <f t="shared" si="1"/>
        <v>0.7001491795126803</v>
      </c>
      <c r="J6" s="38">
        <v>4022</v>
      </c>
    </row>
    <row r="7" spans="1:10">
      <c r="A7" s="64" t="s">
        <v>20</v>
      </c>
      <c r="B7" s="65" t="s">
        <v>21</v>
      </c>
      <c r="C7" s="75">
        <v>54487</v>
      </c>
      <c r="D7" s="76">
        <f t="shared" si="0"/>
        <v>0.61740243847164933</v>
      </c>
      <c r="E7" s="75">
        <v>2991</v>
      </c>
      <c r="F7" s="75">
        <v>11658</v>
      </c>
      <c r="G7" s="75">
        <v>227</v>
      </c>
      <c r="H7" s="75">
        <v>69363</v>
      </c>
      <c r="I7" s="76">
        <f t="shared" si="1"/>
        <v>0.78596519059058156</v>
      </c>
      <c r="J7" s="38">
        <v>88252</v>
      </c>
    </row>
    <row r="8" spans="1:10">
      <c r="A8" s="64" t="s">
        <v>22</v>
      </c>
      <c r="B8" s="65" t="s">
        <v>23</v>
      </c>
      <c r="C8" s="75">
        <v>115123</v>
      </c>
      <c r="D8" s="76">
        <f t="shared" si="0"/>
        <v>0.67522009184912346</v>
      </c>
      <c r="E8" s="75">
        <v>3855</v>
      </c>
      <c r="F8" s="75">
        <v>10015</v>
      </c>
      <c r="G8" s="75">
        <v>2353</v>
      </c>
      <c r="H8" s="75">
        <v>131346</v>
      </c>
      <c r="I8" s="76">
        <f t="shared" si="1"/>
        <v>0.77037132618169235</v>
      </c>
      <c r="J8" s="38">
        <v>170497</v>
      </c>
    </row>
    <row r="9" spans="1:10">
      <c r="A9" s="64" t="s">
        <v>24</v>
      </c>
      <c r="B9" s="65" t="s">
        <v>25</v>
      </c>
      <c r="C9" s="75">
        <v>339969</v>
      </c>
      <c r="D9" s="76">
        <f t="shared" si="0"/>
        <v>0.62596826787992832</v>
      </c>
      <c r="E9" s="75">
        <v>20307</v>
      </c>
      <c r="F9" s="75">
        <v>70109</v>
      </c>
      <c r="G9" s="75">
        <v>2731</v>
      </c>
      <c r="H9" s="75">
        <v>433116</v>
      </c>
      <c r="I9" s="76">
        <f t="shared" si="1"/>
        <v>0.7974752766019344</v>
      </c>
      <c r="J9" s="38">
        <v>543109</v>
      </c>
    </row>
    <row r="10" spans="1:10">
      <c r="A10" s="64" t="s">
        <v>26</v>
      </c>
      <c r="B10" s="65" t="s">
        <v>27</v>
      </c>
      <c r="C10" s="75">
        <v>179359</v>
      </c>
      <c r="D10" s="76">
        <f t="shared" si="0"/>
        <v>0.64083792455391919</v>
      </c>
      <c r="E10" s="75">
        <v>6288</v>
      </c>
      <c r="F10" s="75">
        <v>30833</v>
      </c>
      <c r="G10" s="75">
        <v>7612</v>
      </c>
      <c r="H10" s="75">
        <v>224092</v>
      </c>
      <c r="I10" s="76">
        <f t="shared" si="1"/>
        <v>0.80066599495501678</v>
      </c>
      <c r="J10" s="38">
        <v>279882</v>
      </c>
    </row>
    <row r="11" spans="1:10">
      <c r="A11" s="64" t="s">
        <v>28</v>
      </c>
      <c r="B11" s="65" t="s">
        <v>29</v>
      </c>
      <c r="C11" s="75">
        <v>124131</v>
      </c>
      <c r="D11" s="76">
        <f t="shared" si="0"/>
        <v>0.66753605730449461</v>
      </c>
      <c r="E11" s="75">
        <v>3996</v>
      </c>
      <c r="F11" s="75">
        <v>17253</v>
      </c>
      <c r="G11" s="75">
        <v>114</v>
      </c>
      <c r="H11" s="75">
        <v>145494</v>
      </c>
      <c r="I11" s="76">
        <f t="shared" si="1"/>
        <v>0.78241930800090342</v>
      </c>
      <c r="J11" s="38">
        <v>185954</v>
      </c>
    </row>
    <row r="12" spans="1:10">
      <c r="A12" s="64" t="s">
        <v>30</v>
      </c>
      <c r="B12" s="65" t="s">
        <v>31</v>
      </c>
      <c r="C12" s="75">
        <v>182448</v>
      </c>
      <c r="D12" s="76">
        <f t="shared" si="0"/>
        <v>0.65231988158360477</v>
      </c>
      <c r="E12" s="75">
        <v>5699</v>
      </c>
      <c r="F12" s="75">
        <v>34666</v>
      </c>
      <c r="G12" s="75">
        <v>779</v>
      </c>
      <c r="H12" s="75">
        <v>223592</v>
      </c>
      <c r="I12" s="76">
        <f t="shared" si="1"/>
        <v>0.79942507982023014</v>
      </c>
      <c r="J12" s="38">
        <v>279691</v>
      </c>
    </row>
    <row r="13" spans="1:10">
      <c r="A13" s="64" t="s">
        <v>32</v>
      </c>
      <c r="B13" s="65" t="s">
        <v>33</v>
      </c>
      <c r="C13" s="75">
        <v>42128</v>
      </c>
      <c r="D13" s="76">
        <f t="shared" si="0"/>
        <v>0.71696250787113458</v>
      </c>
      <c r="E13" s="75">
        <v>973</v>
      </c>
      <c r="F13" s="75">
        <v>4211</v>
      </c>
      <c r="G13" s="75">
        <v>251</v>
      </c>
      <c r="H13" s="75">
        <v>47563</v>
      </c>
      <c r="I13" s="76">
        <f t="shared" si="1"/>
        <v>0.80945897649721743</v>
      </c>
      <c r="J13" s="38">
        <v>58759</v>
      </c>
    </row>
    <row r="14" spans="1:10">
      <c r="A14" s="64" t="s">
        <v>34</v>
      </c>
      <c r="B14" s="65" t="s">
        <v>35</v>
      </c>
      <c r="C14" s="75">
        <v>12151</v>
      </c>
      <c r="D14" s="76">
        <f t="shared" si="0"/>
        <v>0.60588381949638492</v>
      </c>
      <c r="E14" s="75">
        <v>390</v>
      </c>
      <c r="F14" s="75">
        <v>1639</v>
      </c>
      <c r="G14" s="75">
        <v>4</v>
      </c>
      <c r="H14" s="75">
        <v>14184</v>
      </c>
      <c r="I14" s="76">
        <f t="shared" si="1"/>
        <v>0.70725504861630517</v>
      </c>
      <c r="J14" s="38">
        <v>20055</v>
      </c>
    </row>
    <row r="15" spans="1:10">
      <c r="A15" s="64" t="s">
        <v>36</v>
      </c>
      <c r="B15" s="65" t="s">
        <v>37</v>
      </c>
      <c r="C15" s="75">
        <v>16408</v>
      </c>
      <c r="D15" s="76">
        <f t="shared" si="0"/>
        <v>0.71351539398156205</v>
      </c>
      <c r="E15" s="75">
        <v>344</v>
      </c>
      <c r="F15" s="75">
        <v>1424</v>
      </c>
      <c r="G15" s="75">
        <v>142</v>
      </c>
      <c r="H15" s="75">
        <v>18318</v>
      </c>
      <c r="I15" s="76">
        <f t="shared" si="1"/>
        <v>0.79657331709862589</v>
      </c>
      <c r="J15" s="38">
        <v>22996</v>
      </c>
    </row>
    <row r="16" spans="1:10">
      <c r="A16" s="64" t="s">
        <v>38</v>
      </c>
      <c r="B16" s="65" t="s">
        <v>37</v>
      </c>
      <c r="C16" s="75">
        <v>23842</v>
      </c>
      <c r="D16" s="76">
        <f t="shared" si="0"/>
        <v>0.77615730190767629</v>
      </c>
      <c r="E16" s="75">
        <v>743</v>
      </c>
      <c r="F16" s="75">
        <v>1892</v>
      </c>
      <c r="G16" s="75">
        <v>119</v>
      </c>
      <c r="H16" s="75">
        <v>26596</v>
      </c>
      <c r="I16" s="76">
        <f t="shared" si="1"/>
        <v>0.86581157627449701</v>
      </c>
      <c r="J16" s="38">
        <v>30718</v>
      </c>
    </row>
    <row r="17" spans="1:10">
      <c r="A17" s="64" t="s">
        <v>39</v>
      </c>
      <c r="B17" s="65" t="s">
        <v>40</v>
      </c>
      <c r="C17" s="75">
        <v>16981</v>
      </c>
      <c r="D17" s="76">
        <f t="shared" si="0"/>
        <v>0.73469476052438021</v>
      </c>
      <c r="E17" s="75">
        <v>360</v>
      </c>
      <c r="F17" s="75">
        <v>1978</v>
      </c>
      <c r="G17" s="75">
        <v>0</v>
      </c>
      <c r="H17" s="75">
        <v>19319</v>
      </c>
      <c r="I17" s="76">
        <f t="shared" si="1"/>
        <v>0.83584995457102063</v>
      </c>
      <c r="J17" s="38">
        <v>23113</v>
      </c>
    </row>
    <row r="18" spans="1:10">
      <c r="A18" s="64" t="s">
        <v>41</v>
      </c>
      <c r="B18" s="65" t="s">
        <v>40</v>
      </c>
      <c r="C18" s="75">
        <v>17145</v>
      </c>
      <c r="D18" s="76">
        <f t="shared" si="0"/>
        <v>0.61526591545252274</v>
      </c>
      <c r="E18" s="75">
        <v>896</v>
      </c>
      <c r="F18" s="75">
        <v>1105</v>
      </c>
      <c r="G18" s="75">
        <v>5</v>
      </c>
      <c r="H18" s="75">
        <v>19151</v>
      </c>
      <c r="I18" s="76">
        <f t="shared" si="1"/>
        <v>0.68725328357137727</v>
      </c>
      <c r="J18" s="38">
        <v>27866</v>
      </c>
    </row>
    <row r="19" spans="1:10">
      <c r="A19" s="64" t="s">
        <v>42</v>
      </c>
      <c r="B19" s="65" t="s">
        <v>43</v>
      </c>
      <c r="C19" s="75">
        <v>40025</v>
      </c>
      <c r="D19" s="76">
        <f t="shared" si="0"/>
        <v>0.58202096875045439</v>
      </c>
      <c r="E19" s="75">
        <v>764</v>
      </c>
      <c r="F19" s="75">
        <v>5480</v>
      </c>
      <c r="G19" s="75">
        <v>631</v>
      </c>
      <c r="H19" s="75">
        <v>46900</v>
      </c>
      <c r="I19" s="76">
        <f t="shared" si="1"/>
        <v>0.68199334002239376</v>
      </c>
      <c r="J19" s="38">
        <v>68769</v>
      </c>
    </row>
    <row r="20" spans="1:10">
      <c r="A20" s="64" t="s">
        <v>44</v>
      </c>
      <c r="B20" s="65" t="s">
        <v>45</v>
      </c>
      <c r="C20" s="75">
        <v>41659</v>
      </c>
      <c r="D20" s="76">
        <f t="shared" si="0"/>
        <v>0.70873951581347083</v>
      </c>
      <c r="E20" s="75">
        <v>663</v>
      </c>
      <c r="F20" s="75">
        <v>2909</v>
      </c>
      <c r="G20" s="75">
        <v>14</v>
      </c>
      <c r="H20" s="75">
        <v>45245</v>
      </c>
      <c r="I20" s="76">
        <f t="shared" si="1"/>
        <v>0.76974769900814921</v>
      </c>
      <c r="J20" s="38">
        <v>58779</v>
      </c>
    </row>
    <row r="21" spans="1:10">
      <c r="A21" s="64" t="s">
        <v>46</v>
      </c>
      <c r="B21" s="65" t="s">
        <v>47</v>
      </c>
      <c r="C21" s="75">
        <v>126103</v>
      </c>
      <c r="D21" s="76">
        <f t="shared" si="0"/>
        <v>0.66640771978776925</v>
      </c>
      <c r="E21" s="75">
        <v>3978</v>
      </c>
      <c r="F21" s="75">
        <v>17968</v>
      </c>
      <c r="G21" s="75">
        <v>1957</v>
      </c>
      <c r="H21" s="75">
        <v>150006</v>
      </c>
      <c r="I21" s="76">
        <f t="shared" si="1"/>
        <v>0.79272623501807349</v>
      </c>
      <c r="J21" s="38">
        <v>189228</v>
      </c>
    </row>
    <row r="22" spans="1:10">
      <c r="A22" s="64" t="s">
        <v>48</v>
      </c>
      <c r="B22" s="65" t="s">
        <v>49</v>
      </c>
      <c r="C22" s="75">
        <v>23329</v>
      </c>
      <c r="D22" s="76">
        <f t="shared" si="0"/>
        <v>0.61999043265653242</v>
      </c>
      <c r="E22" s="75">
        <v>844</v>
      </c>
      <c r="F22" s="75">
        <v>2634</v>
      </c>
      <c r="G22" s="75">
        <v>298</v>
      </c>
      <c r="H22" s="75">
        <v>27105</v>
      </c>
      <c r="I22" s="76">
        <f t="shared" si="1"/>
        <v>0.72034123525034544</v>
      </c>
      <c r="J22" s="38">
        <v>37628</v>
      </c>
    </row>
    <row r="23" spans="1:10">
      <c r="A23" s="64" t="s">
        <v>50</v>
      </c>
      <c r="B23" s="65" t="s">
        <v>51</v>
      </c>
      <c r="C23" s="75">
        <v>74744</v>
      </c>
      <c r="D23" s="76">
        <f t="shared" si="0"/>
        <v>0.59159121129614389</v>
      </c>
      <c r="E23" s="75">
        <v>2860</v>
      </c>
      <c r="F23" s="75">
        <v>12292</v>
      </c>
      <c r="G23" s="75">
        <v>422</v>
      </c>
      <c r="H23" s="75">
        <v>90318</v>
      </c>
      <c r="I23" s="76">
        <f t="shared" si="1"/>
        <v>0.71485784841385425</v>
      </c>
      <c r="J23" s="38">
        <v>126344</v>
      </c>
    </row>
    <row r="24" spans="1:10">
      <c r="A24" s="64" t="s">
        <v>52</v>
      </c>
      <c r="B24" s="65" t="s">
        <v>53</v>
      </c>
      <c r="C24" s="75">
        <v>96340</v>
      </c>
      <c r="D24" s="76">
        <f t="shared" si="0"/>
        <v>0.59697978051667189</v>
      </c>
      <c r="E24" s="75">
        <v>4043</v>
      </c>
      <c r="F24" s="75">
        <v>18630</v>
      </c>
      <c r="G24" s="75">
        <v>1173</v>
      </c>
      <c r="H24" s="75">
        <v>120186</v>
      </c>
      <c r="I24" s="76">
        <f t="shared" si="1"/>
        <v>0.74474373989180753</v>
      </c>
      <c r="J24" s="38">
        <v>161379</v>
      </c>
    </row>
    <row r="25" spans="1:10">
      <c r="A25" s="64" t="s">
        <v>54</v>
      </c>
      <c r="B25" s="65" t="s">
        <v>55</v>
      </c>
      <c r="C25" s="75">
        <v>10211</v>
      </c>
      <c r="D25" s="76">
        <f t="shared" si="0"/>
        <v>0.50275726243229935</v>
      </c>
      <c r="E25" s="75">
        <v>95</v>
      </c>
      <c r="F25" s="75">
        <v>3970</v>
      </c>
      <c r="G25" s="75">
        <v>124</v>
      </c>
      <c r="H25" s="75">
        <v>14400</v>
      </c>
      <c r="I25" s="76">
        <f t="shared" si="1"/>
        <v>0.70901033973412109</v>
      </c>
      <c r="J25" s="38">
        <v>20310</v>
      </c>
    </row>
    <row r="26" spans="1:10">
      <c r="A26" s="64" t="s">
        <v>56</v>
      </c>
      <c r="B26" s="65" t="s">
        <v>57</v>
      </c>
      <c r="C26" s="75">
        <v>124402</v>
      </c>
      <c r="D26" s="76">
        <f t="shared" si="0"/>
        <v>0.59500851365053853</v>
      </c>
      <c r="E26" s="75">
        <v>6323</v>
      </c>
      <c r="F26" s="75">
        <v>23740</v>
      </c>
      <c r="G26" s="75">
        <v>2740</v>
      </c>
      <c r="H26" s="75">
        <v>157205</v>
      </c>
      <c r="I26" s="76">
        <f t="shared" si="1"/>
        <v>0.75190361399682415</v>
      </c>
      <c r="J26" s="38">
        <v>209076</v>
      </c>
    </row>
    <row r="27" spans="1:10">
      <c r="A27" s="64" t="s">
        <v>58</v>
      </c>
      <c r="B27" s="65" t="s">
        <v>59</v>
      </c>
      <c r="C27" s="75">
        <v>10438</v>
      </c>
      <c r="D27" s="76">
        <f t="shared" si="0"/>
        <v>0.75163822279830061</v>
      </c>
      <c r="E27" s="75">
        <v>150</v>
      </c>
      <c r="F27" s="75">
        <v>1268</v>
      </c>
      <c r="G27" s="75">
        <v>6</v>
      </c>
      <c r="H27" s="75">
        <v>11862</v>
      </c>
      <c r="I27" s="76">
        <f t="shared" si="1"/>
        <v>0.85418016850291645</v>
      </c>
      <c r="J27" s="38">
        <v>13887</v>
      </c>
    </row>
    <row r="28" spans="1:10">
      <c r="A28" s="64" t="s">
        <v>60</v>
      </c>
      <c r="B28" s="65" t="s">
        <v>59</v>
      </c>
      <c r="C28" s="75">
        <v>183973</v>
      </c>
      <c r="D28" s="76">
        <f t="shared" si="0"/>
        <v>0.61622586652732558</v>
      </c>
      <c r="E28" s="75">
        <v>9210</v>
      </c>
      <c r="F28" s="75">
        <v>32017</v>
      </c>
      <c r="G28" s="75">
        <v>858</v>
      </c>
      <c r="H28" s="75">
        <v>226058</v>
      </c>
      <c r="I28" s="76">
        <f t="shared" si="1"/>
        <v>0.7571914733979126</v>
      </c>
      <c r="J28" s="38">
        <v>298548</v>
      </c>
    </row>
    <row r="29" spans="1:10">
      <c r="A29" s="64" t="s">
        <v>61</v>
      </c>
      <c r="B29" s="65" t="s">
        <v>59</v>
      </c>
      <c r="C29" s="75">
        <v>9728</v>
      </c>
      <c r="D29" s="76">
        <f t="shared" si="0"/>
        <v>0.78845842113794784</v>
      </c>
      <c r="E29" s="75">
        <v>148</v>
      </c>
      <c r="F29" s="75">
        <v>459</v>
      </c>
      <c r="G29" s="75">
        <v>1</v>
      </c>
      <c r="H29" s="75">
        <v>10336</v>
      </c>
      <c r="I29" s="76">
        <f t="shared" si="1"/>
        <v>0.83773707245906959</v>
      </c>
      <c r="J29" s="38">
        <v>12338</v>
      </c>
    </row>
    <row r="30" spans="1:10">
      <c r="A30" s="64" t="s">
        <v>62</v>
      </c>
      <c r="B30" s="65" t="s">
        <v>63</v>
      </c>
      <c r="C30" s="75">
        <v>103640</v>
      </c>
      <c r="D30" s="76">
        <f t="shared" si="0"/>
        <v>0.63698495427278989</v>
      </c>
      <c r="E30" s="75">
        <v>3200</v>
      </c>
      <c r="F30" s="75">
        <v>22675</v>
      </c>
      <c r="G30" s="75">
        <v>547</v>
      </c>
      <c r="H30" s="75">
        <v>130062</v>
      </c>
      <c r="I30" s="76">
        <f t="shared" si="1"/>
        <v>0.79937801160389421</v>
      </c>
      <c r="J30" s="38">
        <v>162704</v>
      </c>
    </row>
    <row r="31" spans="1:10">
      <c r="A31" s="64" t="s">
        <v>64</v>
      </c>
      <c r="B31" s="65" t="s">
        <v>65</v>
      </c>
      <c r="C31" s="75">
        <v>34845</v>
      </c>
      <c r="D31" s="76">
        <f t="shared" si="0"/>
        <v>0.63690367391701697</v>
      </c>
      <c r="E31" s="75">
        <v>2490</v>
      </c>
      <c r="F31" s="75">
        <v>5337</v>
      </c>
      <c r="G31" s="75">
        <v>77</v>
      </c>
      <c r="H31" s="75">
        <v>42749</v>
      </c>
      <c r="I31" s="76">
        <f t="shared" si="1"/>
        <v>0.7813745201974045</v>
      </c>
      <c r="J31" s="38">
        <v>54710</v>
      </c>
    </row>
    <row r="32" spans="1:10">
      <c r="A32" s="64" t="s">
        <v>66</v>
      </c>
      <c r="B32" s="65" t="s">
        <v>67</v>
      </c>
      <c r="C32" s="75">
        <v>83917</v>
      </c>
      <c r="D32" s="76">
        <f t="shared" si="0"/>
        <v>0.62930827608963014</v>
      </c>
      <c r="E32" s="75">
        <v>1443</v>
      </c>
      <c r="F32" s="75">
        <v>12780</v>
      </c>
      <c r="G32" s="75">
        <v>1690</v>
      </c>
      <c r="H32" s="75">
        <v>99830</v>
      </c>
      <c r="I32" s="76">
        <f t="shared" si="1"/>
        <v>0.74864264930857605</v>
      </c>
      <c r="J32" s="38">
        <v>133348</v>
      </c>
    </row>
    <row r="33" spans="1:10">
      <c r="A33" s="64" t="s">
        <v>68</v>
      </c>
      <c r="B33" s="65" t="s">
        <v>69</v>
      </c>
      <c r="C33" s="75">
        <v>82763</v>
      </c>
      <c r="D33" s="76">
        <f t="shared" si="0"/>
        <v>0.67163040567408117</v>
      </c>
      <c r="E33" s="75">
        <v>1995</v>
      </c>
      <c r="F33" s="75">
        <v>5362</v>
      </c>
      <c r="G33" s="75">
        <v>355</v>
      </c>
      <c r="H33" s="75">
        <v>90475</v>
      </c>
      <c r="I33" s="76">
        <f t="shared" si="1"/>
        <v>0.73421409269072524</v>
      </c>
      <c r="J33" s="38">
        <v>123227</v>
      </c>
    </row>
    <row r="34" spans="1:10">
      <c r="A34" s="64" t="s">
        <v>70</v>
      </c>
      <c r="B34" s="65" t="s">
        <v>71</v>
      </c>
      <c r="C34" s="75">
        <v>259529</v>
      </c>
      <c r="D34" s="76">
        <f t="shared" si="0"/>
        <v>0.6097712262433127</v>
      </c>
      <c r="E34" s="75">
        <v>5257</v>
      </c>
      <c r="F34" s="75">
        <v>29261</v>
      </c>
      <c r="G34" s="75">
        <v>1492</v>
      </c>
      <c r="H34" s="75">
        <v>295539</v>
      </c>
      <c r="I34" s="76">
        <f t="shared" si="1"/>
        <v>0.69437780915705904</v>
      </c>
      <c r="J34" s="38">
        <v>425617</v>
      </c>
    </row>
    <row r="35" spans="1:10">
      <c r="A35" s="64" t="s">
        <v>72</v>
      </c>
      <c r="B35" s="65" t="s">
        <v>71</v>
      </c>
      <c r="C35" s="75">
        <v>71231</v>
      </c>
      <c r="D35" s="76">
        <f t="shared" si="0"/>
        <v>0.54119497333191513</v>
      </c>
      <c r="E35" s="75">
        <v>2756</v>
      </c>
      <c r="F35" s="75">
        <v>15627</v>
      </c>
      <c r="G35" s="75">
        <v>296</v>
      </c>
      <c r="H35" s="75">
        <v>89910</v>
      </c>
      <c r="I35" s="76">
        <f t="shared" si="1"/>
        <v>0.68311325198681028</v>
      </c>
      <c r="J35" s="38">
        <v>131618</v>
      </c>
    </row>
    <row r="36" spans="1:10">
      <c r="A36" s="64" t="s">
        <v>73</v>
      </c>
      <c r="B36" s="65" t="s">
        <v>74</v>
      </c>
      <c r="C36" s="75">
        <v>24826</v>
      </c>
      <c r="D36" s="76">
        <f t="shared" si="0"/>
        <v>0.67102738059842693</v>
      </c>
      <c r="E36" s="75">
        <v>629</v>
      </c>
      <c r="F36" s="75">
        <v>2388</v>
      </c>
      <c r="G36" s="75">
        <v>0</v>
      </c>
      <c r="H36" s="75">
        <v>27843</v>
      </c>
      <c r="I36" s="76">
        <f t="shared" si="1"/>
        <v>0.75257453307024891</v>
      </c>
      <c r="J36" s="38">
        <v>36997</v>
      </c>
    </row>
    <row r="37" spans="1:10">
      <c r="A37" s="64" t="s">
        <v>75</v>
      </c>
      <c r="B37" s="65" t="s">
        <v>76</v>
      </c>
      <c r="C37" s="75">
        <v>20167</v>
      </c>
      <c r="D37" s="76">
        <f t="shared" si="0"/>
        <v>0.72739404869251578</v>
      </c>
      <c r="E37" s="75">
        <v>574</v>
      </c>
      <c r="F37" s="75">
        <v>1580</v>
      </c>
      <c r="G37" s="75">
        <v>26</v>
      </c>
      <c r="H37" s="75">
        <v>22347</v>
      </c>
      <c r="I37" s="76">
        <f t="shared" si="1"/>
        <v>0.80602344454463482</v>
      </c>
      <c r="J37" s="38">
        <v>27725</v>
      </c>
    </row>
    <row r="38" spans="1:10">
      <c r="A38" s="64" t="s">
        <v>77</v>
      </c>
      <c r="B38" s="65" t="s">
        <v>76</v>
      </c>
      <c r="C38" s="75">
        <v>41421</v>
      </c>
      <c r="D38" s="76">
        <f t="shared" si="0"/>
        <v>0.69978544035410783</v>
      </c>
      <c r="E38" s="75">
        <v>1343</v>
      </c>
      <c r="F38" s="75">
        <v>7164</v>
      </c>
      <c r="G38" s="75">
        <v>68</v>
      </c>
      <c r="H38" s="75">
        <v>49996</v>
      </c>
      <c r="I38" s="76">
        <f t="shared" si="1"/>
        <v>0.84465543748204963</v>
      </c>
      <c r="J38" s="38">
        <v>59191</v>
      </c>
    </row>
    <row r="39" spans="1:10">
      <c r="A39" s="64" t="s">
        <v>78</v>
      </c>
      <c r="B39" s="65" t="s">
        <v>79</v>
      </c>
      <c r="C39" s="75">
        <v>30403</v>
      </c>
      <c r="D39" s="76">
        <f t="shared" si="0"/>
        <v>0.68769509160823339</v>
      </c>
      <c r="E39" s="75">
        <v>941</v>
      </c>
      <c r="F39" s="75">
        <v>5818</v>
      </c>
      <c r="G39" s="75">
        <v>536</v>
      </c>
      <c r="H39" s="75">
        <v>37698</v>
      </c>
      <c r="I39" s="76">
        <f t="shared" si="1"/>
        <v>0.85270300836914725</v>
      </c>
      <c r="J39" s="38">
        <v>44210</v>
      </c>
    </row>
    <row r="40" spans="1:10">
      <c r="A40" s="64" t="s">
        <v>80</v>
      </c>
      <c r="B40" s="65" t="s">
        <v>79</v>
      </c>
      <c r="C40" s="75">
        <v>85106</v>
      </c>
      <c r="D40" s="76">
        <f t="shared" si="0"/>
        <v>0.63394140738478499</v>
      </c>
      <c r="E40" s="75">
        <v>2156</v>
      </c>
      <c r="F40" s="75">
        <v>15075</v>
      </c>
      <c r="G40" s="75">
        <v>1610</v>
      </c>
      <c r="H40" s="75">
        <v>103947</v>
      </c>
      <c r="I40" s="76">
        <f t="shared" si="1"/>
        <v>0.77428509709569526</v>
      </c>
      <c r="J40" s="38">
        <v>134249</v>
      </c>
    </row>
    <row r="41" spans="1:10">
      <c r="A41" s="64" t="s">
        <v>81</v>
      </c>
      <c r="B41" s="65" t="s">
        <v>82</v>
      </c>
      <c r="C41" s="75">
        <v>165663</v>
      </c>
      <c r="D41" s="76">
        <f t="shared" si="0"/>
        <v>0.6736568584394671</v>
      </c>
      <c r="E41" s="75">
        <v>5026</v>
      </c>
      <c r="F41" s="75">
        <v>9942</v>
      </c>
      <c r="G41" s="75">
        <v>214</v>
      </c>
      <c r="H41" s="75">
        <v>180845</v>
      </c>
      <c r="I41" s="76">
        <f t="shared" si="1"/>
        <v>0.73539338635956997</v>
      </c>
      <c r="J41" s="38">
        <v>245916</v>
      </c>
    </row>
    <row r="42" spans="1:10">
      <c r="A42" s="64" t="s">
        <v>83</v>
      </c>
      <c r="B42" s="65" t="s">
        <v>84</v>
      </c>
      <c r="C42" s="75">
        <v>69600</v>
      </c>
      <c r="D42" s="76">
        <f t="shared" si="0"/>
        <v>0.63672125148659775</v>
      </c>
      <c r="E42" s="75">
        <v>2051</v>
      </c>
      <c r="F42" s="75">
        <v>9318</v>
      </c>
      <c r="G42" s="75">
        <v>622</v>
      </c>
      <c r="H42" s="75">
        <v>81591</v>
      </c>
      <c r="I42" s="76">
        <f t="shared" si="1"/>
        <v>0.74641844296038784</v>
      </c>
      <c r="J42" s="38">
        <v>109310</v>
      </c>
    </row>
    <row r="43" spans="1:10">
      <c r="A43" s="64" t="s">
        <v>85</v>
      </c>
      <c r="B43" s="65" t="s">
        <v>86</v>
      </c>
      <c r="C43" s="75">
        <v>19953</v>
      </c>
      <c r="D43" s="76">
        <f t="shared" si="0"/>
        <v>0.54206851585210136</v>
      </c>
      <c r="E43" s="75">
        <v>1247</v>
      </c>
      <c r="F43" s="75">
        <v>4582</v>
      </c>
      <c r="G43" s="75">
        <v>412</v>
      </c>
      <c r="H43" s="75">
        <v>26194</v>
      </c>
      <c r="I43" s="76">
        <f t="shared" si="1"/>
        <v>0.71161944089760654</v>
      </c>
      <c r="J43" s="38">
        <v>36809</v>
      </c>
    </row>
    <row r="44" spans="1:10">
      <c r="A44" s="64" t="s">
        <v>87</v>
      </c>
      <c r="B44" s="65" t="s">
        <v>88</v>
      </c>
      <c r="C44" s="75">
        <v>5368</v>
      </c>
      <c r="D44" s="76">
        <f t="shared" si="0"/>
        <v>0.65208940719144803</v>
      </c>
      <c r="E44" s="75">
        <v>214</v>
      </c>
      <c r="F44" s="75">
        <v>1617</v>
      </c>
      <c r="G44" s="75">
        <v>19</v>
      </c>
      <c r="H44" s="75">
        <v>7218</v>
      </c>
      <c r="I44" s="76">
        <f t="shared" si="1"/>
        <v>0.87682215743440228</v>
      </c>
      <c r="J44" s="38">
        <v>8232</v>
      </c>
    </row>
    <row r="45" spans="1:10">
      <c r="A45" s="64" t="s">
        <v>89</v>
      </c>
      <c r="B45" s="65" t="s">
        <v>88</v>
      </c>
      <c r="C45" s="75">
        <v>309060</v>
      </c>
      <c r="D45" s="76">
        <f t="shared" si="0"/>
        <v>0.61409521992858807</v>
      </c>
      <c r="E45" s="75">
        <v>10672</v>
      </c>
      <c r="F45" s="75">
        <v>48136</v>
      </c>
      <c r="G45" s="75">
        <v>2866</v>
      </c>
      <c r="H45" s="75">
        <v>370734</v>
      </c>
      <c r="I45" s="76">
        <f t="shared" si="1"/>
        <v>0.73664006103994417</v>
      </c>
      <c r="J45" s="38">
        <v>503277</v>
      </c>
    </row>
    <row r="46" spans="1:10">
      <c r="A46" s="64" t="s">
        <v>90</v>
      </c>
      <c r="B46" s="65" t="s">
        <v>91</v>
      </c>
      <c r="C46" s="75">
        <v>34118</v>
      </c>
      <c r="D46" s="76">
        <f t="shared" si="0"/>
        <v>0.70461163544742988</v>
      </c>
      <c r="E46" s="75">
        <v>661</v>
      </c>
      <c r="F46" s="75">
        <v>3955</v>
      </c>
      <c r="G46" s="75">
        <v>50</v>
      </c>
      <c r="H46" s="75">
        <v>38784</v>
      </c>
      <c r="I46" s="76">
        <f t="shared" si="1"/>
        <v>0.80097478366824315</v>
      </c>
      <c r="J46" s="38">
        <v>48421</v>
      </c>
    </row>
    <row r="47" spans="1:10">
      <c r="A47" s="64" t="s">
        <v>92</v>
      </c>
      <c r="B47" s="65" t="s">
        <v>93</v>
      </c>
      <c r="C47" s="75">
        <v>56504</v>
      </c>
      <c r="D47" s="76">
        <f t="shared" si="0"/>
        <v>0.54704760429474586</v>
      </c>
      <c r="E47" s="75">
        <v>2333</v>
      </c>
      <c r="F47" s="75">
        <v>22365</v>
      </c>
      <c r="G47" s="75">
        <v>1323</v>
      </c>
      <c r="H47" s="75">
        <v>82525</v>
      </c>
      <c r="I47" s="76">
        <f t="shared" si="1"/>
        <v>0.79897181694081654</v>
      </c>
      <c r="J47" s="38">
        <v>103289</v>
      </c>
    </row>
    <row r="48" spans="1:10">
      <c r="A48" s="64" t="s">
        <v>94</v>
      </c>
      <c r="B48" s="65" t="s">
        <v>95</v>
      </c>
      <c r="C48" s="75">
        <v>134691</v>
      </c>
      <c r="D48" s="76">
        <f t="shared" si="0"/>
        <v>0.57948311986680034</v>
      </c>
      <c r="E48" s="75">
        <v>6763</v>
      </c>
      <c r="F48" s="75">
        <v>25748</v>
      </c>
      <c r="G48" s="75">
        <v>1491</v>
      </c>
      <c r="H48" s="75">
        <v>168693</v>
      </c>
      <c r="I48" s="76">
        <f t="shared" si="1"/>
        <v>0.72577043707218858</v>
      </c>
      <c r="J48" s="38">
        <v>232433</v>
      </c>
    </row>
    <row r="49" spans="1:10">
      <c r="A49" s="64" t="s">
        <v>96</v>
      </c>
      <c r="B49" s="65" t="s">
        <v>97</v>
      </c>
      <c r="C49" s="75">
        <v>49732</v>
      </c>
      <c r="D49" s="76">
        <f t="shared" si="0"/>
        <v>0.62499371638264711</v>
      </c>
      <c r="E49" s="75">
        <v>1241</v>
      </c>
      <c r="F49" s="75">
        <v>6784</v>
      </c>
      <c r="G49" s="75">
        <v>254</v>
      </c>
      <c r="H49" s="75">
        <v>58011</v>
      </c>
      <c r="I49" s="76">
        <f t="shared" si="1"/>
        <v>0.72903785251093345</v>
      </c>
      <c r="J49" s="38">
        <v>79572</v>
      </c>
    </row>
    <row r="50" spans="1:10">
      <c r="A50" s="66"/>
      <c r="B50" s="67"/>
      <c r="C50" s="77"/>
      <c r="D50" s="77"/>
      <c r="E50" s="77"/>
      <c r="F50" s="77"/>
      <c r="G50" s="77"/>
      <c r="H50" s="77"/>
      <c r="I50" s="77"/>
      <c r="J50" s="39"/>
    </row>
    <row r="51" spans="1:10">
      <c r="A51" s="11" t="s">
        <v>115</v>
      </c>
      <c r="B51" s="78"/>
      <c r="C51" s="12">
        <f>SUM(C2:C49)</f>
        <v>3906443</v>
      </c>
      <c r="D51" s="35">
        <f>C51/J51</f>
        <v>0.63316199701867359</v>
      </c>
      <c r="E51" s="12">
        <f>SUM(E2:E49)</f>
        <v>138748</v>
      </c>
      <c r="F51" s="12">
        <f>SUM(F2:F49)</f>
        <v>613338</v>
      </c>
      <c r="G51" s="12">
        <f>SUM(G2:G49)</f>
        <v>39511</v>
      </c>
      <c r="H51" s="12">
        <f>SUM(H2:H49)</f>
        <v>4698040</v>
      </c>
      <c r="I51" s="35">
        <f>H51/J51</f>
        <v>0.76146519697679171</v>
      </c>
      <c r="J51" s="12">
        <f>SUM(J2:J49)</f>
        <v>6169737</v>
      </c>
    </row>
    <row r="52" spans="1:10">
      <c r="A52" s="8" t="s">
        <v>98</v>
      </c>
      <c r="B52" s="8"/>
      <c r="C52" s="12">
        <f>AVERAGE(C2:C49)</f>
        <v>81384.229166666672</v>
      </c>
      <c r="D52" s="37">
        <f>AVERAGE(D2:D49)</f>
        <v>0.63998149920629499</v>
      </c>
      <c r="E52" s="12">
        <f>AVERAGE(E2:E49)</f>
        <v>2890.5833333333335</v>
      </c>
      <c r="F52" s="12">
        <f t="shared" ref="F52:H52" si="2">AVERAGE(F2:F49)</f>
        <v>12777.875</v>
      </c>
      <c r="G52" s="12">
        <f t="shared" si="2"/>
        <v>823.14583333333337</v>
      </c>
      <c r="H52" s="12">
        <f t="shared" si="2"/>
        <v>97875.833333333328</v>
      </c>
      <c r="I52" s="36">
        <f>AVERAGE(I2:I49)</f>
        <v>0.76968698643680933</v>
      </c>
      <c r="J52" s="12">
        <f>AVERAGE(J2:J49)</f>
        <v>128536.1875</v>
      </c>
    </row>
    <row r="53" spans="1:10">
      <c r="A53" s="8" t="s">
        <v>99</v>
      </c>
      <c r="B53" s="8"/>
      <c r="C53" s="12">
        <f>MEDIAN(C2:C49)</f>
        <v>53813</v>
      </c>
      <c r="D53" s="36">
        <f>MEDIAN(D2:D49)</f>
        <v>0.63681246270180736</v>
      </c>
      <c r="E53" s="12">
        <f>MEDIAN(E2:E49)</f>
        <v>1742.5</v>
      </c>
      <c r="F53" s="12">
        <f t="shared" ref="F53:H53" si="3">MEDIAN(F2:F49)</f>
        <v>7150.5</v>
      </c>
      <c r="G53" s="12">
        <f t="shared" si="3"/>
        <v>326.5</v>
      </c>
      <c r="H53" s="12">
        <f t="shared" si="3"/>
        <v>65884.5</v>
      </c>
      <c r="I53" s="36">
        <f>MEDIAN(I2:I49)</f>
        <v>0.77232821163869381</v>
      </c>
      <c r="J53" s="12">
        <f>MEDIAN(J2:J49)</f>
        <v>83912</v>
      </c>
    </row>
    <row r="54" spans="1:10" ht="13.9" customHeight="1">
      <c r="A54" s="9"/>
      <c r="B54" s="9"/>
      <c r="C54" s="10"/>
      <c r="D54" s="10"/>
      <c r="E54" s="10"/>
      <c r="F54" s="10"/>
      <c r="G54" s="10"/>
      <c r="H54" s="10"/>
      <c r="I54" s="10"/>
      <c r="J54" s="72"/>
    </row>
  </sheetData>
  <sheetProtection sort="0" autoFilter="0"/>
  <autoFilter ref="A1:J49" xr:uid="{C431DE1D-CE52-4634-9C9D-5EF5AFA24A62}"/>
  <sortState xmlns:xlrd2="http://schemas.microsoft.com/office/spreadsheetml/2017/richdata2" ref="A2:J49">
    <sortCondition ref="B2:B49"/>
  </sortState>
  <conditionalFormatting sqref="A2:J49">
    <cfRule type="expression" dxfId="6" priority="1">
      <formula>MOD(ROW(),2)=0</formula>
    </cfRule>
  </conditionalFormatting>
  <pageMargins left="0.7" right="0.7" top="0.75" bottom="0.75" header="0.3" footer="0.3"/>
  <pageSetup orientation="portrait" r:id="rId1"/>
  <ignoredErrors>
    <ignoredError sqref="D51 I5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5B984-DEE8-43EB-B0C4-43542BBEC38F}">
  <dimension ref="A2:B6"/>
  <sheetViews>
    <sheetView workbookViewId="0">
      <selection sqref="A1:B1048576"/>
    </sheetView>
  </sheetViews>
  <sheetFormatPr defaultRowHeight="15"/>
  <sheetData>
    <row r="2" spans="1:2">
      <c r="A2">
        <v>2019</v>
      </c>
      <c r="B2" s="123">
        <v>6675444</v>
      </c>
    </row>
    <row r="3" spans="1:2">
      <c r="A3">
        <v>2020</v>
      </c>
      <c r="B3" s="123">
        <v>5671090</v>
      </c>
    </row>
    <row r="4" spans="1:2">
      <c r="A4">
        <v>2021</v>
      </c>
      <c r="B4" s="123">
        <v>5333392</v>
      </c>
    </row>
    <row r="5" spans="1:2">
      <c r="A5">
        <v>2022</v>
      </c>
      <c r="B5" s="123">
        <v>5994346</v>
      </c>
    </row>
    <row r="6" spans="1:2">
      <c r="A6">
        <v>2023</v>
      </c>
      <c r="B6" s="123">
        <v>6169737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AAB0A-835D-4EA1-BD13-C042642AA861}">
  <sheetPr>
    <tabColor theme="7" tint="0.79998168889431442"/>
  </sheetPr>
  <dimension ref="A1"/>
  <sheetViews>
    <sheetView showGridLines="0" showRowColHeaders="0" workbookViewId="0">
      <selection activeCell="A4" sqref="A4"/>
    </sheetView>
  </sheetViews>
  <sheetFormatPr defaultRowHeight="15"/>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FD841-EF5B-4E9D-8DA0-4DA64E4703CE}">
  <sheetPr>
    <tabColor theme="7" tint="0.39997558519241921"/>
  </sheetPr>
  <dimension ref="A1:AC57"/>
  <sheetViews>
    <sheetView showGridLines="0" showRowColHeaders="0" workbookViewId="0">
      <pane xSplit="2" ySplit="2" topLeftCell="F3" activePane="bottomRight" state="frozen"/>
      <selection pane="topRight" activeCell="C1" sqref="C1"/>
      <selection pane="bottomLeft" activeCell="A3" sqref="A3"/>
      <selection pane="bottomRight" sqref="A1:A2"/>
    </sheetView>
  </sheetViews>
  <sheetFormatPr defaultColWidth="9.140625" defaultRowHeight="12.75"/>
  <cols>
    <col min="1" max="1" width="36.42578125" style="5" bestFit="1" customWidth="1"/>
    <col min="2" max="2" width="15.140625" style="5" bestFit="1" customWidth="1"/>
    <col min="3" max="4" width="15.28515625" style="5" hidden="1" customWidth="1"/>
    <col min="5" max="5" width="16.7109375" style="5" hidden="1" customWidth="1"/>
    <col min="6" max="17" width="15.28515625" style="5" customWidth="1"/>
    <col min="18" max="23" width="16" style="5" customWidth="1"/>
    <col min="24" max="29" width="16.85546875" style="5" customWidth="1"/>
    <col min="30" max="16384" width="9.140625" style="5"/>
  </cols>
  <sheetData>
    <row r="1" spans="1:29" s="21" customFormat="1" ht="15" customHeight="1">
      <c r="A1" s="165" t="s">
        <v>0</v>
      </c>
      <c r="B1" s="166" t="s">
        <v>179</v>
      </c>
      <c r="C1" s="168" t="s">
        <v>5</v>
      </c>
      <c r="D1" s="169" t="s">
        <v>6</v>
      </c>
      <c r="E1" s="169" t="s">
        <v>275</v>
      </c>
      <c r="F1" s="166" t="s">
        <v>116</v>
      </c>
      <c r="G1" s="166"/>
      <c r="H1" s="166"/>
      <c r="I1" s="166"/>
      <c r="J1" s="166"/>
      <c r="K1" s="166"/>
      <c r="L1" s="167" t="s">
        <v>117</v>
      </c>
      <c r="M1" s="167"/>
      <c r="N1" s="167"/>
      <c r="O1" s="167"/>
      <c r="P1" s="167"/>
      <c r="Q1" s="167"/>
      <c r="R1" s="163" t="s">
        <v>118</v>
      </c>
      <c r="S1" s="164"/>
      <c r="T1" s="164"/>
      <c r="U1" s="164"/>
      <c r="V1" s="164"/>
      <c r="W1" s="164"/>
      <c r="X1" s="79"/>
      <c r="Y1" s="79"/>
      <c r="Z1" s="79"/>
      <c r="AA1" s="79"/>
      <c r="AB1" s="79"/>
      <c r="AC1" s="79"/>
    </row>
    <row r="2" spans="1:29" ht="50.25" customHeight="1">
      <c r="A2" s="165"/>
      <c r="B2" s="166"/>
      <c r="C2" s="168"/>
      <c r="D2" s="169"/>
      <c r="E2" s="169"/>
      <c r="F2" s="45" t="s">
        <v>119</v>
      </c>
      <c r="G2" s="46" t="s">
        <v>120</v>
      </c>
      <c r="H2" s="45" t="s">
        <v>121</v>
      </c>
      <c r="I2" s="45" t="s">
        <v>122</v>
      </c>
      <c r="J2" s="46" t="s">
        <v>123</v>
      </c>
      <c r="K2" s="46" t="s">
        <v>124</v>
      </c>
      <c r="L2" s="47" t="s">
        <v>125</v>
      </c>
      <c r="M2" s="48" t="s">
        <v>126</v>
      </c>
      <c r="N2" s="47" t="s">
        <v>127</v>
      </c>
      <c r="O2" s="47" t="s">
        <v>128</v>
      </c>
      <c r="P2" s="48" t="s">
        <v>129</v>
      </c>
      <c r="Q2" s="48" t="s">
        <v>130</v>
      </c>
      <c r="R2" s="49" t="s">
        <v>131</v>
      </c>
      <c r="S2" s="50" t="s">
        <v>132</v>
      </c>
      <c r="T2" s="49" t="s">
        <v>133</v>
      </c>
      <c r="U2" s="49" t="s">
        <v>134</v>
      </c>
      <c r="V2" s="50" t="s">
        <v>135</v>
      </c>
      <c r="W2" s="50" t="s">
        <v>136</v>
      </c>
      <c r="X2" s="17"/>
      <c r="Y2" s="17"/>
      <c r="Z2" s="17"/>
      <c r="AA2" s="17"/>
      <c r="AB2" s="17"/>
      <c r="AC2" s="17"/>
    </row>
    <row r="3" spans="1:29">
      <c r="A3" s="64" t="s">
        <v>11</v>
      </c>
      <c r="B3" s="65" t="s">
        <v>12</v>
      </c>
      <c r="C3" s="75">
        <v>17153</v>
      </c>
      <c r="D3" s="75">
        <v>254175</v>
      </c>
      <c r="E3" s="75">
        <v>323578</v>
      </c>
      <c r="F3" s="75">
        <v>119655</v>
      </c>
      <c r="G3" s="76">
        <f>F3/D3</f>
        <v>0.47075833579226911</v>
      </c>
      <c r="H3" s="75">
        <v>48181</v>
      </c>
      <c r="I3" s="75">
        <v>167836</v>
      </c>
      <c r="J3" s="76">
        <f>I3/E3</f>
        <v>0.51868792068682046</v>
      </c>
      <c r="K3" s="80">
        <f>I3/C3</f>
        <v>9.7846440855826966</v>
      </c>
      <c r="L3" s="75">
        <v>120872</v>
      </c>
      <c r="M3" s="76">
        <f>L3/D3</f>
        <v>0.47554637552867118</v>
      </c>
      <c r="N3" s="75">
        <v>9025</v>
      </c>
      <c r="O3" s="75">
        <v>129897</v>
      </c>
      <c r="P3" s="76">
        <f>O3/E3</f>
        <v>0.40143952926342336</v>
      </c>
      <c r="Q3" s="80">
        <f>O3/C3</f>
        <v>7.5728444003964324</v>
      </c>
      <c r="R3" s="75">
        <v>13648</v>
      </c>
      <c r="S3" s="76">
        <f>R3/D3</f>
        <v>5.3695288679059705E-2</v>
      </c>
      <c r="T3" s="75">
        <v>4241</v>
      </c>
      <c r="U3" s="75">
        <v>17889</v>
      </c>
      <c r="V3" s="76">
        <f>U3/E3</f>
        <v>5.5284969929970521E-2</v>
      </c>
      <c r="W3" s="80">
        <f>U3/C3</f>
        <v>1.042907946131872</v>
      </c>
      <c r="X3" s="14"/>
      <c r="Y3" s="3"/>
      <c r="Z3" s="3"/>
      <c r="AA3" s="4"/>
      <c r="AB3" s="2"/>
      <c r="AC3" s="3"/>
    </row>
    <row r="4" spans="1:29">
      <c r="A4" s="64" t="s">
        <v>13</v>
      </c>
      <c r="B4" s="65" t="s">
        <v>14</v>
      </c>
      <c r="C4" s="75">
        <v>22493</v>
      </c>
      <c r="D4" s="75">
        <v>98498</v>
      </c>
      <c r="E4" s="75">
        <v>132364</v>
      </c>
      <c r="F4" s="75">
        <v>59361</v>
      </c>
      <c r="G4" s="76">
        <f t="shared" ref="G4:G50" si="0">F4/D4</f>
        <v>0.60266198298442608</v>
      </c>
      <c r="H4" s="75">
        <v>29260</v>
      </c>
      <c r="I4" s="75">
        <v>88621</v>
      </c>
      <c r="J4" s="76">
        <f t="shared" ref="J4:J50" si="1">I4/E4</f>
        <v>0.66952494636003745</v>
      </c>
      <c r="K4" s="80">
        <f t="shared" ref="K4:K50" si="2">I4/C4</f>
        <v>3.9399368692482106</v>
      </c>
      <c r="L4" s="75">
        <v>34882</v>
      </c>
      <c r="M4" s="76">
        <f t="shared" ref="M4:M50" si="3">L4/D4</f>
        <v>0.35413917033848402</v>
      </c>
      <c r="N4" s="75">
        <v>2540</v>
      </c>
      <c r="O4" s="75">
        <v>37422</v>
      </c>
      <c r="P4" s="76">
        <f t="shared" ref="P4:P50" si="4">O4/E4</f>
        <v>0.28272037714182102</v>
      </c>
      <c r="Q4" s="80">
        <f t="shared" ref="Q4:Q50" si="5">O4/C4</f>
        <v>1.6637176010314321</v>
      </c>
      <c r="R4" s="75">
        <v>4255</v>
      </c>
      <c r="S4" s="76">
        <f t="shared" ref="S4:S50" si="6">R4/D4</f>
        <v>4.319884667708989E-2</v>
      </c>
      <c r="T4" s="75">
        <v>1599</v>
      </c>
      <c r="U4" s="75">
        <v>5854</v>
      </c>
      <c r="V4" s="76">
        <f t="shared" ref="V4:V50" si="7">U4/E4</f>
        <v>4.422652685020096E-2</v>
      </c>
      <c r="W4" s="81">
        <f t="shared" ref="W4:W50" si="8">U4/C4</f>
        <v>0.2602587471657849</v>
      </c>
      <c r="X4" s="14"/>
      <c r="Y4" s="3"/>
      <c r="Z4" s="3"/>
      <c r="AA4" s="4"/>
      <c r="AB4" s="2"/>
      <c r="AC4" s="3"/>
    </row>
    <row r="5" spans="1:29">
      <c r="A5" s="64" t="s">
        <v>15</v>
      </c>
      <c r="B5" s="65" t="s">
        <v>16</v>
      </c>
      <c r="C5" s="75">
        <v>12330</v>
      </c>
      <c r="D5" s="75">
        <v>62406</v>
      </c>
      <c r="E5" s="75">
        <v>77513</v>
      </c>
      <c r="F5" s="75">
        <v>30336</v>
      </c>
      <c r="G5" s="76">
        <f t="shared" si="0"/>
        <v>0.48610710508604943</v>
      </c>
      <c r="H5" s="75">
        <v>12861</v>
      </c>
      <c r="I5" s="75">
        <v>43197</v>
      </c>
      <c r="J5" s="76">
        <f t="shared" si="1"/>
        <v>0.55728716473365758</v>
      </c>
      <c r="K5" s="80">
        <f t="shared" si="2"/>
        <v>3.5034063260340633</v>
      </c>
      <c r="L5" s="75">
        <v>30119</v>
      </c>
      <c r="M5" s="76">
        <f t="shared" si="3"/>
        <v>0.48262987533250007</v>
      </c>
      <c r="N5" s="75">
        <v>1085</v>
      </c>
      <c r="O5" s="75">
        <v>31204</v>
      </c>
      <c r="P5" s="76">
        <f t="shared" si="4"/>
        <v>0.40256473107736768</v>
      </c>
      <c r="Q5" s="80">
        <f t="shared" si="5"/>
        <v>2.5307380373073802</v>
      </c>
      <c r="R5" s="75">
        <v>1951</v>
      </c>
      <c r="S5" s="76">
        <f t="shared" si="6"/>
        <v>3.1263019581450502E-2</v>
      </c>
      <c r="T5" s="75">
        <v>1161</v>
      </c>
      <c r="U5" s="75">
        <v>3112</v>
      </c>
      <c r="V5" s="76">
        <f t="shared" si="7"/>
        <v>4.0148104188974749E-2</v>
      </c>
      <c r="W5" s="81">
        <f t="shared" si="8"/>
        <v>0.2523925385239254</v>
      </c>
      <c r="X5" s="14"/>
      <c r="Y5" s="3"/>
      <c r="Z5" s="3"/>
      <c r="AA5" s="4"/>
      <c r="AB5" s="2"/>
      <c r="AC5" s="3"/>
    </row>
    <row r="6" spans="1:29">
      <c r="A6" s="64" t="s">
        <v>17</v>
      </c>
      <c r="B6" s="65" t="s">
        <v>16</v>
      </c>
      <c r="C6" s="75">
        <v>3828</v>
      </c>
      <c r="D6" s="75">
        <v>3399</v>
      </c>
      <c r="E6" s="75">
        <v>4227</v>
      </c>
      <c r="F6" s="75">
        <v>2254</v>
      </c>
      <c r="G6" s="76">
        <f t="shared" si="0"/>
        <v>0.66313621653427479</v>
      </c>
      <c r="H6" s="75">
        <v>641</v>
      </c>
      <c r="I6" s="75">
        <v>2895</v>
      </c>
      <c r="J6" s="76">
        <f t="shared" si="1"/>
        <v>0.68488289567068839</v>
      </c>
      <c r="K6" s="81">
        <f t="shared" si="2"/>
        <v>0.75626959247648906</v>
      </c>
      <c r="L6" s="75">
        <v>1024</v>
      </c>
      <c r="M6" s="76">
        <f t="shared" si="3"/>
        <v>0.30126507796410706</v>
      </c>
      <c r="N6" s="75">
        <v>38</v>
      </c>
      <c r="O6" s="75">
        <v>1062</v>
      </c>
      <c r="P6" s="76">
        <f t="shared" si="4"/>
        <v>0.25124201561391057</v>
      </c>
      <c r="Q6" s="81">
        <f t="shared" si="5"/>
        <v>0.2774294670846395</v>
      </c>
      <c r="R6" s="75">
        <v>121</v>
      </c>
      <c r="S6" s="76">
        <f t="shared" si="6"/>
        <v>3.5598705501618123E-2</v>
      </c>
      <c r="T6" s="75">
        <v>149</v>
      </c>
      <c r="U6" s="75">
        <v>270</v>
      </c>
      <c r="V6" s="76">
        <f t="shared" si="7"/>
        <v>6.3875088715400999E-2</v>
      </c>
      <c r="W6" s="81">
        <f t="shared" si="8"/>
        <v>7.0532915360501561E-2</v>
      </c>
      <c r="X6" s="14"/>
      <c r="Y6" s="3"/>
      <c r="Z6" s="3"/>
      <c r="AA6" s="4"/>
      <c r="AB6" s="2"/>
      <c r="AC6" s="3"/>
    </row>
    <row r="7" spans="1:29">
      <c r="A7" s="64" t="s">
        <v>18</v>
      </c>
      <c r="B7" s="65" t="s">
        <v>19</v>
      </c>
      <c r="C7" s="75">
        <v>22583</v>
      </c>
      <c r="D7" s="75">
        <v>2816</v>
      </c>
      <c r="E7" s="75">
        <v>4022</v>
      </c>
      <c r="F7" s="75">
        <v>1546</v>
      </c>
      <c r="G7" s="76">
        <f t="shared" si="0"/>
        <v>0.54900568181818177</v>
      </c>
      <c r="H7" s="75">
        <v>844</v>
      </c>
      <c r="I7" s="75">
        <v>2390</v>
      </c>
      <c r="J7" s="76">
        <f t="shared" si="1"/>
        <v>0.59423172550969672</v>
      </c>
      <c r="K7" s="81">
        <f t="shared" si="2"/>
        <v>0.10583182039587301</v>
      </c>
      <c r="L7" s="75">
        <v>929</v>
      </c>
      <c r="M7" s="76">
        <f t="shared" si="3"/>
        <v>0.32990056818181818</v>
      </c>
      <c r="N7" s="75">
        <v>196</v>
      </c>
      <c r="O7" s="75">
        <v>1125</v>
      </c>
      <c r="P7" s="76">
        <f t="shared" si="4"/>
        <v>0.27971158627548481</v>
      </c>
      <c r="Q7" s="81">
        <f t="shared" si="5"/>
        <v>4.9816233449940218E-2</v>
      </c>
      <c r="R7" s="75">
        <v>341</v>
      </c>
      <c r="S7" s="76">
        <f t="shared" si="6"/>
        <v>0.12109375</v>
      </c>
      <c r="T7" s="75">
        <v>166</v>
      </c>
      <c r="U7" s="75">
        <v>507</v>
      </c>
      <c r="V7" s="76">
        <f t="shared" si="7"/>
        <v>0.1260566882148185</v>
      </c>
      <c r="W7" s="81">
        <f t="shared" si="8"/>
        <v>2.245051587477306E-2</v>
      </c>
      <c r="X7" s="14"/>
      <c r="Y7" s="3"/>
      <c r="Z7" s="3"/>
      <c r="AA7" s="4"/>
      <c r="AB7" s="2"/>
      <c r="AC7" s="3"/>
    </row>
    <row r="8" spans="1:29">
      <c r="A8" s="64" t="s">
        <v>20</v>
      </c>
      <c r="B8" s="65" t="s">
        <v>21</v>
      </c>
      <c r="C8" s="75">
        <v>7997</v>
      </c>
      <c r="D8" s="75">
        <v>69363</v>
      </c>
      <c r="E8" s="75">
        <v>88252</v>
      </c>
      <c r="F8" s="75">
        <v>45267</v>
      </c>
      <c r="G8" s="76">
        <f t="shared" si="0"/>
        <v>0.65261018122053549</v>
      </c>
      <c r="H8" s="75">
        <v>16316</v>
      </c>
      <c r="I8" s="75">
        <v>61583</v>
      </c>
      <c r="J8" s="76">
        <f t="shared" si="1"/>
        <v>0.69780854824819838</v>
      </c>
      <c r="K8" s="80">
        <f t="shared" si="2"/>
        <v>7.7007627860447672</v>
      </c>
      <c r="L8" s="75">
        <v>22849</v>
      </c>
      <c r="M8" s="76">
        <f t="shared" si="3"/>
        <v>0.32941193431656646</v>
      </c>
      <c r="N8" s="75">
        <v>1804</v>
      </c>
      <c r="O8" s="75">
        <v>24653</v>
      </c>
      <c r="P8" s="76">
        <f t="shared" si="4"/>
        <v>0.27934777682092188</v>
      </c>
      <c r="Q8" s="80">
        <f t="shared" si="5"/>
        <v>3.0827810428910842</v>
      </c>
      <c r="R8" s="75">
        <v>1247</v>
      </c>
      <c r="S8" s="76">
        <f t="shared" si="6"/>
        <v>1.7977884462898087E-2</v>
      </c>
      <c r="T8" s="75">
        <v>769</v>
      </c>
      <c r="U8" s="75">
        <v>2016</v>
      </c>
      <c r="V8" s="76">
        <f t="shared" si="7"/>
        <v>2.2843674930879753E-2</v>
      </c>
      <c r="W8" s="81">
        <f t="shared" si="8"/>
        <v>0.25209453545079402</v>
      </c>
      <c r="X8" s="14"/>
      <c r="Y8" s="3"/>
      <c r="Z8" s="3"/>
      <c r="AA8" s="4"/>
      <c r="AB8" s="2"/>
      <c r="AC8" s="3"/>
    </row>
    <row r="9" spans="1:29">
      <c r="A9" s="64" t="s">
        <v>22</v>
      </c>
      <c r="B9" s="65" t="s">
        <v>23</v>
      </c>
      <c r="C9" s="75">
        <v>35688</v>
      </c>
      <c r="D9" s="75">
        <v>131346</v>
      </c>
      <c r="E9" s="75">
        <v>170497</v>
      </c>
      <c r="F9" s="75">
        <v>62179</v>
      </c>
      <c r="G9" s="76">
        <f t="shared" si="0"/>
        <v>0.47339850471274342</v>
      </c>
      <c r="H9" s="75">
        <v>29868</v>
      </c>
      <c r="I9" s="75">
        <v>92047</v>
      </c>
      <c r="J9" s="76">
        <f t="shared" si="1"/>
        <v>0.53987460189915371</v>
      </c>
      <c r="K9" s="80">
        <f t="shared" si="2"/>
        <v>2.5792143017260702</v>
      </c>
      <c r="L9" s="75">
        <v>62307</v>
      </c>
      <c r="M9" s="76">
        <f t="shared" si="3"/>
        <v>0.47437303001233383</v>
      </c>
      <c r="N9" s="75">
        <v>2142</v>
      </c>
      <c r="O9" s="75">
        <v>64449</v>
      </c>
      <c r="P9" s="76">
        <f t="shared" si="4"/>
        <v>0.37800665114342186</v>
      </c>
      <c r="Q9" s="80">
        <f t="shared" si="5"/>
        <v>1.8059011432414256</v>
      </c>
      <c r="R9" s="75">
        <v>6860</v>
      </c>
      <c r="S9" s="76">
        <f t="shared" si="6"/>
        <v>5.2228465274922725E-2</v>
      </c>
      <c r="T9" s="75">
        <v>2184</v>
      </c>
      <c r="U9" s="75">
        <v>9044</v>
      </c>
      <c r="V9" s="76">
        <f t="shared" si="7"/>
        <v>5.3044921611523958E-2</v>
      </c>
      <c r="W9" s="81">
        <f t="shared" si="8"/>
        <v>0.25341851602779647</v>
      </c>
      <c r="X9" s="14"/>
      <c r="Y9" s="3"/>
      <c r="Z9" s="3"/>
      <c r="AA9" s="4"/>
      <c r="AB9" s="2"/>
      <c r="AC9" s="3"/>
    </row>
    <row r="10" spans="1:29">
      <c r="A10" s="64" t="s">
        <v>24</v>
      </c>
      <c r="B10" s="65" t="s">
        <v>25</v>
      </c>
      <c r="C10" s="75">
        <v>82934</v>
      </c>
      <c r="D10" s="75">
        <v>433116</v>
      </c>
      <c r="E10" s="75">
        <v>543109</v>
      </c>
      <c r="F10" s="75">
        <v>254957</v>
      </c>
      <c r="G10" s="76">
        <f t="shared" si="0"/>
        <v>0.58865754209034071</v>
      </c>
      <c r="H10" s="75">
        <v>82211</v>
      </c>
      <c r="I10" s="75">
        <v>337168</v>
      </c>
      <c r="J10" s="76">
        <f t="shared" si="1"/>
        <v>0.62081092377404901</v>
      </c>
      <c r="K10" s="80">
        <f t="shared" si="2"/>
        <v>4.0654978657727829</v>
      </c>
      <c r="L10" s="75">
        <v>157007</v>
      </c>
      <c r="M10" s="76">
        <f t="shared" si="3"/>
        <v>0.36250565668319801</v>
      </c>
      <c r="N10" s="75">
        <v>9519</v>
      </c>
      <c r="O10" s="75">
        <v>166526</v>
      </c>
      <c r="P10" s="76">
        <f t="shared" si="4"/>
        <v>0.30661616728870261</v>
      </c>
      <c r="Q10" s="80">
        <f t="shared" si="5"/>
        <v>2.0079340198229918</v>
      </c>
      <c r="R10" s="75">
        <v>20986</v>
      </c>
      <c r="S10" s="76">
        <f t="shared" si="6"/>
        <v>4.8453532079165862E-2</v>
      </c>
      <c r="T10" s="75">
        <v>6111</v>
      </c>
      <c r="U10" s="75">
        <v>27097</v>
      </c>
      <c r="V10" s="76">
        <f t="shared" si="7"/>
        <v>4.9892378877904806E-2</v>
      </c>
      <c r="W10" s="81">
        <f t="shared" si="8"/>
        <v>0.32672968866809754</v>
      </c>
      <c r="X10" s="14"/>
      <c r="Y10" s="3"/>
      <c r="Z10" s="3"/>
      <c r="AA10" s="4"/>
      <c r="AB10" s="2"/>
      <c r="AC10" s="3"/>
    </row>
    <row r="11" spans="1:29">
      <c r="A11" s="64" t="s">
        <v>26</v>
      </c>
      <c r="B11" s="65" t="s">
        <v>27</v>
      </c>
      <c r="C11" s="75">
        <v>36405</v>
      </c>
      <c r="D11" s="75">
        <v>224092</v>
      </c>
      <c r="E11" s="75">
        <v>279882</v>
      </c>
      <c r="F11" s="75">
        <v>100422</v>
      </c>
      <c r="G11" s="76">
        <f t="shared" si="0"/>
        <v>0.44812844724488154</v>
      </c>
      <c r="H11" s="75">
        <v>40969</v>
      </c>
      <c r="I11" s="75">
        <v>141391</v>
      </c>
      <c r="J11" s="76">
        <f t="shared" si="1"/>
        <v>0.50518075474664326</v>
      </c>
      <c r="K11" s="80">
        <f t="shared" si="2"/>
        <v>3.8838346380991622</v>
      </c>
      <c r="L11" s="75">
        <v>111887</v>
      </c>
      <c r="M11" s="76">
        <f t="shared" si="3"/>
        <v>0.49929046998554166</v>
      </c>
      <c r="N11" s="75">
        <v>7327</v>
      </c>
      <c r="O11" s="75">
        <v>119214</v>
      </c>
      <c r="P11" s="76">
        <f t="shared" si="4"/>
        <v>0.42594379059746607</v>
      </c>
      <c r="Q11" s="80">
        <f t="shared" si="5"/>
        <v>3.2746600741656366</v>
      </c>
      <c r="R11" s="75">
        <v>11783</v>
      </c>
      <c r="S11" s="76">
        <f t="shared" si="6"/>
        <v>5.2581082769576779E-2</v>
      </c>
      <c r="T11" s="75">
        <v>3305</v>
      </c>
      <c r="U11" s="75">
        <v>15088</v>
      </c>
      <c r="V11" s="76">
        <f t="shared" si="7"/>
        <v>5.3908432839553815E-2</v>
      </c>
      <c r="W11" s="81">
        <f t="shared" si="8"/>
        <v>0.41444856475758823</v>
      </c>
      <c r="X11" s="14"/>
      <c r="Y11" s="3"/>
      <c r="Z11" s="3"/>
      <c r="AA11" s="4"/>
      <c r="AB11" s="2"/>
      <c r="AC11" s="3"/>
    </row>
    <row r="12" spans="1:29">
      <c r="A12" s="64" t="s">
        <v>28</v>
      </c>
      <c r="B12" s="65" t="s">
        <v>29</v>
      </c>
      <c r="C12" s="75">
        <v>14312</v>
      </c>
      <c r="D12" s="75">
        <v>145494</v>
      </c>
      <c r="E12" s="75">
        <v>185954</v>
      </c>
      <c r="F12" s="75">
        <v>60547</v>
      </c>
      <c r="G12" s="76">
        <f t="shared" si="0"/>
        <v>0.41614774492418932</v>
      </c>
      <c r="H12" s="75">
        <v>29924</v>
      </c>
      <c r="I12" s="75">
        <v>90471</v>
      </c>
      <c r="J12" s="76">
        <f t="shared" si="1"/>
        <v>0.48652354883465804</v>
      </c>
      <c r="K12" s="80">
        <f t="shared" si="2"/>
        <v>6.3213387367244271</v>
      </c>
      <c r="L12" s="75">
        <v>81670</v>
      </c>
      <c r="M12" s="76">
        <f t="shared" si="3"/>
        <v>0.56132898951159493</v>
      </c>
      <c r="N12" s="75">
        <v>4825</v>
      </c>
      <c r="O12" s="75">
        <v>86495</v>
      </c>
      <c r="P12" s="76">
        <f t="shared" si="4"/>
        <v>0.46514191681813782</v>
      </c>
      <c r="Q12" s="80">
        <f t="shared" si="5"/>
        <v>6.0435299049748465</v>
      </c>
      <c r="R12" s="75">
        <v>3277</v>
      </c>
      <c r="S12" s="76">
        <f t="shared" si="6"/>
        <v>2.2523265564215706E-2</v>
      </c>
      <c r="T12" s="75">
        <v>2643</v>
      </c>
      <c r="U12" s="75">
        <v>5920</v>
      </c>
      <c r="V12" s="76">
        <f t="shared" si="7"/>
        <v>3.1835830366649817E-2</v>
      </c>
      <c r="W12" s="81">
        <f t="shared" si="8"/>
        <v>0.41363890441587481</v>
      </c>
      <c r="X12" s="14"/>
      <c r="Y12" s="3"/>
      <c r="Z12" s="3"/>
      <c r="AA12" s="4"/>
      <c r="AB12" s="2"/>
      <c r="AC12" s="3"/>
    </row>
    <row r="13" spans="1:29">
      <c r="A13" s="64" t="s">
        <v>30</v>
      </c>
      <c r="B13" s="65" t="s">
        <v>31</v>
      </c>
      <c r="C13" s="75">
        <v>47139</v>
      </c>
      <c r="D13" s="75">
        <v>223592</v>
      </c>
      <c r="E13" s="75">
        <v>279691</v>
      </c>
      <c r="F13" s="75">
        <v>125136</v>
      </c>
      <c r="G13" s="76">
        <f t="shared" si="0"/>
        <v>0.55966224194067771</v>
      </c>
      <c r="H13" s="75">
        <v>44735</v>
      </c>
      <c r="I13" s="75">
        <v>169871</v>
      </c>
      <c r="J13" s="76">
        <f t="shared" si="1"/>
        <v>0.60735239961242948</v>
      </c>
      <c r="K13" s="80">
        <f t="shared" si="2"/>
        <v>3.6036190839856594</v>
      </c>
      <c r="L13" s="75">
        <v>91009</v>
      </c>
      <c r="M13" s="76">
        <f t="shared" si="3"/>
        <v>0.40703155747969516</v>
      </c>
      <c r="N13" s="75">
        <v>4195</v>
      </c>
      <c r="O13" s="75">
        <v>95204</v>
      </c>
      <c r="P13" s="76">
        <f t="shared" si="4"/>
        <v>0.34038993031595582</v>
      </c>
      <c r="Q13" s="80">
        <f t="shared" si="5"/>
        <v>2.0196440314813637</v>
      </c>
      <c r="R13" s="75">
        <v>7447</v>
      </c>
      <c r="S13" s="76">
        <f t="shared" si="6"/>
        <v>3.3306200579627181E-2</v>
      </c>
      <c r="T13" s="75">
        <v>3363</v>
      </c>
      <c r="U13" s="75">
        <v>10810</v>
      </c>
      <c r="V13" s="76">
        <f t="shared" si="7"/>
        <v>3.8649795667361479E-2</v>
      </c>
      <c r="W13" s="81">
        <f t="shared" si="8"/>
        <v>0.22932179299518446</v>
      </c>
      <c r="X13" s="14"/>
      <c r="Y13" s="3"/>
      <c r="Z13" s="3"/>
      <c r="AA13" s="4"/>
      <c r="AB13" s="2"/>
      <c r="AC13" s="3"/>
    </row>
    <row r="14" spans="1:29">
      <c r="A14" s="64" t="s">
        <v>32</v>
      </c>
      <c r="B14" s="65" t="s">
        <v>33</v>
      </c>
      <c r="C14" s="75">
        <v>6460</v>
      </c>
      <c r="D14" s="75">
        <v>47563</v>
      </c>
      <c r="E14" s="75">
        <v>58759</v>
      </c>
      <c r="F14" s="75">
        <v>16056</v>
      </c>
      <c r="G14" s="76">
        <f t="shared" si="0"/>
        <v>0.33757332380211508</v>
      </c>
      <c r="H14" s="75">
        <v>8233</v>
      </c>
      <c r="I14" s="75">
        <v>24289</v>
      </c>
      <c r="J14" s="76">
        <f t="shared" si="1"/>
        <v>0.41336646300992186</v>
      </c>
      <c r="K14" s="80">
        <f t="shared" si="2"/>
        <v>3.7599071207430339</v>
      </c>
      <c r="L14" s="75">
        <v>29627</v>
      </c>
      <c r="M14" s="76">
        <f t="shared" si="3"/>
        <v>0.62290015348064676</v>
      </c>
      <c r="N14" s="75">
        <v>2071</v>
      </c>
      <c r="O14" s="75">
        <v>31698</v>
      </c>
      <c r="P14" s="76">
        <f t="shared" si="4"/>
        <v>0.53945778519035381</v>
      </c>
      <c r="Q14" s="80">
        <f t="shared" si="5"/>
        <v>4.9068111455108356</v>
      </c>
      <c r="R14" s="75">
        <v>1880</v>
      </c>
      <c r="S14" s="76">
        <f t="shared" si="6"/>
        <v>3.9526522717238187E-2</v>
      </c>
      <c r="T14" s="75">
        <v>892</v>
      </c>
      <c r="U14" s="75">
        <v>2772</v>
      </c>
      <c r="V14" s="76">
        <f t="shared" si="7"/>
        <v>4.7175751799724296E-2</v>
      </c>
      <c r="W14" s="81">
        <f t="shared" si="8"/>
        <v>0.42910216718266253</v>
      </c>
      <c r="X14" s="14"/>
      <c r="Y14" s="3"/>
      <c r="Z14" s="3"/>
      <c r="AA14" s="4"/>
      <c r="AB14" s="2"/>
      <c r="AC14" s="3"/>
    </row>
    <row r="15" spans="1:29">
      <c r="A15" s="64" t="s">
        <v>34</v>
      </c>
      <c r="B15" s="65" t="s">
        <v>35</v>
      </c>
      <c r="C15" s="75">
        <v>4469</v>
      </c>
      <c r="D15" s="75">
        <v>14184</v>
      </c>
      <c r="E15" s="75">
        <v>20055</v>
      </c>
      <c r="F15" s="75">
        <v>7067</v>
      </c>
      <c r="G15" s="76">
        <f t="shared" si="0"/>
        <v>0.49823745064861819</v>
      </c>
      <c r="H15" s="75">
        <v>4797</v>
      </c>
      <c r="I15" s="75">
        <v>11864</v>
      </c>
      <c r="J15" s="76">
        <f t="shared" si="1"/>
        <v>0.5915731737721267</v>
      </c>
      <c r="K15" s="80">
        <f t="shared" si="2"/>
        <v>2.6547326023718951</v>
      </c>
      <c r="L15" s="75">
        <v>6459</v>
      </c>
      <c r="M15" s="76">
        <f t="shared" si="3"/>
        <v>0.45537225042301183</v>
      </c>
      <c r="N15" s="75">
        <v>626</v>
      </c>
      <c r="O15" s="75">
        <v>7085</v>
      </c>
      <c r="P15" s="76">
        <f t="shared" si="4"/>
        <v>0.35327848416853652</v>
      </c>
      <c r="Q15" s="80">
        <f t="shared" si="5"/>
        <v>1.5853658536585367</v>
      </c>
      <c r="R15" s="75">
        <v>658</v>
      </c>
      <c r="S15" s="76">
        <f t="shared" si="6"/>
        <v>4.6390298928369995E-2</v>
      </c>
      <c r="T15" s="75">
        <v>448</v>
      </c>
      <c r="U15" s="75">
        <v>1106</v>
      </c>
      <c r="V15" s="76">
        <f t="shared" si="7"/>
        <v>5.5148342059336823E-2</v>
      </c>
      <c r="W15" s="81">
        <f t="shared" si="8"/>
        <v>0.24748265831282165</v>
      </c>
      <c r="X15" s="14"/>
      <c r="Y15" s="3"/>
      <c r="Z15" s="3"/>
      <c r="AA15" s="4"/>
      <c r="AB15" s="2"/>
      <c r="AC15" s="3"/>
    </row>
    <row r="16" spans="1:29">
      <c r="A16" s="64" t="s">
        <v>36</v>
      </c>
      <c r="B16" s="65" t="s">
        <v>37</v>
      </c>
      <c r="C16" s="75">
        <v>4489</v>
      </c>
      <c r="D16" s="75">
        <v>18318</v>
      </c>
      <c r="E16" s="75">
        <v>22996</v>
      </c>
      <c r="F16" s="75">
        <v>9906</v>
      </c>
      <c r="G16" s="76">
        <f t="shared" si="0"/>
        <v>0.54077956108745495</v>
      </c>
      <c r="H16" s="75">
        <v>3923</v>
      </c>
      <c r="I16" s="75">
        <v>13829</v>
      </c>
      <c r="J16" s="76">
        <f t="shared" si="1"/>
        <v>0.60136545486171511</v>
      </c>
      <c r="K16" s="80">
        <f t="shared" si="2"/>
        <v>3.0806415682780131</v>
      </c>
      <c r="L16" s="75">
        <v>7659</v>
      </c>
      <c r="M16" s="76">
        <f t="shared" si="3"/>
        <v>0.41811333114968885</v>
      </c>
      <c r="N16" s="75">
        <v>378</v>
      </c>
      <c r="O16" s="75">
        <v>8037</v>
      </c>
      <c r="P16" s="76">
        <f t="shared" si="4"/>
        <v>0.34949556444599061</v>
      </c>
      <c r="Q16" s="80">
        <f t="shared" si="5"/>
        <v>1.7903764758298062</v>
      </c>
      <c r="R16" s="75">
        <v>753</v>
      </c>
      <c r="S16" s="76">
        <f t="shared" si="6"/>
        <v>4.1107107762856206E-2</v>
      </c>
      <c r="T16" s="75">
        <v>377</v>
      </c>
      <c r="U16" s="75">
        <v>1130</v>
      </c>
      <c r="V16" s="76">
        <f t="shared" si="7"/>
        <v>4.9138980692294311E-2</v>
      </c>
      <c r="W16" s="81">
        <f t="shared" si="8"/>
        <v>0.2517264424147917</v>
      </c>
      <c r="X16" s="14"/>
      <c r="Y16" s="3"/>
      <c r="Z16" s="3"/>
      <c r="AA16" s="4"/>
      <c r="AB16" s="2"/>
      <c r="AC16" s="3"/>
    </row>
    <row r="17" spans="1:29">
      <c r="A17" s="64" t="s">
        <v>38</v>
      </c>
      <c r="B17" s="65" t="s">
        <v>37</v>
      </c>
      <c r="C17" s="75">
        <v>5485</v>
      </c>
      <c r="D17" s="75">
        <v>26596</v>
      </c>
      <c r="E17" s="75">
        <v>30718</v>
      </c>
      <c r="F17" s="75">
        <v>11118</v>
      </c>
      <c r="G17" s="76">
        <f t="shared" si="0"/>
        <v>0.41803278688524592</v>
      </c>
      <c r="H17" s="75">
        <v>3396</v>
      </c>
      <c r="I17" s="75">
        <v>14514</v>
      </c>
      <c r="J17" s="76">
        <f t="shared" si="1"/>
        <v>0.47249169867829938</v>
      </c>
      <c r="K17" s="80">
        <f t="shared" si="2"/>
        <v>2.6461257976298995</v>
      </c>
      <c r="L17" s="75">
        <v>14667</v>
      </c>
      <c r="M17" s="76">
        <f t="shared" si="3"/>
        <v>0.55147390585050382</v>
      </c>
      <c r="N17" s="75">
        <v>504</v>
      </c>
      <c r="O17" s="75">
        <v>15171</v>
      </c>
      <c r="P17" s="76">
        <f t="shared" si="4"/>
        <v>0.49387980988345598</v>
      </c>
      <c r="Q17" s="80">
        <f t="shared" si="5"/>
        <v>2.7659070191431177</v>
      </c>
      <c r="R17" s="75">
        <v>811</v>
      </c>
      <c r="S17" s="76">
        <f t="shared" si="6"/>
        <v>3.0493307264250265E-2</v>
      </c>
      <c r="T17" s="75">
        <v>222</v>
      </c>
      <c r="U17" s="75">
        <v>1033</v>
      </c>
      <c r="V17" s="76">
        <f t="shared" si="7"/>
        <v>3.362849143824468E-2</v>
      </c>
      <c r="W17" s="81">
        <f t="shared" si="8"/>
        <v>0.18833181403828622</v>
      </c>
      <c r="X17" s="14"/>
      <c r="Y17" s="3"/>
      <c r="Z17" s="3"/>
      <c r="AA17" s="4"/>
      <c r="AB17" s="2"/>
      <c r="AC17" s="3"/>
    </row>
    <row r="18" spans="1:29">
      <c r="A18" s="64" t="s">
        <v>39</v>
      </c>
      <c r="B18" s="65" t="s">
        <v>40</v>
      </c>
      <c r="C18" s="75">
        <v>3778</v>
      </c>
      <c r="D18" s="75">
        <v>19319</v>
      </c>
      <c r="E18" s="75">
        <v>23113</v>
      </c>
      <c r="F18" s="75">
        <v>12579</v>
      </c>
      <c r="G18" s="76">
        <f t="shared" si="0"/>
        <v>0.65112065841917288</v>
      </c>
      <c r="H18" s="75">
        <v>2784</v>
      </c>
      <c r="I18" s="75">
        <v>15363</v>
      </c>
      <c r="J18" s="76">
        <f t="shared" si="1"/>
        <v>0.6646908666118635</v>
      </c>
      <c r="K18" s="80">
        <f t="shared" si="2"/>
        <v>4.0664372683959771</v>
      </c>
      <c r="L18" s="75">
        <v>5950</v>
      </c>
      <c r="M18" s="76">
        <f t="shared" si="3"/>
        <v>0.30798695584657593</v>
      </c>
      <c r="N18" s="75">
        <v>747</v>
      </c>
      <c r="O18" s="75">
        <v>6697</v>
      </c>
      <c r="P18" s="76">
        <f t="shared" si="4"/>
        <v>0.2897503569419807</v>
      </c>
      <c r="Q18" s="80">
        <f t="shared" si="5"/>
        <v>1.7726310217046055</v>
      </c>
      <c r="R18" s="75">
        <v>790</v>
      </c>
      <c r="S18" s="76">
        <f t="shared" si="6"/>
        <v>4.0892385734251253E-2</v>
      </c>
      <c r="T18" s="75">
        <v>263</v>
      </c>
      <c r="U18" s="75">
        <v>1053</v>
      </c>
      <c r="V18" s="76">
        <f t="shared" si="7"/>
        <v>4.5558776446155844E-2</v>
      </c>
      <c r="W18" s="81">
        <f t="shared" si="8"/>
        <v>0.2787188988883007</v>
      </c>
      <c r="X18" s="14"/>
      <c r="Y18" s="3"/>
      <c r="Z18" s="3"/>
      <c r="AA18" s="4"/>
      <c r="AB18" s="2"/>
      <c r="AC18" s="3"/>
    </row>
    <row r="19" spans="1:29">
      <c r="A19" s="64" t="s">
        <v>41</v>
      </c>
      <c r="B19" s="65" t="s">
        <v>40</v>
      </c>
      <c r="C19" s="75">
        <v>4620</v>
      </c>
      <c r="D19" s="75">
        <v>19151</v>
      </c>
      <c r="E19" s="75">
        <v>27866</v>
      </c>
      <c r="F19" s="75">
        <v>9820</v>
      </c>
      <c r="G19" s="76">
        <f t="shared" si="0"/>
        <v>0.51276695733904232</v>
      </c>
      <c r="H19" s="75">
        <v>7655</v>
      </c>
      <c r="I19" s="75">
        <v>17475</v>
      </c>
      <c r="J19" s="76">
        <f t="shared" si="1"/>
        <v>0.62710830402641216</v>
      </c>
      <c r="K19" s="80">
        <f t="shared" si="2"/>
        <v>3.7824675324675323</v>
      </c>
      <c r="L19" s="75">
        <v>8842</v>
      </c>
      <c r="M19" s="76">
        <f t="shared" si="3"/>
        <v>0.46169912798287294</v>
      </c>
      <c r="N19" s="75">
        <v>467</v>
      </c>
      <c r="O19" s="75">
        <v>9309</v>
      </c>
      <c r="P19" s="76">
        <f t="shared" si="4"/>
        <v>0.33406301586162346</v>
      </c>
      <c r="Q19" s="80">
        <f t="shared" si="5"/>
        <v>2.0149350649350648</v>
      </c>
      <c r="R19" s="75">
        <v>490</v>
      </c>
      <c r="S19" s="76">
        <f t="shared" si="6"/>
        <v>2.5586131272518405E-2</v>
      </c>
      <c r="T19" s="75">
        <v>593</v>
      </c>
      <c r="U19" s="75">
        <v>1083</v>
      </c>
      <c r="V19" s="76">
        <f t="shared" si="7"/>
        <v>3.8864566137945887E-2</v>
      </c>
      <c r="W19" s="81">
        <f t="shared" si="8"/>
        <v>0.23441558441558441</v>
      </c>
      <c r="X19" s="14"/>
      <c r="Y19" s="3"/>
      <c r="Z19" s="3"/>
      <c r="AA19" s="4"/>
      <c r="AB19" s="2"/>
      <c r="AC19" s="3"/>
    </row>
    <row r="20" spans="1:29">
      <c r="A20" s="64" t="s">
        <v>42</v>
      </c>
      <c r="B20" s="65" t="s">
        <v>43</v>
      </c>
      <c r="C20" s="75">
        <v>5559</v>
      </c>
      <c r="D20" s="75">
        <v>46900</v>
      </c>
      <c r="E20" s="75">
        <v>68769</v>
      </c>
      <c r="F20" s="75">
        <v>26672</v>
      </c>
      <c r="G20" s="76">
        <f t="shared" si="0"/>
        <v>0.56869936034115143</v>
      </c>
      <c r="H20" s="75">
        <v>16375</v>
      </c>
      <c r="I20" s="75">
        <v>43047</v>
      </c>
      <c r="J20" s="76">
        <f t="shared" si="1"/>
        <v>0.62596518780264365</v>
      </c>
      <c r="K20" s="80">
        <f t="shared" si="2"/>
        <v>7.7436589314624928</v>
      </c>
      <c r="L20" s="75">
        <v>18347</v>
      </c>
      <c r="M20" s="76">
        <f t="shared" si="3"/>
        <v>0.39119402985074625</v>
      </c>
      <c r="N20" s="75">
        <v>1696</v>
      </c>
      <c r="O20" s="75">
        <v>20043</v>
      </c>
      <c r="P20" s="76">
        <f t="shared" si="4"/>
        <v>0.29145399816777906</v>
      </c>
      <c r="Q20" s="80">
        <f t="shared" si="5"/>
        <v>3.6055045871559632</v>
      </c>
      <c r="R20" s="75">
        <v>1419</v>
      </c>
      <c r="S20" s="76">
        <f t="shared" si="6"/>
        <v>3.0255863539445628E-2</v>
      </c>
      <c r="T20" s="75">
        <v>825</v>
      </c>
      <c r="U20" s="75">
        <v>2244</v>
      </c>
      <c r="V20" s="76">
        <f t="shared" si="7"/>
        <v>3.2630981983161014E-2</v>
      </c>
      <c r="W20" s="81">
        <f t="shared" si="8"/>
        <v>0.40366972477064222</v>
      </c>
      <c r="X20" s="14"/>
      <c r="Y20" s="3"/>
      <c r="Z20" s="3"/>
      <c r="AA20" s="4"/>
      <c r="AB20" s="2"/>
      <c r="AC20" s="3"/>
    </row>
    <row r="21" spans="1:29">
      <c r="A21" s="64" t="s">
        <v>44</v>
      </c>
      <c r="B21" s="65" t="s">
        <v>45</v>
      </c>
      <c r="C21" s="75">
        <v>29568</v>
      </c>
      <c r="D21" s="75">
        <v>45245</v>
      </c>
      <c r="E21" s="75">
        <v>58779</v>
      </c>
      <c r="F21" s="75">
        <v>15457</v>
      </c>
      <c r="G21" s="76">
        <f t="shared" si="0"/>
        <v>0.34162890927174272</v>
      </c>
      <c r="H21" s="75">
        <v>11534</v>
      </c>
      <c r="I21" s="75">
        <v>26991</v>
      </c>
      <c r="J21" s="76">
        <f t="shared" si="1"/>
        <v>0.45919461032001224</v>
      </c>
      <c r="K21" s="81">
        <f t="shared" si="2"/>
        <v>0.91284496753246758</v>
      </c>
      <c r="L21" s="75">
        <v>28160</v>
      </c>
      <c r="M21" s="76">
        <f t="shared" si="3"/>
        <v>0.62238921427782079</v>
      </c>
      <c r="N21" s="75">
        <v>940</v>
      </c>
      <c r="O21" s="75">
        <v>29100</v>
      </c>
      <c r="P21" s="76">
        <f t="shared" si="4"/>
        <v>0.49507477160210278</v>
      </c>
      <c r="Q21" s="80">
        <f t="shared" si="5"/>
        <v>0.98417207792207795</v>
      </c>
      <c r="R21" s="75">
        <v>1628</v>
      </c>
      <c r="S21" s="76">
        <f t="shared" si="6"/>
        <v>3.598187645043651E-2</v>
      </c>
      <c r="T21" s="75">
        <v>1060</v>
      </c>
      <c r="U21" s="75">
        <v>2688</v>
      </c>
      <c r="V21" s="76">
        <f t="shared" si="7"/>
        <v>4.5730618077884956E-2</v>
      </c>
      <c r="W21" s="81">
        <f t="shared" si="8"/>
        <v>9.0909090909090912E-2</v>
      </c>
      <c r="X21" s="14"/>
      <c r="Y21" s="3"/>
      <c r="Z21" s="3"/>
      <c r="AA21" s="4"/>
      <c r="AB21" s="2"/>
      <c r="AC21" s="3"/>
    </row>
    <row r="22" spans="1:29">
      <c r="A22" s="64" t="s">
        <v>46</v>
      </c>
      <c r="B22" s="65" t="s">
        <v>47</v>
      </c>
      <c r="C22" s="75">
        <v>22529</v>
      </c>
      <c r="D22" s="75">
        <v>150006</v>
      </c>
      <c r="E22" s="75">
        <v>189228</v>
      </c>
      <c r="F22" s="75">
        <v>81506</v>
      </c>
      <c r="G22" s="76">
        <f t="shared" si="0"/>
        <v>0.54335159926936261</v>
      </c>
      <c r="H22" s="75">
        <v>31459</v>
      </c>
      <c r="I22" s="75">
        <v>112965</v>
      </c>
      <c r="J22" s="76">
        <f t="shared" si="1"/>
        <v>0.59697824846217262</v>
      </c>
      <c r="K22" s="80">
        <f t="shared" si="2"/>
        <v>5.0142039149540594</v>
      </c>
      <c r="L22" s="75">
        <v>61293</v>
      </c>
      <c r="M22" s="76">
        <f t="shared" si="3"/>
        <v>0.40860365585376585</v>
      </c>
      <c r="N22" s="75">
        <v>3030</v>
      </c>
      <c r="O22" s="75">
        <v>64323</v>
      </c>
      <c r="P22" s="76">
        <f t="shared" si="4"/>
        <v>0.33992326716976345</v>
      </c>
      <c r="Q22" s="80">
        <f t="shared" si="5"/>
        <v>2.8551200674685959</v>
      </c>
      <c r="R22" s="75">
        <v>7207</v>
      </c>
      <c r="S22" s="76">
        <f t="shared" si="6"/>
        <v>4.804474487687159E-2</v>
      </c>
      <c r="T22" s="75">
        <v>2380</v>
      </c>
      <c r="U22" s="75">
        <v>9587</v>
      </c>
      <c r="V22" s="76">
        <f t="shared" si="7"/>
        <v>5.0663749550806436E-2</v>
      </c>
      <c r="W22" s="81">
        <f t="shared" si="8"/>
        <v>0.42554041457676772</v>
      </c>
      <c r="X22" s="14"/>
      <c r="Y22" s="3"/>
      <c r="Z22" s="3"/>
      <c r="AA22" s="4"/>
      <c r="AB22" s="2"/>
      <c r="AC22" s="3"/>
    </row>
    <row r="23" spans="1:29">
      <c r="A23" s="64" t="s">
        <v>48</v>
      </c>
      <c r="B23" s="65" t="s">
        <v>49</v>
      </c>
      <c r="C23" s="75">
        <v>3616</v>
      </c>
      <c r="D23" s="75">
        <v>27105</v>
      </c>
      <c r="E23" s="75">
        <v>37628</v>
      </c>
      <c r="F23" s="75">
        <v>17604</v>
      </c>
      <c r="G23" s="76">
        <f t="shared" si="0"/>
        <v>0.64947426674045383</v>
      </c>
      <c r="H23" s="75">
        <v>8847</v>
      </c>
      <c r="I23" s="75">
        <v>26451</v>
      </c>
      <c r="J23" s="76">
        <f t="shared" si="1"/>
        <v>0.70296056128415008</v>
      </c>
      <c r="K23" s="80">
        <f t="shared" si="2"/>
        <v>7.314988938053097</v>
      </c>
      <c r="L23" s="75">
        <v>8424</v>
      </c>
      <c r="M23" s="76">
        <f t="shared" si="3"/>
        <v>0.3107913669064748</v>
      </c>
      <c r="N23" s="75">
        <v>1171</v>
      </c>
      <c r="O23" s="75">
        <v>9595</v>
      </c>
      <c r="P23" s="76">
        <f t="shared" si="4"/>
        <v>0.25499627936642927</v>
      </c>
      <c r="Q23" s="80">
        <f t="shared" si="5"/>
        <v>2.6534845132743361</v>
      </c>
      <c r="R23" s="75">
        <v>1077</v>
      </c>
      <c r="S23" s="76">
        <f t="shared" si="6"/>
        <v>3.9734366353071392E-2</v>
      </c>
      <c r="T23" s="75">
        <v>505</v>
      </c>
      <c r="U23" s="75">
        <v>1582</v>
      </c>
      <c r="V23" s="76">
        <f t="shared" si="7"/>
        <v>4.2043159349420642E-2</v>
      </c>
      <c r="W23" s="81">
        <f t="shared" si="8"/>
        <v>0.4375</v>
      </c>
      <c r="X23" s="14"/>
      <c r="Y23" s="3"/>
      <c r="Z23" s="3"/>
      <c r="AA23" s="4"/>
      <c r="AB23" s="2"/>
      <c r="AC23" s="3"/>
    </row>
    <row r="24" spans="1:29">
      <c r="A24" s="64" t="s">
        <v>50</v>
      </c>
      <c r="B24" s="65" t="s">
        <v>51</v>
      </c>
      <c r="C24" s="75">
        <v>17075</v>
      </c>
      <c r="D24" s="75">
        <v>90318</v>
      </c>
      <c r="E24" s="75">
        <v>126344</v>
      </c>
      <c r="F24" s="75">
        <v>50888</v>
      </c>
      <c r="G24" s="76">
        <f t="shared" si="0"/>
        <v>0.5634314311654377</v>
      </c>
      <c r="H24" s="75">
        <v>25914</v>
      </c>
      <c r="I24" s="75">
        <v>76802</v>
      </c>
      <c r="J24" s="76">
        <f t="shared" si="1"/>
        <v>0.60788007345026274</v>
      </c>
      <c r="K24" s="80">
        <f t="shared" si="2"/>
        <v>4.4979209370424593</v>
      </c>
      <c r="L24" s="75">
        <v>36568</v>
      </c>
      <c r="M24" s="76">
        <f t="shared" si="3"/>
        <v>0.40488053322704221</v>
      </c>
      <c r="N24" s="75">
        <v>2624</v>
      </c>
      <c r="O24" s="75">
        <v>39192</v>
      </c>
      <c r="P24" s="76">
        <f t="shared" si="4"/>
        <v>0.31020072183878933</v>
      </c>
      <c r="Q24" s="80">
        <f t="shared" si="5"/>
        <v>2.295285505124451</v>
      </c>
      <c r="R24" s="75">
        <v>2862</v>
      </c>
      <c r="S24" s="76">
        <f t="shared" si="6"/>
        <v>3.1688035607520093E-2</v>
      </c>
      <c r="T24" s="75">
        <v>1873</v>
      </c>
      <c r="U24" s="75">
        <v>4735</v>
      </c>
      <c r="V24" s="76">
        <f t="shared" si="7"/>
        <v>3.7477046792882926E-2</v>
      </c>
      <c r="W24" s="81">
        <f t="shared" si="8"/>
        <v>0.27730600292825769</v>
      </c>
      <c r="X24" s="14"/>
      <c r="Y24" s="3"/>
      <c r="Z24" s="3"/>
      <c r="AA24" s="4"/>
      <c r="AB24" s="2"/>
      <c r="AC24" s="3"/>
    </row>
    <row r="25" spans="1:29">
      <c r="A25" s="64" t="s">
        <v>52</v>
      </c>
      <c r="B25" s="65" t="s">
        <v>53</v>
      </c>
      <c r="C25" s="75">
        <v>14532</v>
      </c>
      <c r="D25" s="75">
        <v>120186</v>
      </c>
      <c r="E25" s="75">
        <v>161379</v>
      </c>
      <c r="F25" s="75">
        <v>72917</v>
      </c>
      <c r="G25" s="76">
        <f t="shared" si="0"/>
        <v>0.60670127968315779</v>
      </c>
      <c r="H25" s="75">
        <v>36458</v>
      </c>
      <c r="I25" s="75">
        <v>109375</v>
      </c>
      <c r="J25" s="76">
        <f t="shared" si="1"/>
        <v>0.67775237174601399</v>
      </c>
      <c r="K25" s="80">
        <f t="shared" si="2"/>
        <v>7.5264932562620421</v>
      </c>
      <c r="L25" s="75">
        <v>44603</v>
      </c>
      <c r="M25" s="76">
        <f t="shared" si="3"/>
        <v>0.37111643619057127</v>
      </c>
      <c r="N25" s="75">
        <v>3067</v>
      </c>
      <c r="O25" s="75">
        <v>47670</v>
      </c>
      <c r="P25" s="76">
        <f t="shared" si="4"/>
        <v>0.29539159370178275</v>
      </c>
      <c r="Q25" s="80">
        <f t="shared" si="5"/>
        <v>3.2803468208092488</v>
      </c>
      <c r="R25" s="75">
        <v>2666</v>
      </c>
      <c r="S25" s="76">
        <f t="shared" si="6"/>
        <v>2.2182284126270945E-2</v>
      </c>
      <c r="T25" s="75">
        <v>1668</v>
      </c>
      <c r="U25" s="75">
        <v>4334</v>
      </c>
      <c r="V25" s="76">
        <f t="shared" si="7"/>
        <v>2.6856034552203197E-2</v>
      </c>
      <c r="W25" s="81">
        <f t="shared" si="8"/>
        <v>0.29823837049270574</v>
      </c>
      <c r="X25" s="14"/>
      <c r="Y25" s="3"/>
      <c r="Z25" s="3"/>
      <c r="AA25" s="4"/>
      <c r="AB25" s="2"/>
      <c r="AC25" s="3"/>
    </row>
    <row r="26" spans="1:29">
      <c r="A26" s="64" t="s">
        <v>54</v>
      </c>
      <c r="B26" s="65" t="s">
        <v>55</v>
      </c>
      <c r="C26" s="75">
        <v>1410</v>
      </c>
      <c r="D26" s="75">
        <v>14400</v>
      </c>
      <c r="E26" s="75">
        <v>20310</v>
      </c>
      <c r="F26" s="75">
        <v>10554</v>
      </c>
      <c r="G26" s="76">
        <f t="shared" si="0"/>
        <v>0.73291666666666666</v>
      </c>
      <c r="H26" s="75">
        <v>5173</v>
      </c>
      <c r="I26" s="75">
        <v>15727</v>
      </c>
      <c r="J26" s="76">
        <f t="shared" si="1"/>
        <v>0.77434761201378632</v>
      </c>
      <c r="K26" s="80">
        <f t="shared" si="2"/>
        <v>11.153900709219858</v>
      </c>
      <c r="L26" s="75">
        <v>3389</v>
      </c>
      <c r="M26" s="76">
        <f t="shared" si="3"/>
        <v>0.23534722222222224</v>
      </c>
      <c r="N26" s="75">
        <v>551</v>
      </c>
      <c r="O26" s="75">
        <v>3940</v>
      </c>
      <c r="P26" s="76">
        <f t="shared" si="4"/>
        <v>0.19399310684391924</v>
      </c>
      <c r="Q26" s="80">
        <f t="shared" si="5"/>
        <v>2.7943262411347516</v>
      </c>
      <c r="R26" s="75">
        <v>457</v>
      </c>
      <c r="S26" s="76">
        <f t="shared" si="6"/>
        <v>3.1736111111111111E-2</v>
      </c>
      <c r="T26" s="75">
        <v>186</v>
      </c>
      <c r="U26" s="75">
        <v>643</v>
      </c>
      <c r="V26" s="76">
        <f t="shared" si="7"/>
        <v>3.1659281142294438E-2</v>
      </c>
      <c r="W26" s="81">
        <f t="shared" si="8"/>
        <v>0.45602836879432623</v>
      </c>
      <c r="X26" s="14"/>
      <c r="Y26" s="3"/>
      <c r="Z26" s="3"/>
      <c r="AA26" s="4"/>
      <c r="AB26" s="2"/>
      <c r="AC26" s="3"/>
    </row>
    <row r="27" spans="1:29">
      <c r="A27" s="64" t="s">
        <v>56</v>
      </c>
      <c r="B27" s="65" t="s">
        <v>57</v>
      </c>
      <c r="C27" s="75">
        <v>25163</v>
      </c>
      <c r="D27" s="75">
        <v>157205</v>
      </c>
      <c r="E27" s="75">
        <v>209076</v>
      </c>
      <c r="F27" s="75">
        <v>91148</v>
      </c>
      <c r="G27" s="76">
        <f t="shared" si="0"/>
        <v>0.57980344136636874</v>
      </c>
      <c r="H27" s="75">
        <v>37654</v>
      </c>
      <c r="I27" s="75">
        <v>128802</v>
      </c>
      <c r="J27" s="76">
        <f t="shared" si="1"/>
        <v>0.61605349250990071</v>
      </c>
      <c r="K27" s="80">
        <f t="shared" si="2"/>
        <v>5.1187060366411004</v>
      </c>
      <c r="L27" s="75">
        <v>62442</v>
      </c>
      <c r="M27" s="76">
        <f t="shared" si="3"/>
        <v>0.39720110683502435</v>
      </c>
      <c r="N27" s="75">
        <v>3116</v>
      </c>
      <c r="O27" s="75">
        <v>65558</v>
      </c>
      <c r="P27" s="76">
        <f t="shared" si="4"/>
        <v>0.31356061910501443</v>
      </c>
      <c r="Q27" s="80">
        <f t="shared" si="5"/>
        <v>2.6053332273576282</v>
      </c>
      <c r="R27" s="75">
        <v>3615</v>
      </c>
      <c r="S27" s="76">
        <f t="shared" si="6"/>
        <v>2.2995451798606913E-2</v>
      </c>
      <c r="T27" s="75">
        <v>2602</v>
      </c>
      <c r="U27" s="75">
        <v>6217</v>
      </c>
      <c r="V27" s="76">
        <f t="shared" si="7"/>
        <v>2.9735598538330559E-2</v>
      </c>
      <c r="W27" s="81">
        <f t="shared" si="8"/>
        <v>0.24706910940666851</v>
      </c>
      <c r="X27" s="14"/>
      <c r="Y27" s="3"/>
      <c r="Z27" s="3"/>
      <c r="AA27" s="4"/>
      <c r="AB27" s="2"/>
      <c r="AC27" s="3"/>
    </row>
    <row r="28" spans="1:29">
      <c r="A28" s="64" t="s">
        <v>58</v>
      </c>
      <c r="B28" s="65" t="s">
        <v>59</v>
      </c>
      <c r="C28" s="75">
        <v>5991</v>
      </c>
      <c r="D28" s="75">
        <v>11862</v>
      </c>
      <c r="E28" s="75">
        <v>13887</v>
      </c>
      <c r="F28" s="75">
        <v>6353</v>
      </c>
      <c r="G28" s="76">
        <f t="shared" si="0"/>
        <v>0.5355757882313269</v>
      </c>
      <c r="H28" s="75">
        <v>1631</v>
      </c>
      <c r="I28" s="75">
        <v>7984</v>
      </c>
      <c r="J28" s="76">
        <f t="shared" si="1"/>
        <v>0.57492618996183475</v>
      </c>
      <c r="K28" s="80">
        <f t="shared" si="2"/>
        <v>1.3326656651644133</v>
      </c>
      <c r="L28" s="75">
        <v>5046</v>
      </c>
      <c r="M28" s="76">
        <f t="shared" si="3"/>
        <v>0.42539200809307032</v>
      </c>
      <c r="N28" s="75">
        <v>272</v>
      </c>
      <c r="O28" s="75">
        <v>5318</v>
      </c>
      <c r="P28" s="76">
        <f t="shared" si="4"/>
        <v>0.38294808093900773</v>
      </c>
      <c r="Q28" s="81">
        <f t="shared" si="5"/>
        <v>0.88766483057920209</v>
      </c>
      <c r="R28" s="75">
        <v>463</v>
      </c>
      <c r="S28" s="76">
        <f t="shared" si="6"/>
        <v>3.9032203675602763E-2</v>
      </c>
      <c r="T28" s="75">
        <v>122</v>
      </c>
      <c r="U28" s="75">
        <v>585</v>
      </c>
      <c r="V28" s="76">
        <f t="shared" si="7"/>
        <v>4.2125729099157488E-2</v>
      </c>
      <c r="W28" s="81">
        <f t="shared" si="8"/>
        <v>9.7646469704556829E-2</v>
      </c>
      <c r="X28" s="14"/>
      <c r="Y28" s="3"/>
      <c r="Z28" s="3"/>
      <c r="AA28" s="4"/>
      <c r="AB28" s="2"/>
      <c r="AC28" s="3"/>
    </row>
    <row r="29" spans="1:29">
      <c r="A29" s="64" t="s">
        <v>60</v>
      </c>
      <c r="B29" s="65" t="s">
        <v>59</v>
      </c>
      <c r="C29" s="75">
        <v>19821</v>
      </c>
      <c r="D29" s="75">
        <v>226058</v>
      </c>
      <c r="E29" s="75">
        <v>298548</v>
      </c>
      <c r="F29" s="75">
        <v>126462</v>
      </c>
      <c r="G29" s="76">
        <f t="shared" si="0"/>
        <v>0.55942280299746083</v>
      </c>
      <c r="H29" s="75">
        <v>55696</v>
      </c>
      <c r="I29" s="75">
        <v>182158</v>
      </c>
      <c r="J29" s="76">
        <f t="shared" si="1"/>
        <v>0.61014644211316105</v>
      </c>
      <c r="K29" s="80">
        <f t="shared" si="2"/>
        <v>9.1901518591392968</v>
      </c>
      <c r="L29" s="75">
        <v>89643</v>
      </c>
      <c r="M29" s="76">
        <f t="shared" si="3"/>
        <v>0.39654867334931743</v>
      </c>
      <c r="N29" s="75">
        <v>5741</v>
      </c>
      <c r="O29" s="75">
        <v>95384</v>
      </c>
      <c r="P29" s="76">
        <f t="shared" si="4"/>
        <v>0.31949301284885512</v>
      </c>
      <c r="Q29" s="80">
        <f t="shared" si="5"/>
        <v>4.8122698148428436</v>
      </c>
      <c r="R29" s="75">
        <v>9956</v>
      </c>
      <c r="S29" s="76">
        <f t="shared" si="6"/>
        <v>4.404179458369091E-2</v>
      </c>
      <c r="T29" s="75">
        <v>3673</v>
      </c>
      <c r="U29" s="75">
        <v>13629</v>
      </c>
      <c r="V29" s="76">
        <f t="shared" si="7"/>
        <v>4.5650950600908395E-2</v>
      </c>
      <c r="W29" s="81">
        <f t="shared" si="8"/>
        <v>0.68760405630392007</v>
      </c>
      <c r="X29" s="14"/>
      <c r="Y29" s="3"/>
      <c r="Z29" s="3"/>
      <c r="AA29" s="4"/>
      <c r="AB29" s="2"/>
      <c r="AC29" s="3"/>
    </row>
    <row r="30" spans="1:29">
      <c r="A30" s="64" t="s">
        <v>61</v>
      </c>
      <c r="B30" s="65" t="s">
        <v>59</v>
      </c>
      <c r="C30" s="75">
        <v>1920</v>
      </c>
      <c r="D30" s="75">
        <v>10336</v>
      </c>
      <c r="E30" s="75">
        <v>12338</v>
      </c>
      <c r="F30" s="75">
        <v>5659</v>
      </c>
      <c r="G30" s="76">
        <f t="shared" si="0"/>
        <v>0.54750386996904021</v>
      </c>
      <c r="H30" s="75">
        <v>1820</v>
      </c>
      <c r="I30" s="75">
        <v>7479</v>
      </c>
      <c r="J30" s="76">
        <f t="shared" si="1"/>
        <v>0.60617604149781168</v>
      </c>
      <c r="K30" s="80">
        <f t="shared" si="2"/>
        <v>3.8953125000000002</v>
      </c>
      <c r="L30" s="75">
        <v>4407</v>
      </c>
      <c r="M30" s="76">
        <f t="shared" si="3"/>
        <v>0.42637383900928794</v>
      </c>
      <c r="N30" s="75">
        <v>60</v>
      </c>
      <c r="O30" s="75">
        <v>4467</v>
      </c>
      <c r="P30" s="76">
        <f t="shared" si="4"/>
        <v>0.36205219646620196</v>
      </c>
      <c r="Q30" s="80">
        <f t="shared" si="5"/>
        <v>2.3265625000000001</v>
      </c>
      <c r="R30" s="75">
        <v>270</v>
      </c>
      <c r="S30" s="76">
        <f t="shared" si="6"/>
        <v>2.6122291021671826E-2</v>
      </c>
      <c r="T30" s="75">
        <v>122</v>
      </c>
      <c r="U30" s="75">
        <v>392</v>
      </c>
      <c r="V30" s="76">
        <f t="shared" si="7"/>
        <v>3.1771762035986383E-2</v>
      </c>
      <c r="W30" s="81">
        <f t="shared" si="8"/>
        <v>0.20416666666666666</v>
      </c>
      <c r="X30" s="14"/>
      <c r="Y30" s="3"/>
      <c r="Z30" s="3"/>
      <c r="AA30" s="4"/>
      <c r="AB30" s="2"/>
      <c r="AC30" s="3"/>
    </row>
    <row r="31" spans="1:29">
      <c r="A31" s="64" t="s">
        <v>62</v>
      </c>
      <c r="B31" s="65" t="s">
        <v>63</v>
      </c>
      <c r="C31" s="75">
        <v>34114</v>
      </c>
      <c r="D31" s="75">
        <v>130062</v>
      </c>
      <c r="E31" s="75">
        <v>162704</v>
      </c>
      <c r="F31" s="75">
        <v>60730</v>
      </c>
      <c r="G31" s="76">
        <f t="shared" si="0"/>
        <v>0.46693115591025819</v>
      </c>
      <c r="H31" s="75">
        <v>23532</v>
      </c>
      <c r="I31" s="75">
        <v>84262</v>
      </c>
      <c r="J31" s="76">
        <f t="shared" si="1"/>
        <v>0.51788523945324028</v>
      </c>
      <c r="K31" s="80">
        <f t="shared" si="2"/>
        <v>2.4700123116609016</v>
      </c>
      <c r="L31" s="75">
        <v>64962</v>
      </c>
      <c r="M31" s="76">
        <f t="shared" si="3"/>
        <v>0.49946948378465655</v>
      </c>
      <c r="N31" s="75">
        <v>3927</v>
      </c>
      <c r="O31" s="75">
        <v>68889</v>
      </c>
      <c r="P31" s="76">
        <f t="shared" si="4"/>
        <v>0.42340077687088207</v>
      </c>
      <c r="Q31" s="80">
        <f t="shared" si="5"/>
        <v>2.0193762091809813</v>
      </c>
      <c r="R31" s="75">
        <v>4370</v>
      </c>
      <c r="S31" s="76">
        <f t="shared" si="6"/>
        <v>3.3599360305085264E-2</v>
      </c>
      <c r="T31" s="75">
        <v>2404</v>
      </c>
      <c r="U31" s="75">
        <v>6774</v>
      </c>
      <c r="V31" s="76">
        <f t="shared" si="7"/>
        <v>4.1633887304553051E-2</v>
      </c>
      <c r="W31" s="81">
        <f t="shared" si="8"/>
        <v>0.19856950225713782</v>
      </c>
      <c r="X31" s="14"/>
      <c r="Y31" s="3"/>
      <c r="Z31" s="3"/>
      <c r="AA31" s="4"/>
      <c r="AB31" s="2"/>
      <c r="AC31" s="3"/>
    </row>
    <row r="32" spans="1:29">
      <c r="A32" s="64" t="s">
        <v>64</v>
      </c>
      <c r="B32" s="65" t="s">
        <v>65</v>
      </c>
      <c r="C32" s="75">
        <v>12588</v>
      </c>
      <c r="D32" s="75">
        <v>42749</v>
      </c>
      <c r="E32" s="75">
        <v>54710</v>
      </c>
      <c r="F32" s="75">
        <v>23929</v>
      </c>
      <c r="G32" s="76">
        <f t="shared" si="0"/>
        <v>0.55975578376102364</v>
      </c>
      <c r="H32" s="75">
        <v>9678</v>
      </c>
      <c r="I32" s="75">
        <v>33607</v>
      </c>
      <c r="J32" s="76">
        <f t="shared" si="1"/>
        <v>0.61427526960336321</v>
      </c>
      <c r="K32" s="80">
        <f t="shared" si="2"/>
        <v>2.6697648554178581</v>
      </c>
      <c r="L32" s="75">
        <v>17699</v>
      </c>
      <c r="M32" s="76">
        <f t="shared" si="3"/>
        <v>0.41402138061709048</v>
      </c>
      <c r="N32" s="75">
        <v>1208</v>
      </c>
      <c r="O32" s="75">
        <v>18907</v>
      </c>
      <c r="P32" s="76">
        <f t="shared" si="4"/>
        <v>0.34558581612136718</v>
      </c>
      <c r="Q32" s="80">
        <f t="shared" si="5"/>
        <v>1.5019860184302509</v>
      </c>
      <c r="R32" s="75">
        <v>1121</v>
      </c>
      <c r="S32" s="76">
        <f t="shared" si="6"/>
        <v>2.6222835621885893E-2</v>
      </c>
      <c r="T32" s="75">
        <v>1075</v>
      </c>
      <c r="U32" s="75">
        <v>2196</v>
      </c>
      <c r="V32" s="76">
        <f t="shared" si="7"/>
        <v>4.0138914275269603E-2</v>
      </c>
      <c r="W32" s="81">
        <f t="shared" si="8"/>
        <v>0.17445185891325071</v>
      </c>
      <c r="X32" s="14"/>
      <c r="Y32" s="3"/>
      <c r="Z32" s="3"/>
      <c r="AA32" s="4"/>
      <c r="AB32" s="2"/>
      <c r="AC32" s="3"/>
    </row>
    <row r="33" spans="1:29">
      <c r="A33" s="64" t="s">
        <v>66</v>
      </c>
      <c r="B33" s="65" t="s">
        <v>67</v>
      </c>
      <c r="C33" s="75">
        <v>75604</v>
      </c>
      <c r="D33" s="75">
        <v>99830</v>
      </c>
      <c r="E33" s="75">
        <v>133348</v>
      </c>
      <c r="F33" s="75">
        <v>42489</v>
      </c>
      <c r="G33" s="76">
        <f t="shared" si="0"/>
        <v>0.42561354302313936</v>
      </c>
      <c r="H33" s="75">
        <v>25282</v>
      </c>
      <c r="I33" s="75">
        <v>67771</v>
      </c>
      <c r="J33" s="76">
        <f t="shared" si="1"/>
        <v>0.50822659507454182</v>
      </c>
      <c r="K33" s="81">
        <f t="shared" si="2"/>
        <v>0.89639437066821859</v>
      </c>
      <c r="L33" s="75">
        <v>47353</v>
      </c>
      <c r="M33" s="76">
        <f t="shared" si="3"/>
        <v>0.47433637183211458</v>
      </c>
      <c r="N33" s="75">
        <v>3252</v>
      </c>
      <c r="O33" s="75">
        <v>50605</v>
      </c>
      <c r="P33" s="76">
        <f t="shared" si="4"/>
        <v>0.37949575546689862</v>
      </c>
      <c r="Q33" s="81">
        <f t="shared" si="5"/>
        <v>0.66934289191048091</v>
      </c>
      <c r="R33" s="75">
        <v>9988</v>
      </c>
      <c r="S33" s="76">
        <f t="shared" si="6"/>
        <v>0.10005008514474607</v>
      </c>
      <c r="T33" s="75">
        <v>2574</v>
      </c>
      <c r="U33" s="75">
        <v>12562</v>
      </c>
      <c r="V33" s="76">
        <f t="shared" si="7"/>
        <v>9.420463748987612E-2</v>
      </c>
      <c r="W33" s="81">
        <f t="shared" si="8"/>
        <v>0.16615522988201684</v>
      </c>
      <c r="X33" s="14"/>
      <c r="Y33" s="3"/>
      <c r="Z33" s="3"/>
      <c r="AA33" s="4"/>
      <c r="AB33" s="2"/>
      <c r="AC33" s="3"/>
    </row>
    <row r="34" spans="1:29">
      <c r="A34" s="64" t="s">
        <v>68</v>
      </c>
      <c r="B34" s="65" t="s">
        <v>69</v>
      </c>
      <c r="C34" s="75">
        <v>17871</v>
      </c>
      <c r="D34" s="75">
        <v>90475</v>
      </c>
      <c r="E34" s="75">
        <v>123227</v>
      </c>
      <c r="F34" s="75">
        <v>39130</v>
      </c>
      <c r="G34" s="76">
        <f t="shared" si="0"/>
        <v>0.43249516441005803</v>
      </c>
      <c r="H34" s="75">
        <v>27972</v>
      </c>
      <c r="I34" s="75">
        <v>67102</v>
      </c>
      <c r="J34" s="76">
        <f t="shared" si="1"/>
        <v>0.54453975184009995</v>
      </c>
      <c r="K34" s="80">
        <f t="shared" si="2"/>
        <v>3.7547982765374068</v>
      </c>
      <c r="L34" s="75">
        <v>46274</v>
      </c>
      <c r="M34" s="76">
        <f t="shared" si="3"/>
        <v>0.51145620337109698</v>
      </c>
      <c r="N34" s="75">
        <v>2472</v>
      </c>
      <c r="O34" s="75">
        <v>48746</v>
      </c>
      <c r="P34" s="76">
        <f t="shared" si="4"/>
        <v>0.39557889098979931</v>
      </c>
      <c r="Q34" s="80">
        <f t="shared" si="5"/>
        <v>2.7276593363549884</v>
      </c>
      <c r="R34" s="75">
        <v>5071</v>
      </c>
      <c r="S34" s="76">
        <f t="shared" si="6"/>
        <v>5.6048632218844985E-2</v>
      </c>
      <c r="T34" s="75">
        <v>2294</v>
      </c>
      <c r="U34" s="75">
        <v>7365</v>
      </c>
      <c r="V34" s="76">
        <f t="shared" si="7"/>
        <v>5.9767745705080866E-2</v>
      </c>
      <c r="W34" s="81">
        <f t="shared" si="8"/>
        <v>0.41212019472889039</v>
      </c>
      <c r="X34" s="14"/>
      <c r="Y34" s="3"/>
      <c r="Z34" s="3"/>
      <c r="AA34" s="4"/>
      <c r="AB34" s="2"/>
      <c r="AC34" s="3"/>
    </row>
    <row r="35" spans="1:29">
      <c r="A35" s="64" t="s">
        <v>70</v>
      </c>
      <c r="B35" s="65" t="s">
        <v>71</v>
      </c>
      <c r="C35" s="75">
        <v>131744</v>
      </c>
      <c r="D35" s="75">
        <v>295539</v>
      </c>
      <c r="E35" s="75">
        <v>425617</v>
      </c>
      <c r="F35" s="75">
        <v>129279</v>
      </c>
      <c r="G35" s="76">
        <f t="shared" si="0"/>
        <v>0.43743465329448905</v>
      </c>
      <c r="H35" s="75">
        <v>86025</v>
      </c>
      <c r="I35" s="75">
        <v>215304</v>
      </c>
      <c r="J35" s="76">
        <f t="shared" si="1"/>
        <v>0.5058632526426341</v>
      </c>
      <c r="K35" s="80">
        <f t="shared" si="2"/>
        <v>1.634260383774593</v>
      </c>
      <c r="L35" s="75">
        <v>144749</v>
      </c>
      <c r="M35" s="76">
        <f t="shared" si="3"/>
        <v>0.48977969066688321</v>
      </c>
      <c r="N35" s="75">
        <v>14649</v>
      </c>
      <c r="O35" s="75">
        <v>159398</v>
      </c>
      <c r="P35" s="76">
        <f t="shared" si="4"/>
        <v>0.37451041664219237</v>
      </c>
      <c r="Q35" s="80">
        <f t="shared" si="5"/>
        <v>1.2099070925431139</v>
      </c>
      <c r="R35" s="75">
        <v>21511</v>
      </c>
      <c r="S35" s="76">
        <f t="shared" si="6"/>
        <v>7.278565603862773E-2</v>
      </c>
      <c r="T35" s="75">
        <v>8861</v>
      </c>
      <c r="U35" s="75">
        <v>30372</v>
      </c>
      <c r="V35" s="76">
        <f t="shared" si="7"/>
        <v>7.1359931581680247E-2</v>
      </c>
      <c r="W35" s="81">
        <f t="shared" si="8"/>
        <v>0.23053801311634686</v>
      </c>
      <c r="X35" s="14"/>
      <c r="Y35" s="3"/>
      <c r="Z35" s="3"/>
      <c r="AA35" s="4"/>
      <c r="AB35" s="2"/>
      <c r="AC35" s="3"/>
    </row>
    <row r="36" spans="1:29">
      <c r="A36" s="64" t="s">
        <v>72</v>
      </c>
      <c r="B36" s="65" t="s">
        <v>71</v>
      </c>
      <c r="C36" s="75">
        <v>59190</v>
      </c>
      <c r="D36" s="75">
        <v>89910</v>
      </c>
      <c r="E36" s="75">
        <v>131618</v>
      </c>
      <c r="F36" s="75">
        <v>60743</v>
      </c>
      <c r="G36" s="76">
        <f t="shared" si="0"/>
        <v>0.67559782004226454</v>
      </c>
      <c r="H36" s="75">
        <v>35517</v>
      </c>
      <c r="I36" s="75">
        <v>96260</v>
      </c>
      <c r="J36" s="76">
        <f t="shared" si="1"/>
        <v>0.73135893266878393</v>
      </c>
      <c r="K36" s="80">
        <f t="shared" si="2"/>
        <v>1.6262882243622234</v>
      </c>
      <c r="L36" s="75">
        <v>24581</v>
      </c>
      <c r="M36" s="76">
        <f t="shared" si="3"/>
        <v>0.27339561784006228</v>
      </c>
      <c r="N36" s="75">
        <v>2877</v>
      </c>
      <c r="O36" s="75">
        <v>27458</v>
      </c>
      <c r="P36" s="76">
        <f t="shared" si="4"/>
        <v>0.20861888191584738</v>
      </c>
      <c r="Q36" s="81">
        <f t="shared" si="5"/>
        <v>0.46389592836627808</v>
      </c>
      <c r="R36" s="75">
        <v>4586</v>
      </c>
      <c r="S36" s="76">
        <f t="shared" si="6"/>
        <v>5.1006562117673231E-2</v>
      </c>
      <c r="T36" s="75">
        <v>3314</v>
      </c>
      <c r="U36" s="75">
        <v>7900</v>
      </c>
      <c r="V36" s="76">
        <f t="shared" si="7"/>
        <v>6.0022185415368717E-2</v>
      </c>
      <c r="W36" s="81">
        <f t="shared" si="8"/>
        <v>0.13346849129920596</v>
      </c>
      <c r="X36" s="14"/>
      <c r="Y36" s="3"/>
      <c r="Z36" s="3"/>
      <c r="AA36" s="4"/>
      <c r="AB36" s="2"/>
      <c r="AC36" s="3"/>
    </row>
    <row r="37" spans="1:29">
      <c r="A37" s="64" t="s">
        <v>73</v>
      </c>
      <c r="B37" s="65" t="s">
        <v>74</v>
      </c>
      <c r="C37" s="75">
        <v>8020</v>
      </c>
      <c r="D37" s="75">
        <v>27843</v>
      </c>
      <c r="E37" s="75">
        <v>36997</v>
      </c>
      <c r="F37" s="75">
        <v>14637</v>
      </c>
      <c r="G37" s="76">
        <f t="shared" si="0"/>
        <v>0.52569766188988254</v>
      </c>
      <c r="H37" s="75">
        <v>7938</v>
      </c>
      <c r="I37" s="75">
        <v>22575</v>
      </c>
      <c r="J37" s="76">
        <f t="shared" si="1"/>
        <v>0.61018460956293752</v>
      </c>
      <c r="K37" s="80">
        <f t="shared" si="2"/>
        <v>2.8148379052369079</v>
      </c>
      <c r="L37" s="75">
        <v>12140</v>
      </c>
      <c r="M37" s="76">
        <f t="shared" si="3"/>
        <v>0.43601623388284311</v>
      </c>
      <c r="N37" s="75">
        <v>541</v>
      </c>
      <c r="O37" s="75">
        <v>12681</v>
      </c>
      <c r="P37" s="76">
        <f t="shared" si="4"/>
        <v>0.34275752088007133</v>
      </c>
      <c r="Q37" s="80">
        <f t="shared" si="5"/>
        <v>1.5811720698254363</v>
      </c>
      <c r="R37" s="75">
        <v>1073</v>
      </c>
      <c r="S37" s="76">
        <f t="shared" si="6"/>
        <v>3.853751391732213E-2</v>
      </c>
      <c r="T37" s="75">
        <v>675</v>
      </c>
      <c r="U37" s="75">
        <v>1748</v>
      </c>
      <c r="V37" s="76">
        <f t="shared" si="7"/>
        <v>4.7247074087088142E-2</v>
      </c>
      <c r="W37" s="81">
        <f t="shared" si="8"/>
        <v>0.21795511221945138</v>
      </c>
      <c r="X37" s="14"/>
      <c r="Y37" s="3"/>
      <c r="Z37" s="3"/>
      <c r="AA37" s="4"/>
      <c r="AB37" s="2"/>
      <c r="AC37" s="3"/>
    </row>
    <row r="38" spans="1:29">
      <c r="A38" s="64" t="s">
        <v>75</v>
      </c>
      <c r="B38" s="65" t="s">
        <v>76</v>
      </c>
      <c r="C38" s="75">
        <v>4230</v>
      </c>
      <c r="D38" s="75">
        <v>22347</v>
      </c>
      <c r="E38" s="75">
        <v>27725</v>
      </c>
      <c r="F38" s="75">
        <v>12443</v>
      </c>
      <c r="G38" s="76">
        <f t="shared" si="0"/>
        <v>0.55680852015930549</v>
      </c>
      <c r="H38" s="75">
        <v>4563</v>
      </c>
      <c r="I38" s="75">
        <v>17006</v>
      </c>
      <c r="J38" s="76">
        <f t="shared" si="1"/>
        <v>0.61338142470694323</v>
      </c>
      <c r="K38" s="80">
        <f t="shared" si="2"/>
        <v>4.0203309692671398</v>
      </c>
      <c r="L38" s="75">
        <v>8569</v>
      </c>
      <c r="M38" s="76">
        <f t="shared" si="3"/>
        <v>0.38345191748333107</v>
      </c>
      <c r="N38" s="75">
        <v>365</v>
      </c>
      <c r="O38" s="75">
        <v>8934</v>
      </c>
      <c r="P38" s="76">
        <f t="shared" si="4"/>
        <v>0.32223624887285846</v>
      </c>
      <c r="Q38" s="80">
        <f t="shared" si="5"/>
        <v>2.1120567375886523</v>
      </c>
      <c r="R38" s="75">
        <v>1335</v>
      </c>
      <c r="S38" s="76">
        <f t="shared" si="6"/>
        <v>5.9739562357363406E-2</v>
      </c>
      <c r="T38" s="75">
        <v>450</v>
      </c>
      <c r="U38" s="75">
        <v>1785</v>
      </c>
      <c r="V38" s="76">
        <f t="shared" si="7"/>
        <v>6.438232642019838E-2</v>
      </c>
      <c r="W38" s="81">
        <f t="shared" si="8"/>
        <v>0.42198581560283688</v>
      </c>
      <c r="X38" s="14"/>
      <c r="Y38" s="3"/>
      <c r="Z38" s="3"/>
      <c r="AA38" s="4"/>
      <c r="AB38" s="2"/>
      <c r="AC38" s="3"/>
    </row>
    <row r="39" spans="1:29">
      <c r="A39" s="64" t="s">
        <v>77</v>
      </c>
      <c r="B39" s="65" t="s">
        <v>76</v>
      </c>
      <c r="C39" s="75">
        <v>6154</v>
      </c>
      <c r="D39" s="75">
        <v>49996</v>
      </c>
      <c r="E39" s="75">
        <v>59191</v>
      </c>
      <c r="F39" s="75">
        <v>31545</v>
      </c>
      <c r="G39" s="76">
        <f t="shared" si="0"/>
        <v>0.63095047603808307</v>
      </c>
      <c r="H39" s="75">
        <v>7825</v>
      </c>
      <c r="I39" s="75">
        <v>39370</v>
      </c>
      <c r="J39" s="76">
        <f t="shared" si="1"/>
        <v>0.66513490226554717</v>
      </c>
      <c r="K39" s="80">
        <f t="shared" si="2"/>
        <v>6.3974650633734154</v>
      </c>
      <c r="L39" s="75">
        <v>15842</v>
      </c>
      <c r="M39" s="76">
        <f t="shared" si="3"/>
        <v>0.31686534922793824</v>
      </c>
      <c r="N39" s="75">
        <v>775</v>
      </c>
      <c r="O39" s="75">
        <v>16617</v>
      </c>
      <c r="P39" s="76">
        <f t="shared" si="4"/>
        <v>0.28073524691253737</v>
      </c>
      <c r="Q39" s="80">
        <f t="shared" si="5"/>
        <v>2.7001949951251221</v>
      </c>
      <c r="R39" s="75">
        <v>2609</v>
      </c>
      <c r="S39" s="76">
        <f t="shared" si="6"/>
        <v>5.2184174733978718E-2</v>
      </c>
      <c r="T39" s="75">
        <v>595</v>
      </c>
      <c r="U39" s="75">
        <v>3204</v>
      </c>
      <c r="V39" s="76">
        <f t="shared" si="7"/>
        <v>5.4129850821915494E-2</v>
      </c>
      <c r="W39" s="81">
        <f t="shared" si="8"/>
        <v>0.52063698407539816</v>
      </c>
      <c r="X39" s="14"/>
      <c r="Y39" s="3"/>
      <c r="Z39" s="3"/>
      <c r="AA39" s="4"/>
      <c r="AB39" s="2"/>
      <c r="AC39" s="3"/>
    </row>
    <row r="40" spans="1:29">
      <c r="A40" s="64" t="s">
        <v>78</v>
      </c>
      <c r="B40" s="65" t="s">
        <v>79</v>
      </c>
      <c r="C40" s="75">
        <v>9476</v>
      </c>
      <c r="D40" s="75">
        <v>37698</v>
      </c>
      <c r="E40" s="75">
        <v>44210</v>
      </c>
      <c r="F40" s="75">
        <v>20712</v>
      </c>
      <c r="G40" s="76">
        <f t="shared" si="0"/>
        <v>0.5494190673245265</v>
      </c>
      <c r="H40" s="75">
        <v>5498</v>
      </c>
      <c r="I40" s="75">
        <v>26210</v>
      </c>
      <c r="J40" s="76">
        <f t="shared" si="1"/>
        <v>0.59285229586066501</v>
      </c>
      <c r="K40" s="80">
        <f t="shared" si="2"/>
        <v>2.7659349936682145</v>
      </c>
      <c r="L40" s="75">
        <v>15431</v>
      </c>
      <c r="M40" s="76">
        <f t="shared" si="3"/>
        <v>0.4093320600562364</v>
      </c>
      <c r="N40" s="75">
        <v>695</v>
      </c>
      <c r="O40" s="75">
        <v>16126</v>
      </c>
      <c r="P40" s="76">
        <f t="shared" si="4"/>
        <v>0.36475910427505087</v>
      </c>
      <c r="Q40" s="80">
        <f t="shared" si="5"/>
        <v>1.7017728999577881</v>
      </c>
      <c r="R40" s="75">
        <v>1555</v>
      </c>
      <c r="S40" s="76">
        <f t="shared" si="6"/>
        <v>4.1248872619237098E-2</v>
      </c>
      <c r="T40" s="75">
        <v>319</v>
      </c>
      <c r="U40" s="75">
        <v>1874</v>
      </c>
      <c r="V40" s="76">
        <f t="shared" si="7"/>
        <v>4.2388599864284102E-2</v>
      </c>
      <c r="W40" s="81">
        <f t="shared" si="8"/>
        <v>0.19776276910088644</v>
      </c>
      <c r="X40" s="14"/>
      <c r="Y40" s="3"/>
      <c r="Z40" s="3"/>
      <c r="AA40" s="4"/>
      <c r="AB40" s="2"/>
      <c r="AC40" s="3"/>
    </row>
    <row r="41" spans="1:29">
      <c r="A41" s="64" t="s">
        <v>80</v>
      </c>
      <c r="B41" s="65" t="s">
        <v>79</v>
      </c>
      <c r="C41" s="75">
        <v>12642</v>
      </c>
      <c r="D41" s="75">
        <v>103947</v>
      </c>
      <c r="E41" s="75">
        <v>134249</v>
      </c>
      <c r="F41" s="75">
        <v>58757</v>
      </c>
      <c r="G41" s="76">
        <f t="shared" si="0"/>
        <v>0.56525921864026862</v>
      </c>
      <c r="H41" s="75">
        <v>19869</v>
      </c>
      <c r="I41" s="75">
        <v>78626</v>
      </c>
      <c r="J41" s="76">
        <f t="shared" si="1"/>
        <v>0.58567289141818557</v>
      </c>
      <c r="K41" s="80">
        <f t="shared" si="2"/>
        <v>6.2194273058060432</v>
      </c>
      <c r="L41" s="75">
        <v>37431</v>
      </c>
      <c r="M41" s="76">
        <f t="shared" si="3"/>
        <v>0.36009697249559874</v>
      </c>
      <c r="N41" s="75">
        <v>2235</v>
      </c>
      <c r="O41" s="75">
        <v>39666</v>
      </c>
      <c r="P41" s="76">
        <f t="shared" si="4"/>
        <v>0.29546588801406343</v>
      </c>
      <c r="Q41" s="80">
        <f t="shared" si="5"/>
        <v>3.1376364499288085</v>
      </c>
      <c r="R41" s="75">
        <v>7759</v>
      </c>
      <c r="S41" s="76">
        <f t="shared" si="6"/>
        <v>7.4643808864132688E-2</v>
      </c>
      <c r="T41" s="75">
        <v>1651</v>
      </c>
      <c r="U41" s="75">
        <v>9410</v>
      </c>
      <c r="V41" s="76">
        <f t="shared" si="7"/>
        <v>7.009363198236114E-2</v>
      </c>
      <c r="W41" s="81">
        <f t="shared" si="8"/>
        <v>0.74434424932763799</v>
      </c>
      <c r="X41" s="14"/>
      <c r="Y41" s="3"/>
      <c r="Z41" s="3"/>
      <c r="AA41" s="4"/>
      <c r="AB41" s="2"/>
      <c r="AC41" s="3"/>
    </row>
    <row r="42" spans="1:29">
      <c r="A42" s="64" t="s">
        <v>81</v>
      </c>
      <c r="B42" s="65" t="s">
        <v>82</v>
      </c>
      <c r="C42" s="75">
        <v>31931</v>
      </c>
      <c r="D42" s="75">
        <v>180845</v>
      </c>
      <c r="E42" s="75">
        <v>245916</v>
      </c>
      <c r="F42" s="75">
        <v>93114</v>
      </c>
      <c r="G42" s="76">
        <f t="shared" si="0"/>
        <v>0.51488291077994963</v>
      </c>
      <c r="H42" s="75">
        <v>51099</v>
      </c>
      <c r="I42" s="75">
        <v>144213</v>
      </c>
      <c r="J42" s="76">
        <f t="shared" si="1"/>
        <v>0.58643195237398138</v>
      </c>
      <c r="K42" s="80">
        <f t="shared" si="2"/>
        <v>4.5163947261282136</v>
      </c>
      <c r="L42" s="75">
        <v>77575</v>
      </c>
      <c r="M42" s="76">
        <f t="shared" si="3"/>
        <v>0.42895850037324779</v>
      </c>
      <c r="N42" s="75">
        <v>6648</v>
      </c>
      <c r="O42" s="75">
        <v>84223</v>
      </c>
      <c r="P42" s="76">
        <f t="shared" si="4"/>
        <v>0.34248686543372536</v>
      </c>
      <c r="Q42" s="80">
        <f t="shared" si="5"/>
        <v>2.6376561961729981</v>
      </c>
      <c r="R42" s="75">
        <v>10156</v>
      </c>
      <c r="S42" s="76">
        <f t="shared" si="6"/>
        <v>5.6158588846802512E-2</v>
      </c>
      <c r="T42" s="75">
        <v>4407</v>
      </c>
      <c r="U42" s="75">
        <v>14563</v>
      </c>
      <c r="V42" s="76">
        <f t="shared" si="7"/>
        <v>5.9219408253224678E-2</v>
      </c>
      <c r="W42" s="81">
        <f t="shared" si="8"/>
        <v>0.45607716639002849</v>
      </c>
      <c r="X42" s="14"/>
      <c r="Y42" s="3"/>
      <c r="Z42" s="3"/>
      <c r="AA42" s="4"/>
      <c r="AB42" s="2"/>
      <c r="AC42" s="3"/>
    </row>
    <row r="43" spans="1:29">
      <c r="A43" s="64" t="s">
        <v>83</v>
      </c>
      <c r="B43" s="65" t="s">
        <v>84</v>
      </c>
      <c r="C43" s="75">
        <v>16359</v>
      </c>
      <c r="D43" s="75">
        <v>81591</v>
      </c>
      <c r="E43" s="75">
        <v>109310</v>
      </c>
      <c r="F43" s="75">
        <v>39551</v>
      </c>
      <c r="G43" s="76">
        <f t="shared" si="0"/>
        <v>0.48474709220379697</v>
      </c>
      <c r="H43" s="75">
        <v>23119</v>
      </c>
      <c r="I43" s="75">
        <v>62670</v>
      </c>
      <c r="J43" s="76">
        <f t="shared" si="1"/>
        <v>0.57332357515323396</v>
      </c>
      <c r="K43" s="80">
        <f t="shared" si="2"/>
        <v>3.8309187603154227</v>
      </c>
      <c r="L43" s="75">
        <v>38224</v>
      </c>
      <c r="M43" s="76">
        <f t="shared" si="3"/>
        <v>0.46848304347293207</v>
      </c>
      <c r="N43" s="75">
        <v>1813</v>
      </c>
      <c r="O43" s="75">
        <v>40037</v>
      </c>
      <c r="P43" s="76">
        <f t="shared" si="4"/>
        <v>0.36627024060012808</v>
      </c>
      <c r="Q43" s="80">
        <f t="shared" si="5"/>
        <v>2.4473989852680482</v>
      </c>
      <c r="R43" s="75">
        <v>3546</v>
      </c>
      <c r="S43" s="76">
        <f t="shared" si="6"/>
        <v>4.346067580983197E-2</v>
      </c>
      <c r="T43" s="75">
        <v>2209</v>
      </c>
      <c r="U43" s="75">
        <v>5755</v>
      </c>
      <c r="V43" s="76">
        <f t="shared" si="7"/>
        <v>5.2648431067605889E-2</v>
      </c>
      <c r="W43" s="81">
        <f t="shared" si="8"/>
        <v>0.35179411944495387</v>
      </c>
      <c r="X43" s="14"/>
      <c r="Y43" s="3"/>
      <c r="Z43" s="3"/>
      <c r="AA43" s="4"/>
      <c r="AB43" s="2"/>
      <c r="AC43" s="3"/>
    </row>
    <row r="44" spans="1:29">
      <c r="A44" s="64" t="s">
        <v>85</v>
      </c>
      <c r="B44" s="65" t="s">
        <v>86</v>
      </c>
      <c r="C44" s="75">
        <v>11147</v>
      </c>
      <c r="D44" s="75">
        <v>26194</v>
      </c>
      <c r="E44" s="75">
        <v>36809</v>
      </c>
      <c r="F44" s="75">
        <v>16268</v>
      </c>
      <c r="G44" s="76">
        <f t="shared" si="0"/>
        <v>0.621058257616248</v>
      </c>
      <c r="H44" s="75">
        <v>9684</v>
      </c>
      <c r="I44" s="75">
        <v>25952</v>
      </c>
      <c r="J44" s="76">
        <f t="shared" si="1"/>
        <v>0.70504496182998722</v>
      </c>
      <c r="K44" s="80">
        <f t="shared" si="2"/>
        <v>2.3281600430609131</v>
      </c>
      <c r="L44" s="75">
        <v>9064</v>
      </c>
      <c r="M44" s="76">
        <f t="shared" si="3"/>
        <v>0.34603344277315418</v>
      </c>
      <c r="N44" s="75">
        <v>468</v>
      </c>
      <c r="O44" s="75">
        <v>9532</v>
      </c>
      <c r="P44" s="76">
        <f t="shared" si="4"/>
        <v>0.25895840691135319</v>
      </c>
      <c r="Q44" s="81">
        <f t="shared" si="5"/>
        <v>0.85511796896025838</v>
      </c>
      <c r="R44" s="75">
        <v>862</v>
      </c>
      <c r="S44" s="76">
        <f t="shared" si="6"/>
        <v>3.2908299610597845E-2</v>
      </c>
      <c r="T44" s="75">
        <v>463</v>
      </c>
      <c r="U44" s="75">
        <v>1325</v>
      </c>
      <c r="V44" s="76">
        <f t="shared" si="7"/>
        <v>3.5996631258659567E-2</v>
      </c>
      <c r="W44" s="81">
        <f t="shared" si="8"/>
        <v>0.11886606261774468</v>
      </c>
      <c r="X44" s="14"/>
      <c r="Y44" s="3"/>
      <c r="Z44" s="3"/>
      <c r="AA44" s="4"/>
      <c r="AB44" s="2"/>
      <c r="AC44" s="3"/>
    </row>
    <row r="45" spans="1:29">
      <c r="A45" s="64" t="s">
        <v>87</v>
      </c>
      <c r="B45" s="65" t="s">
        <v>88</v>
      </c>
      <c r="C45" s="75">
        <v>9631</v>
      </c>
      <c r="D45" s="75">
        <v>7218</v>
      </c>
      <c r="E45" s="75">
        <v>8232</v>
      </c>
      <c r="F45" s="75">
        <v>6077</v>
      </c>
      <c r="G45" s="76">
        <f t="shared" si="0"/>
        <v>0.841922970351898</v>
      </c>
      <c r="H45" s="75">
        <v>916</v>
      </c>
      <c r="I45" s="75">
        <v>6993</v>
      </c>
      <c r="J45" s="76">
        <f t="shared" si="1"/>
        <v>0.84948979591836737</v>
      </c>
      <c r="K45" s="81">
        <f t="shared" si="2"/>
        <v>0.72609282525179109</v>
      </c>
      <c r="L45" s="75">
        <v>1025</v>
      </c>
      <c r="M45" s="76">
        <f t="shared" si="3"/>
        <v>0.14200609587143254</v>
      </c>
      <c r="N45" s="75">
        <v>53</v>
      </c>
      <c r="O45" s="75">
        <v>1078</v>
      </c>
      <c r="P45" s="76">
        <f t="shared" si="4"/>
        <v>0.13095238095238096</v>
      </c>
      <c r="Q45" s="81">
        <f t="shared" si="5"/>
        <v>0.11193022531408992</v>
      </c>
      <c r="R45" s="75">
        <v>116</v>
      </c>
      <c r="S45" s="76">
        <f t="shared" si="6"/>
        <v>1.6070933776669436E-2</v>
      </c>
      <c r="T45" s="75">
        <v>45</v>
      </c>
      <c r="U45" s="75">
        <v>161</v>
      </c>
      <c r="V45" s="76">
        <f t="shared" si="7"/>
        <v>1.9557823129251702E-2</v>
      </c>
      <c r="W45" s="81">
        <f t="shared" si="8"/>
        <v>1.6716851832623818E-2</v>
      </c>
      <c r="X45" s="14"/>
      <c r="Y45" s="3"/>
      <c r="Z45" s="3"/>
      <c r="AA45" s="4"/>
      <c r="AB45" s="2"/>
      <c r="AC45" s="3"/>
    </row>
    <row r="46" spans="1:29">
      <c r="A46" s="64" t="s">
        <v>89</v>
      </c>
      <c r="B46" s="65" t="s">
        <v>88</v>
      </c>
      <c r="C46" s="75">
        <v>73192</v>
      </c>
      <c r="D46" s="75">
        <v>370734</v>
      </c>
      <c r="E46" s="75">
        <v>503277</v>
      </c>
      <c r="F46" s="75">
        <v>207086</v>
      </c>
      <c r="G46" s="76">
        <f t="shared" si="0"/>
        <v>0.55858378244239804</v>
      </c>
      <c r="H46" s="75">
        <v>79270</v>
      </c>
      <c r="I46" s="75">
        <v>286356</v>
      </c>
      <c r="J46" s="76">
        <f t="shared" si="1"/>
        <v>0.56898288616408066</v>
      </c>
      <c r="K46" s="80">
        <f t="shared" si="2"/>
        <v>3.9123947972456006</v>
      </c>
      <c r="L46" s="75">
        <v>149260</v>
      </c>
      <c r="M46" s="76">
        <f t="shared" si="3"/>
        <v>0.40260672072159553</v>
      </c>
      <c r="N46" s="75">
        <v>6709</v>
      </c>
      <c r="O46" s="75">
        <v>155969</v>
      </c>
      <c r="P46" s="76">
        <f t="shared" si="4"/>
        <v>0.30990687037158465</v>
      </c>
      <c r="Q46" s="80">
        <f t="shared" si="5"/>
        <v>2.1309569351841731</v>
      </c>
      <c r="R46" s="75">
        <v>14388</v>
      </c>
      <c r="S46" s="76">
        <f t="shared" si="6"/>
        <v>3.8809496836006409E-2</v>
      </c>
      <c r="T46" s="75">
        <v>6065</v>
      </c>
      <c r="U46" s="75">
        <v>20453</v>
      </c>
      <c r="V46" s="76">
        <f t="shared" si="7"/>
        <v>4.0639647748655312E-2</v>
      </c>
      <c r="W46" s="81">
        <f t="shared" si="8"/>
        <v>0.27944310853645205</v>
      </c>
      <c r="X46" s="14"/>
      <c r="Y46" s="3"/>
      <c r="Z46" s="3"/>
      <c r="AA46" s="4"/>
      <c r="AB46" s="2"/>
      <c r="AC46" s="3"/>
    </row>
    <row r="47" spans="1:29">
      <c r="A47" s="64" t="s">
        <v>90</v>
      </c>
      <c r="B47" s="65" t="s">
        <v>91</v>
      </c>
      <c r="C47" s="75">
        <v>6528</v>
      </c>
      <c r="D47" s="75">
        <v>38784</v>
      </c>
      <c r="E47" s="75">
        <v>48421</v>
      </c>
      <c r="F47" s="75">
        <v>14724</v>
      </c>
      <c r="G47" s="76">
        <f t="shared" si="0"/>
        <v>0.37964108910891087</v>
      </c>
      <c r="H47" s="75">
        <v>7969</v>
      </c>
      <c r="I47" s="75">
        <v>22693</v>
      </c>
      <c r="J47" s="76">
        <f t="shared" si="1"/>
        <v>0.46866029202205656</v>
      </c>
      <c r="K47" s="80">
        <f t="shared" si="2"/>
        <v>3.4762561274509802</v>
      </c>
      <c r="L47" s="75">
        <v>22248</v>
      </c>
      <c r="M47" s="76">
        <f t="shared" si="3"/>
        <v>0.57363861386138615</v>
      </c>
      <c r="N47" s="75">
        <v>996</v>
      </c>
      <c r="O47" s="75">
        <v>23244</v>
      </c>
      <c r="P47" s="76">
        <f t="shared" si="4"/>
        <v>0.48003965221701328</v>
      </c>
      <c r="Q47" s="80">
        <f t="shared" si="5"/>
        <v>3.5606617647058822</v>
      </c>
      <c r="R47" s="75">
        <v>1812</v>
      </c>
      <c r="S47" s="76">
        <f t="shared" si="6"/>
        <v>4.672029702970297E-2</v>
      </c>
      <c r="T47" s="75">
        <v>622</v>
      </c>
      <c r="U47" s="75">
        <v>2434</v>
      </c>
      <c r="V47" s="76">
        <f t="shared" si="7"/>
        <v>5.0267445942876028E-2</v>
      </c>
      <c r="W47" s="81">
        <f t="shared" si="8"/>
        <v>0.37285539215686275</v>
      </c>
      <c r="X47" s="14"/>
      <c r="Y47" s="3"/>
      <c r="Z47" s="3"/>
      <c r="AA47" s="4"/>
      <c r="AB47" s="2"/>
      <c r="AC47" s="3"/>
    </row>
    <row r="48" spans="1:29">
      <c r="A48" s="64" t="s">
        <v>92</v>
      </c>
      <c r="B48" s="65" t="s">
        <v>93</v>
      </c>
      <c r="C48" s="75">
        <v>31012</v>
      </c>
      <c r="D48" s="75">
        <v>82525</v>
      </c>
      <c r="E48" s="75">
        <v>103289</v>
      </c>
      <c r="F48" s="75">
        <v>52139</v>
      </c>
      <c r="G48" s="76">
        <f t="shared" si="0"/>
        <v>0.63179642532565894</v>
      </c>
      <c r="H48" s="75">
        <v>16658</v>
      </c>
      <c r="I48" s="75">
        <v>68797</v>
      </c>
      <c r="J48" s="76">
        <f t="shared" si="1"/>
        <v>0.66606318194580261</v>
      </c>
      <c r="K48" s="80">
        <f t="shared" si="2"/>
        <v>2.2183993292918869</v>
      </c>
      <c r="L48" s="75">
        <v>27127</v>
      </c>
      <c r="M48" s="76">
        <f t="shared" si="3"/>
        <v>0.32871251136019386</v>
      </c>
      <c r="N48" s="75">
        <v>1280</v>
      </c>
      <c r="O48" s="75">
        <v>28407</v>
      </c>
      <c r="P48" s="76">
        <f t="shared" si="4"/>
        <v>0.2750244459719815</v>
      </c>
      <c r="Q48" s="81">
        <f t="shared" si="5"/>
        <v>0.91600025796465889</v>
      </c>
      <c r="R48" s="75">
        <v>3260</v>
      </c>
      <c r="S48" s="76">
        <f t="shared" si="6"/>
        <v>3.9503180854286578E-2</v>
      </c>
      <c r="T48" s="75">
        <v>1415</v>
      </c>
      <c r="U48" s="75">
        <v>4675</v>
      </c>
      <c r="V48" s="76">
        <f t="shared" si="7"/>
        <v>4.5261354064808447E-2</v>
      </c>
      <c r="W48" s="81">
        <f t="shared" si="8"/>
        <v>0.15074809751064105</v>
      </c>
      <c r="X48" s="14"/>
      <c r="Y48" s="3"/>
      <c r="Z48" s="3"/>
      <c r="AA48" s="4"/>
      <c r="AB48" s="2"/>
      <c r="AC48" s="3"/>
    </row>
    <row r="49" spans="1:29">
      <c r="A49" s="64" t="s">
        <v>94</v>
      </c>
      <c r="B49" s="65" t="s">
        <v>95</v>
      </c>
      <c r="C49" s="75">
        <v>23359</v>
      </c>
      <c r="D49" s="75">
        <v>168693</v>
      </c>
      <c r="E49" s="75">
        <v>232433</v>
      </c>
      <c r="F49" s="75">
        <v>95290</v>
      </c>
      <c r="G49" s="76">
        <f t="shared" si="0"/>
        <v>0.56487228278588919</v>
      </c>
      <c r="H49" s="75">
        <v>51724</v>
      </c>
      <c r="I49" s="75">
        <v>147014</v>
      </c>
      <c r="J49" s="76">
        <f t="shared" si="1"/>
        <v>0.63250054854517213</v>
      </c>
      <c r="K49" s="80">
        <f t="shared" si="2"/>
        <v>6.2936769553491159</v>
      </c>
      <c r="L49" s="75">
        <v>67001</v>
      </c>
      <c r="M49" s="76">
        <f t="shared" si="3"/>
        <v>0.39717712056813265</v>
      </c>
      <c r="N49" s="75">
        <v>4425</v>
      </c>
      <c r="O49" s="75">
        <v>71426</v>
      </c>
      <c r="P49" s="76">
        <f t="shared" si="4"/>
        <v>0.30729715659996643</v>
      </c>
      <c r="Q49" s="80">
        <f t="shared" si="5"/>
        <v>3.0577507598784193</v>
      </c>
      <c r="R49" s="75">
        <v>6402</v>
      </c>
      <c r="S49" s="76">
        <f t="shared" si="6"/>
        <v>3.7950596645978198E-2</v>
      </c>
      <c r="T49" s="75">
        <v>3007</v>
      </c>
      <c r="U49" s="75">
        <v>9409</v>
      </c>
      <c r="V49" s="76">
        <f t="shared" si="7"/>
        <v>4.0480482547658896E-2</v>
      </c>
      <c r="W49" s="81">
        <f t="shared" si="8"/>
        <v>0.40279977738773065</v>
      </c>
      <c r="X49" s="14"/>
      <c r="Y49" s="3"/>
      <c r="Z49" s="3"/>
      <c r="AA49" s="4"/>
      <c r="AB49" s="2"/>
      <c r="AC49" s="3"/>
    </row>
    <row r="50" spans="1:29">
      <c r="A50" s="64" t="s">
        <v>96</v>
      </c>
      <c r="B50" s="65" t="s">
        <v>97</v>
      </c>
      <c r="C50" s="75">
        <v>43240</v>
      </c>
      <c r="D50" s="75">
        <v>58011</v>
      </c>
      <c r="E50" s="75">
        <v>79572</v>
      </c>
      <c r="F50" s="75">
        <v>30880</v>
      </c>
      <c r="G50" s="76">
        <f t="shared" si="0"/>
        <v>0.53231283722052714</v>
      </c>
      <c r="H50" s="75">
        <v>18135</v>
      </c>
      <c r="I50" s="75">
        <v>49015</v>
      </c>
      <c r="J50" s="76">
        <f t="shared" si="1"/>
        <v>0.61598300909867798</v>
      </c>
      <c r="K50" s="80">
        <f t="shared" si="2"/>
        <v>1.1335568917668826</v>
      </c>
      <c r="L50" s="75">
        <v>19994</v>
      </c>
      <c r="M50" s="76">
        <f t="shared" si="3"/>
        <v>0.34465877161228042</v>
      </c>
      <c r="N50" s="75">
        <v>1840</v>
      </c>
      <c r="O50" s="75">
        <v>21834</v>
      </c>
      <c r="P50" s="76">
        <f t="shared" si="4"/>
        <v>0.2743930025637159</v>
      </c>
      <c r="Q50" s="81">
        <f t="shared" si="5"/>
        <v>0.50494912118408886</v>
      </c>
      <c r="R50" s="75">
        <v>7137</v>
      </c>
      <c r="S50" s="76">
        <f t="shared" si="6"/>
        <v>0.12302839116719243</v>
      </c>
      <c r="T50" s="75">
        <v>1586</v>
      </c>
      <c r="U50" s="75">
        <v>8723</v>
      </c>
      <c r="V50" s="76">
        <f t="shared" si="7"/>
        <v>0.1096239883376062</v>
      </c>
      <c r="W50" s="81">
        <f t="shared" si="8"/>
        <v>0.2017345050878816</v>
      </c>
      <c r="X50" s="14"/>
      <c r="Y50" s="3"/>
      <c r="Z50" s="3"/>
      <c r="AA50" s="4"/>
      <c r="AB50" s="2"/>
      <c r="AC50" s="3"/>
    </row>
    <row r="51" spans="1:29" s="21" customFormat="1">
      <c r="A51" s="82"/>
      <c r="B51" s="83"/>
      <c r="C51" s="83"/>
      <c r="D51" s="83"/>
      <c r="E51" s="83"/>
      <c r="F51" s="83"/>
      <c r="G51" s="83"/>
      <c r="H51" s="83"/>
      <c r="I51" s="83"/>
      <c r="J51" s="83"/>
      <c r="K51" s="83"/>
      <c r="L51" s="83"/>
      <c r="M51" s="83"/>
      <c r="N51" s="83"/>
      <c r="O51" s="83"/>
      <c r="P51" s="83"/>
      <c r="Q51" s="83"/>
      <c r="R51" s="83"/>
      <c r="S51" s="83"/>
      <c r="T51" s="83"/>
      <c r="U51" s="83"/>
      <c r="V51" s="83"/>
      <c r="W51" s="84"/>
      <c r="X51" s="79"/>
      <c r="Y51" s="79"/>
      <c r="Z51" s="79"/>
      <c r="AA51" s="79"/>
      <c r="AB51" s="79"/>
      <c r="AC51" s="79"/>
    </row>
    <row r="52" spans="1:29">
      <c r="A52" s="18" t="s">
        <v>115</v>
      </c>
      <c r="B52" s="18"/>
      <c r="C52" s="19">
        <f>SUM(C3:C50)</f>
        <v>1097379</v>
      </c>
      <c r="D52" s="19">
        <f>SUM(D3:D50)</f>
        <v>4698040</v>
      </c>
      <c r="E52" s="19">
        <f>SUM(E3:E50)</f>
        <v>6169737</v>
      </c>
      <c r="F52" s="19">
        <f>SUM(F3:F50)</f>
        <v>2482949</v>
      </c>
      <c r="G52" s="43">
        <f>F52/D52</f>
        <v>0.52850742011562268</v>
      </c>
      <c r="H52" s="19">
        <f>SUM(H3:H50)</f>
        <v>1111432</v>
      </c>
      <c r="I52" s="19">
        <f>SUM(I3:I50)</f>
        <v>3594381</v>
      </c>
      <c r="J52" s="43">
        <f>I52/E52</f>
        <v>0.58258253147581496</v>
      </c>
      <c r="K52" s="19">
        <f>I52/C52</f>
        <v>3.2754235318882539</v>
      </c>
      <c r="L52" s="19">
        <f>SUM(L3:L50)</f>
        <v>1996630</v>
      </c>
      <c r="M52" s="43">
        <f>L52/D52</f>
        <v>0.4249921243752714</v>
      </c>
      <c r="N52" s="19">
        <f>SUM(N3:N50)</f>
        <v>126985</v>
      </c>
      <c r="O52" s="19">
        <f>SUM(O3:O50)</f>
        <v>2123615</v>
      </c>
      <c r="P52" s="43">
        <f>O52/E52</f>
        <v>0.3441986262947675</v>
      </c>
      <c r="Q52" s="19">
        <f>O52/C52</f>
        <v>1.9351700734203954</v>
      </c>
      <c r="R52" s="19">
        <f>SUM(R3:R50)</f>
        <v>217575</v>
      </c>
      <c r="S52" s="43">
        <f>R52/D52</f>
        <v>4.6311866225064072E-2</v>
      </c>
      <c r="T52" s="19">
        <f>SUM(T3:T50)</f>
        <v>87533</v>
      </c>
      <c r="U52" s="19">
        <f>SUM(U3:U50)</f>
        <v>305108</v>
      </c>
      <c r="V52" s="43">
        <f>U52/E52</f>
        <v>4.9452351048351009E-2</v>
      </c>
      <c r="W52" s="44">
        <f>U52/C52</f>
        <v>0.27803338682442436</v>
      </c>
      <c r="X52" s="72"/>
      <c r="Y52" s="72"/>
      <c r="Z52" s="72"/>
      <c r="AA52" s="72"/>
      <c r="AB52" s="72"/>
      <c r="AC52" s="72"/>
    </row>
    <row r="53" spans="1:29">
      <c r="A53" s="8" t="s">
        <v>98</v>
      </c>
      <c r="B53" s="8"/>
      <c r="C53" s="15"/>
      <c r="D53" s="15"/>
      <c r="E53" s="15"/>
      <c r="F53" s="20">
        <f t="shared" ref="F53:W53" si="9">AVERAGE(F3:F50)</f>
        <v>51728.104166666664</v>
      </c>
      <c r="G53" s="37">
        <f t="shared" si="9"/>
        <v>0.54277239272001998</v>
      </c>
      <c r="H53" s="20">
        <f t="shared" si="9"/>
        <v>23154.833333333332</v>
      </c>
      <c r="I53" s="20">
        <f t="shared" si="9"/>
        <v>74882.9375</v>
      </c>
      <c r="J53" s="37">
        <f t="shared" si="9"/>
        <v>0.60127078313221716</v>
      </c>
      <c r="K53" s="20">
        <f t="shared" si="9"/>
        <v>4.0341850172308664</v>
      </c>
      <c r="L53" s="20">
        <f t="shared" si="9"/>
        <v>41596.458333333336</v>
      </c>
      <c r="M53" s="37">
        <f t="shared" si="9"/>
        <v>0.41219380453657006</v>
      </c>
      <c r="N53" s="20">
        <f t="shared" si="9"/>
        <v>2645.5208333333335</v>
      </c>
      <c r="O53" s="20">
        <f t="shared" si="9"/>
        <v>44241.979166666664</v>
      </c>
      <c r="P53" s="37">
        <f t="shared" si="9"/>
        <v>0.33772105636420036</v>
      </c>
      <c r="Q53" s="20">
        <f t="shared" si="9"/>
        <v>2.2981774076279735</v>
      </c>
      <c r="R53" s="20">
        <f t="shared" si="9"/>
        <v>4532.8125</v>
      </c>
      <c r="S53" s="37">
        <f t="shared" si="9"/>
        <v>4.4758507135611948E-2</v>
      </c>
      <c r="T53" s="20">
        <f t="shared" si="9"/>
        <v>1823.6041666666667</v>
      </c>
      <c r="U53" s="20">
        <f t="shared" si="9"/>
        <v>6356.416666666667</v>
      </c>
      <c r="V53" s="36">
        <f t="shared" si="9"/>
        <v>4.9264379787249991E-2</v>
      </c>
      <c r="W53" s="22">
        <f t="shared" si="9"/>
        <v>0.30338903763887964</v>
      </c>
      <c r="X53" s="72"/>
      <c r="Y53" s="72"/>
      <c r="Z53" s="72"/>
      <c r="AA53" s="72"/>
      <c r="AB53" s="72"/>
      <c r="AC53" s="72"/>
    </row>
    <row r="54" spans="1:29">
      <c r="A54" s="8" t="s">
        <v>99</v>
      </c>
      <c r="B54" s="8"/>
      <c r="C54" s="15"/>
      <c r="D54" s="15"/>
      <c r="E54" s="15"/>
      <c r="F54" s="20">
        <f t="shared" ref="F54:W54" si="10">MEDIAN(F3:F50)</f>
        <v>35337.5</v>
      </c>
      <c r="G54" s="37">
        <f t="shared" si="10"/>
        <v>0.54921237457135419</v>
      </c>
      <c r="H54" s="20">
        <f t="shared" si="10"/>
        <v>16516.5</v>
      </c>
      <c r="I54" s="20">
        <f t="shared" si="10"/>
        <v>55299</v>
      </c>
      <c r="J54" s="37">
        <f t="shared" si="10"/>
        <v>0.60676422055512058</v>
      </c>
      <c r="K54" s="20">
        <f t="shared" si="10"/>
        <v>3.7711873266052831</v>
      </c>
      <c r="L54" s="20">
        <f t="shared" si="10"/>
        <v>27643.5</v>
      </c>
      <c r="M54" s="37">
        <f t="shared" si="10"/>
        <v>0.4078176066667305</v>
      </c>
      <c r="N54" s="20">
        <f t="shared" si="10"/>
        <v>1808.5</v>
      </c>
      <c r="O54" s="20">
        <f t="shared" si="10"/>
        <v>28753.5</v>
      </c>
      <c r="P54" s="37">
        <f t="shared" si="10"/>
        <v>0.33699314151569348</v>
      </c>
      <c r="Q54" s="20">
        <f t="shared" si="10"/>
        <v>2.1215068363864127</v>
      </c>
      <c r="R54" s="20">
        <f t="shared" si="10"/>
        <v>2637.5</v>
      </c>
      <c r="S54" s="37">
        <f t="shared" si="10"/>
        <v>3.9630444535154789E-2</v>
      </c>
      <c r="T54" s="20">
        <f t="shared" si="10"/>
        <v>1288</v>
      </c>
      <c r="U54" s="20">
        <f t="shared" si="10"/>
        <v>3769</v>
      </c>
      <c r="V54" s="36">
        <f t="shared" si="10"/>
        <v>4.5604863523532116E-2</v>
      </c>
      <c r="W54" s="22">
        <f t="shared" si="10"/>
        <v>0.25290552727586091</v>
      </c>
      <c r="X54" s="72"/>
      <c r="Y54" s="72"/>
      <c r="Z54" s="72"/>
      <c r="AA54" s="72"/>
      <c r="AB54" s="72"/>
      <c r="AC54" s="72"/>
    </row>
    <row r="55" spans="1:29">
      <c r="A55" s="9"/>
      <c r="B55" s="9"/>
      <c r="C55" s="9"/>
      <c r="D55" s="9"/>
      <c r="E55" s="9"/>
      <c r="F55" s="9"/>
      <c r="G55" s="9"/>
      <c r="H55" s="9"/>
      <c r="I55" s="9"/>
      <c r="J55" s="9"/>
      <c r="K55" s="9"/>
      <c r="L55" s="9"/>
      <c r="M55" s="9"/>
      <c r="N55" s="9"/>
      <c r="O55" s="9"/>
      <c r="P55" s="9"/>
      <c r="Q55" s="9"/>
      <c r="R55" s="10"/>
      <c r="S55" s="10"/>
      <c r="T55" s="10"/>
      <c r="U55" s="10"/>
      <c r="V55" s="10"/>
      <c r="W55" s="10"/>
      <c r="X55" s="72"/>
      <c r="Y55" s="72"/>
      <c r="Z55" s="72"/>
      <c r="AA55" s="72"/>
      <c r="AB55" s="72"/>
      <c r="AC55" s="72"/>
    </row>
    <row r="56" spans="1:29" s="21" customForma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row>
    <row r="57" spans="1:29" s="21" customForma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row>
  </sheetData>
  <sheetProtection sort="0" autoFilter="0"/>
  <autoFilter ref="A2:W2" xr:uid="{529FD841-EF5B-4E9D-8DA0-4DA64E4703CE}"/>
  <sortState xmlns:xlrd2="http://schemas.microsoft.com/office/spreadsheetml/2017/richdata2" ref="A3:W50">
    <sortCondition ref="B3:B50"/>
  </sortState>
  <mergeCells count="8">
    <mergeCell ref="R1:W1"/>
    <mergeCell ref="A1:A2"/>
    <mergeCell ref="B1:B2"/>
    <mergeCell ref="F1:K1"/>
    <mergeCell ref="L1:Q1"/>
    <mergeCell ref="C1:C2"/>
    <mergeCell ref="D1:D2"/>
    <mergeCell ref="E1:E2"/>
  </mergeCells>
  <phoneticPr fontId="6" type="noConversion"/>
  <conditionalFormatting sqref="A3:W50">
    <cfRule type="expression" dxfId="5" priority="1">
      <formula>MOD(ROW(),2)=0</formula>
    </cfRule>
  </conditionalFormatting>
  <pageMargins left="0.7" right="0.7" top="0.75" bottom="0.75" header="0.3" footer="0.3"/>
  <pageSetup orientation="portrait" r:id="rId1"/>
  <ignoredErrors>
    <ignoredError sqref="G52 M52 S5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9D94-47FC-44AA-9248-406E6F0D96BF}">
  <sheetPr>
    <tabColor theme="7" tint="0.39997558519241921"/>
  </sheetPr>
  <dimension ref="A1:R57"/>
  <sheetViews>
    <sheetView showGridLines="0" showRowColHeaders="0" workbookViewId="0">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2.75"/>
  <cols>
    <col min="1" max="1" width="36.42578125" style="5" bestFit="1" customWidth="1"/>
    <col min="2" max="2" width="14.5703125" style="5" bestFit="1" customWidth="1"/>
    <col min="3" max="13" width="15.28515625" style="5" customWidth="1"/>
    <col min="14" max="18" width="16.85546875" style="5" customWidth="1"/>
    <col min="19" max="16384" width="9.140625" style="5"/>
  </cols>
  <sheetData>
    <row r="1" spans="1:18" s="21" customFormat="1">
      <c r="A1" s="175" t="s">
        <v>0</v>
      </c>
      <c r="B1" s="177" t="s">
        <v>179</v>
      </c>
      <c r="C1" s="173" t="s">
        <v>139</v>
      </c>
      <c r="D1" s="174"/>
      <c r="E1" s="173" t="s">
        <v>137</v>
      </c>
      <c r="F1" s="174"/>
      <c r="G1" s="173" t="s">
        <v>138</v>
      </c>
      <c r="H1" s="174"/>
      <c r="I1" s="166" t="s">
        <v>140</v>
      </c>
      <c r="J1" s="166"/>
      <c r="K1" s="166" t="s">
        <v>141</v>
      </c>
      <c r="L1" s="166"/>
      <c r="M1" s="166"/>
      <c r="N1" s="79"/>
      <c r="O1" s="79"/>
      <c r="P1" s="79"/>
      <c r="Q1" s="79"/>
      <c r="R1" s="79"/>
    </row>
    <row r="2" spans="1:18" ht="54" customHeight="1">
      <c r="A2" s="176"/>
      <c r="B2" s="178"/>
      <c r="C2" s="45" t="s">
        <v>146</v>
      </c>
      <c r="D2" s="51" t="s">
        <v>147</v>
      </c>
      <c r="E2" s="45" t="s">
        <v>142</v>
      </c>
      <c r="F2" s="51" t="s">
        <v>143</v>
      </c>
      <c r="G2" s="45" t="s">
        <v>144</v>
      </c>
      <c r="H2" s="51" t="s">
        <v>145</v>
      </c>
      <c r="I2" s="45" t="s">
        <v>148</v>
      </c>
      <c r="J2" s="51" t="s">
        <v>149</v>
      </c>
      <c r="K2" s="45" t="s">
        <v>150</v>
      </c>
      <c r="L2" s="51" t="s">
        <v>151</v>
      </c>
      <c r="M2" s="45" t="s">
        <v>152</v>
      </c>
      <c r="N2" s="17"/>
      <c r="O2" s="17"/>
      <c r="P2" s="17"/>
      <c r="Q2" s="17"/>
      <c r="R2" s="17"/>
    </row>
    <row r="3" spans="1:18">
      <c r="A3" s="64" t="s">
        <v>11</v>
      </c>
      <c r="B3" s="65" t="s">
        <v>12</v>
      </c>
      <c r="C3" s="87">
        <v>35551</v>
      </c>
      <c r="D3" s="85">
        <f t="shared" ref="D3:D50" si="0">C3/K3</f>
        <v>0.51224010489460114</v>
      </c>
      <c r="E3" s="75">
        <v>25894</v>
      </c>
      <c r="F3" s="85">
        <f t="shared" ref="F3:F50" si="1">E3/K3</f>
        <v>0.37309626385026584</v>
      </c>
      <c r="G3" s="75">
        <v>2</v>
      </c>
      <c r="H3" s="97">
        <f t="shared" ref="H3:H50" si="2">G3/K3</f>
        <v>2.8817198103828364E-5</v>
      </c>
      <c r="I3" s="87">
        <v>7956</v>
      </c>
      <c r="J3" s="85">
        <f>I3/K3</f>
        <v>0.11463481405702923</v>
      </c>
      <c r="K3" s="75">
        <v>69403</v>
      </c>
      <c r="L3" s="76">
        <f>K3/M3</f>
        <v>0.21448615171612409</v>
      </c>
      <c r="M3" s="88">
        <v>323578</v>
      </c>
      <c r="N3" s="3"/>
      <c r="O3" s="3"/>
      <c r="P3" s="4"/>
      <c r="Q3" s="2"/>
      <c r="R3" s="3"/>
    </row>
    <row r="4" spans="1:18">
      <c r="A4" s="64" t="s">
        <v>13</v>
      </c>
      <c r="B4" s="65" t="s">
        <v>14</v>
      </c>
      <c r="C4" s="87">
        <v>19069</v>
      </c>
      <c r="D4" s="85">
        <f t="shared" si="0"/>
        <v>0.5630721077186559</v>
      </c>
      <c r="E4" s="75">
        <v>14319</v>
      </c>
      <c r="F4" s="85">
        <f t="shared" si="1"/>
        <v>0.42281344120947262</v>
      </c>
      <c r="G4" s="75">
        <v>11</v>
      </c>
      <c r="H4" s="97">
        <f t="shared" si="2"/>
        <v>3.2480954349495066E-4</v>
      </c>
      <c r="I4" s="87">
        <v>467</v>
      </c>
      <c r="J4" s="99">
        <f t="shared" ref="J4:J50" si="3">I4/K4</f>
        <v>1.3789641528376542E-2</v>
      </c>
      <c r="K4" s="75">
        <v>33866</v>
      </c>
      <c r="L4" s="76">
        <f t="shared" ref="L4:L50" si="4">K4/M4</f>
        <v>0.25585506633223537</v>
      </c>
      <c r="M4" s="88">
        <v>132364</v>
      </c>
      <c r="N4" s="3"/>
      <c r="O4" s="3"/>
      <c r="P4" s="4"/>
      <c r="Q4" s="2"/>
      <c r="R4" s="3"/>
    </row>
    <row r="5" spans="1:18">
      <c r="A5" s="64" t="s">
        <v>15</v>
      </c>
      <c r="B5" s="65" t="s">
        <v>16</v>
      </c>
      <c r="C5" s="87">
        <v>8461</v>
      </c>
      <c r="D5" s="85">
        <f t="shared" si="0"/>
        <v>0.56007149003773082</v>
      </c>
      <c r="E5" s="75">
        <v>6645</v>
      </c>
      <c r="F5" s="85">
        <f t="shared" si="1"/>
        <v>0.43986231548288873</v>
      </c>
      <c r="G5" s="75">
        <v>1</v>
      </c>
      <c r="H5" s="97">
        <f t="shared" si="2"/>
        <v>6.6194479380419675E-5</v>
      </c>
      <c r="I5" s="87">
        <v>0</v>
      </c>
      <c r="J5" s="85">
        <f t="shared" si="3"/>
        <v>0</v>
      </c>
      <c r="K5" s="75">
        <v>15107</v>
      </c>
      <c r="L5" s="76">
        <f t="shared" si="4"/>
        <v>0.19489633996877942</v>
      </c>
      <c r="M5" s="88">
        <v>77513</v>
      </c>
      <c r="N5" s="3"/>
      <c r="O5" s="3"/>
      <c r="P5" s="4"/>
      <c r="Q5" s="2"/>
      <c r="R5" s="3"/>
    </row>
    <row r="6" spans="1:18">
      <c r="A6" s="64" t="s">
        <v>17</v>
      </c>
      <c r="B6" s="65" t="s">
        <v>16</v>
      </c>
      <c r="C6" s="87">
        <v>521</v>
      </c>
      <c r="D6" s="85">
        <f t="shared" si="0"/>
        <v>0.62922705314009664</v>
      </c>
      <c r="E6" s="75">
        <v>307</v>
      </c>
      <c r="F6" s="85">
        <f t="shared" si="1"/>
        <v>0.37077294685990336</v>
      </c>
      <c r="G6" s="75">
        <v>0</v>
      </c>
      <c r="H6" s="97">
        <f t="shared" si="2"/>
        <v>0</v>
      </c>
      <c r="I6" s="87">
        <v>0</v>
      </c>
      <c r="J6" s="85">
        <f t="shared" si="3"/>
        <v>0</v>
      </c>
      <c r="K6" s="75">
        <v>828</v>
      </c>
      <c r="L6" s="76">
        <f t="shared" si="4"/>
        <v>0.19588360539389638</v>
      </c>
      <c r="M6" s="88">
        <v>4227</v>
      </c>
      <c r="N6" s="3"/>
      <c r="O6" s="3"/>
      <c r="P6" s="4"/>
      <c r="Q6" s="2"/>
      <c r="R6" s="3"/>
    </row>
    <row r="7" spans="1:18">
      <c r="A7" s="64" t="s">
        <v>18</v>
      </c>
      <c r="B7" s="65" t="s">
        <v>19</v>
      </c>
      <c r="C7" s="87">
        <v>623</v>
      </c>
      <c r="D7" s="85">
        <f t="shared" si="0"/>
        <v>0.51658374792703154</v>
      </c>
      <c r="E7" s="75">
        <v>582</v>
      </c>
      <c r="F7" s="85">
        <f t="shared" si="1"/>
        <v>0.48258706467661694</v>
      </c>
      <c r="G7" s="75">
        <v>1</v>
      </c>
      <c r="H7" s="97">
        <f t="shared" si="2"/>
        <v>8.2918739635157548E-4</v>
      </c>
      <c r="I7" s="87">
        <v>0</v>
      </c>
      <c r="J7" s="85">
        <f t="shared" si="3"/>
        <v>0</v>
      </c>
      <c r="K7" s="75">
        <v>1206</v>
      </c>
      <c r="L7" s="76">
        <f t="shared" si="4"/>
        <v>0.29985082048731976</v>
      </c>
      <c r="M7" s="88">
        <v>4022</v>
      </c>
      <c r="N7" s="3"/>
      <c r="O7" s="3"/>
      <c r="P7" s="4"/>
      <c r="Q7" s="2"/>
      <c r="R7" s="3"/>
    </row>
    <row r="8" spans="1:18">
      <c r="A8" s="64" t="s">
        <v>20</v>
      </c>
      <c r="B8" s="65" t="s">
        <v>21</v>
      </c>
      <c r="C8" s="87">
        <v>11930</v>
      </c>
      <c r="D8" s="85">
        <f t="shared" si="0"/>
        <v>0.63158452009105825</v>
      </c>
      <c r="E8" s="75">
        <v>6957</v>
      </c>
      <c r="F8" s="85">
        <f t="shared" si="1"/>
        <v>0.36830959817883424</v>
      </c>
      <c r="G8" s="75">
        <v>2</v>
      </c>
      <c r="H8" s="97">
        <f t="shared" si="2"/>
        <v>1.0588173010746995E-4</v>
      </c>
      <c r="I8" s="87">
        <v>0</v>
      </c>
      <c r="J8" s="85">
        <f t="shared" si="3"/>
        <v>0</v>
      </c>
      <c r="K8" s="75">
        <v>18889</v>
      </c>
      <c r="L8" s="76">
        <f t="shared" si="4"/>
        <v>0.21403480940941849</v>
      </c>
      <c r="M8" s="88">
        <v>88252</v>
      </c>
      <c r="N8" s="3"/>
      <c r="O8" s="3"/>
      <c r="P8" s="4"/>
      <c r="Q8" s="2"/>
      <c r="R8" s="3"/>
    </row>
    <row r="9" spans="1:18">
      <c r="A9" s="64" t="s">
        <v>22</v>
      </c>
      <c r="B9" s="65" t="s">
        <v>23</v>
      </c>
      <c r="C9" s="87">
        <v>19493</v>
      </c>
      <c r="D9" s="85">
        <f t="shared" si="0"/>
        <v>0.49789277413092897</v>
      </c>
      <c r="E9" s="75">
        <v>14692</v>
      </c>
      <c r="F9" s="85">
        <f t="shared" si="1"/>
        <v>0.37526499961686804</v>
      </c>
      <c r="G9" s="75">
        <v>9</v>
      </c>
      <c r="H9" s="97">
        <f t="shared" si="2"/>
        <v>2.2987918571683994E-4</v>
      </c>
      <c r="I9" s="87">
        <v>4957</v>
      </c>
      <c r="J9" s="85">
        <f t="shared" si="3"/>
        <v>0.12661234706648616</v>
      </c>
      <c r="K9" s="75">
        <v>39151</v>
      </c>
      <c r="L9" s="76">
        <f t="shared" si="4"/>
        <v>0.22962867381830765</v>
      </c>
      <c r="M9" s="88">
        <v>170497</v>
      </c>
      <c r="N9" s="3"/>
      <c r="O9" s="3"/>
      <c r="P9" s="4"/>
      <c r="Q9" s="2"/>
      <c r="R9" s="3"/>
    </row>
    <row r="10" spans="1:18">
      <c r="A10" s="64" t="s">
        <v>24</v>
      </c>
      <c r="B10" s="65" t="s">
        <v>25</v>
      </c>
      <c r="C10" s="87">
        <v>57760</v>
      </c>
      <c r="D10" s="85">
        <f t="shared" si="0"/>
        <v>0.5251243260934787</v>
      </c>
      <c r="E10" s="75">
        <v>40015</v>
      </c>
      <c r="F10" s="85">
        <f t="shared" si="1"/>
        <v>0.36379587791950396</v>
      </c>
      <c r="G10" s="75">
        <v>66</v>
      </c>
      <c r="H10" s="97">
        <f t="shared" si="2"/>
        <v>6.0003818424808847E-4</v>
      </c>
      <c r="I10" s="87">
        <v>12152</v>
      </c>
      <c r="J10" s="85">
        <f t="shared" si="3"/>
        <v>0.11047975780276927</v>
      </c>
      <c r="K10" s="75">
        <v>109993</v>
      </c>
      <c r="L10" s="76">
        <f t="shared" si="4"/>
        <v>0.20252472339806557</v>
      </c>
      <c r="M10" s="88">
        <v>543109</v>
      </c>
      <c r="N10" s="3"/>
      <c r="O10" s="3"/>
      <c r="P10" s="4"/>
      <c r="Q10" s="2"/>
      <c r="R10" s="3"/>
    </row>
    <row r="11" spans="1:18">
      <c r="A11" s="64" t="s">
        <v>26</v>
      </c>
      <c r="B11" s="65" t="s">
        <v>27</v>
      </c>
      <c r="C11" s="87">
        <v>29454</v>
      </c>
      <c r="D11" s="85">
        <f t="shared" si="0"/>
        <v>0.52794407599928306</v>
      </c>
      <c r="E11" s="75">
        <v>22145</v>
      </c>
      <c r="F11" s="85">
        <f t="shared" si="1"/>
        <v>0.39693493457608892</v>
      </c>
      <c r="G11" s="75">
        <v>2</v>
      </c>
      <c r="H11" s="97">
        <f t="shared" si="2"/>
        <v>3.5848718408316905E-5</v>
      </c>
      <c r="I11" s="87">
        <v>4189</v>
      </c>
      <c r="J11" s="85">
        <f t="shared" si="3"/>
        <v>7.5085140706219758E-2</v>
      </c>
      <c r="K11" s="75">
        <v>55790</v>
      </c>
      <c r="L11" s="76">
        <f t="shared" si="4"/>
        <v>0.19933400504498325</v>
      </c>
      <c r="M11" s="88">
        <v>279882</v>
      </c>
      <c r="N11" s="3"/>
      <c r="O11" s="3"/>
      <c r="P11" s="4"/>
      <c r="Q11" s="2"/>
      <c r="R11" s="3"/>
    </row>
    <row r="12" spans="1:18">
      <c r="A12" s="64" t="s">
        <v>28</v>
      </c>
      <c r="B12" s="65" t="s">
        <v>29</v>
      </c>
      <c r="C12" s="87">
        <v>22544</v>
      </c>
      <c r="D12" s="85">
        <f t="shared" si="0"/>
        <v>0.55719228868017801</v>
      </c>
      <c r="E12" s="75">
        <v>14830</v>
      </c>
      <c r="F12" s="85">
        <f t="shared" si="1"/>
        <v>0.36653484923381119</v>
      </c>
      <c r="G12" s="75">
        <v>18</v>
      </c>
      <c r="H12" s="97">
        <f t="shared" si="2"/>
        <v>4.448838358872961E-4</v>
      </c>
      <c r="I12" s="87">
        <v>3068</v>
      </c>
      <c r="J12" s="85">
        <f t="shared" si="3"/>
        <v>7.5827978250123579E-2</v>
      </c>
      <c r="K12" s="75">
        <v>40460</v>
      </c>
      <c r="L12" s="76">
        <f t="shared" si="4"/>
        <v>0.21758069199909655</v>
      </c>
      <c r="M12" s="88">
        <v>185954</v>
      </c>
      <c r="N12" s="3"/>
      <c r="O12" s="3"/>
      <c r="P12" s="4"/>
      <c r="Q12" s="2"/>
      <c r="R12" s="3"/>
    </row>
    <row r="13" spans="1:18">
      <c r="A13" s="64" t="s">
        <v>30</v>
      </c>
      <c r="B13" s="65" t="s">
        <v>31</v>
      </c>
      <c r="C13" s="87">
        <v>29869</v>
      </c>
      <c r="D13" s="85">
        <f t="shared" si="0"/>
        <v>0.53243373322162602</v>
      </c>
      <c r="E13" s="75">
        <v>22414</v>
      </c>
      <c r="F13" s="85">
        <f t="shared" si="1"/>
        <v>0.39954366387992657</v>
      </c>
      <c r="G13" s="75">
        <v>10</v>
      </c>
      <c r="H13" s="97">
        <f t="shared" si="2"/>
        <v>1.7825629690368811E-4</v>
      </c>
      <c r="I13" s="87">
        <v>3806</v>
      </c>
      <c r="J13" s="85">
        <f t="shared" si="3"/>
        <v>6.7844346601543704E-2</v>
      </c>
      <c r="K13" s="75">
        <v>56099</v>
      </c>
      <c r="L13" s="76">
        <f t="shared" si="4"/>
        <v>0.20057492017976983</v>
      </c>
      <c r="M13" s="88">
        <v>279691</v>
      </c>
      <c r="N13" s="3"/>
      <c r="O13" s="3"/>
      <c r="P13" s="4"/>
      <c r="Q13" s="2"/>
      <c r="R13" s="3"/>
    </row>
    <row r="14" spans="1:18">
      <c r="A14" s="64" t="s">
        <v>32</v>
      </c>
      <c r="B14" s="65" t="s">
        <v>33</v>
      </c>
      <c r="C14" s="87">
        <v>5940</v>
      </c>
      <c r="D14" s="85">
        <f t="shared" si="0"/>
        <v>0.53054662379421225</v>
      </c>
      <c r="E14" s="75">
        <v>5256</v>
      </c>
      <c r="F14" s="85">
        <f t="shared" si="1"/>
        <v>0.46945337620578781</v>
      </c>
      <c r="G14" s="75">
        <v>0</v>
      </c>
      <c r="H14" s="97">
        <f t="shared" si="2"/>
        <v>0</v>
      </c>
      <c r="I14" s="87">
        <v>0</v>
      </c>
      <c r="J14" s="85">
        <f t="shared" si="3"/>
        <v>0</v>
      </c>
      <c r="K14" s="75">
        <v>11196</v>
      </c>
      <c r="L14" s="76">
        <f t="shared" si="4"/>
        <v>0.19054102350278254</v>
      </c>
      <c r="M14" s="88">
        <v>58759</v>
      </c>
      <c r="N14" s="3"/>
      <c r="O14" s="3"/>
      <c r="P14" s="4"/>
      <c r="Q14" s="2"/>
      <c r="R14" s="3"/>
    </row>
    <row r="15" spans="1:18">
      <c r="A15" s="64" t="s">
        <v>34</v>
      </c>
      <c r="B15" s="65" t="s">
        <v>35</v>
      </c>
      <c r="C15" s="87">
        <v>2936</v>
      </c>
      <c r="D15" s="85">
        <f t="shared" si="0"/>
        <v>0.50008516436722872</v>
      </c>
      <c r="E15" s="75">
        <v>2925</v>
      </c>
      <c r="F15" s="85">
        <f t="shared" si="1"/>
        <v>0.49821154828819619</v>
      </c>
      <c r="G15" s="75">
        <v>10</v>
      </c>
      <c r="H15" s="97">
        <f t="shared" si="2"/>
        <v>1.7032873445750299E-3</v>
      </c>
      <c r="I15" s="87">
        <v>0</v>
      </c>
      <c r="J15" s="85">
        <f t="shared" si="3"/>
        <v>0</v>
      </c>
      <c r="K15" s="75">
        <v>5871</v>
      </c>
      <c r="L15" s="76">
        <f t="shared" si="4"/>
        <v>0.29274495138369483</v>
      </c>
      <c r="M15" s="88">
        <v>20055</v>
      </c>
      <c r="N15" s="3"/>
      <c r="O15" s="3"/>
      <c r="P15" s="4"/>
      <c r="Q15" s="2"/>
      <c r="R15" s="3"/>
    </row>
    <row r="16" spans="1:18">
      <c r="A16" s="64" t="s">
        <v>36</v>
      </c>
      <c r="B16" s="65" t="s">
        <v>37</v>
      </c>
      <c r="C16" s="87">
        <v>2529</v>
      </c>
      <c r="D16" s="85">
        <f t="shared" si="0"/>
        <v>0.54061564771269777</v>
      </c>
      <c r="E16" s="75">
        <v>2148</v>
      </c>
      <c r="F16" s="85">
        <f t="shared" si="1"/>
        <v>0.45917058572039332</v>
      </c>
      <c r="G16" s="75">
        <v>1</v>
      </c>
      <c r="H16" s="97">
        <f t="shared" si="2"/>
        <v>2.1376656690893543E-4</v>
      </c>
      <c r="I16" s="87">
        <v>0</v>
      </c>
      <c r="J16" s="85">
        <f t="shared" si="3"/>
        <v>0</v>
      </c>
      <c r="K16" s="75">
        <v>4678</v>
      </c>
      <c r="L16" s="76">
        <f t="shared" si="4"/>
        <v>0.20342668290137414</v>
      </c>
      <c r="M16" s="88">
        <v>22996</v>
      </c>
      <c r="N16" s="3"/>
      <c r="O16" s="3"/>
      <c r="P16" s="4"/>
      <c r="Q16" s="2"/>
      <c r="R16" s="3"/>
    </row>
    <row r="17" spans="1:18">
      <c r="A17" s="64" t="s">
        <v>38</v>
      </c>
      <c r="B17" s="65" t="s">
        <v>37</v>
      </c>
      <c r="C17" s="87">
        <v>2398</v>
      </c>
      <c r="D17" s="85">
        <f t="shared" si="0"/>
        <v>0.58175642891800095</v>
      </c>
      <c r="E17" s="75">
        <v>1724</v>
      </c>
      <c r="F17" s="85">
        <f t="shared" si="1"/>
        <v>0.41824357108199905</v>
      </c>
      <c r="G17" s="75">
        <v>0</v>
      </c>
      <c r="H17" s="97">
        <f t="shared" si="2"/>
        <v>0</v>
      </c>
      <c r="I17" s="87">
        <v>0</v>
      </c>
      <c r="J17" s="85">
        <f t="shared" si="3"/>
        <v>0</v>
      </c>
      <c r="K17" s="75">
        <v>4122</v>
      </c>
      <c r="L17" s="76">
        <f t="shared" si="4"/>
        <v>0.13418842372550296</v>
      </c>
      <c r="M17" s="88">
        <v>30718</v>
      </c>
      <c r="N17" s="3"/>
      <c r="O17" s="3"/>
      <c r="P17" s="4"/>
      <c r="Q17" s="2"/>
      <c r="R17" s="3"/>
    </row>
    <row r="18" spans="1:18">
      <c r="A18" s="64" t="s">
        <v>39</v>
      </c>
      <c r="B18" s="65" t="s">
        <v>40</v>
      </c>
      <c r="C18" s="87">
        <v>2351</v>
      </c>
      <c r="D18" s="85">
        <f t="shared" si="0"/>
        <v>0.61966262519768056</v>
      </c>
      <c r="E18" s="75">
        <v>1436</v>
      </c>
      <c r="F18" s="85">
        <f t="shared" si="1"/>
        <v>0.37849235635213496</v>
      </c>
      <c r="G18" s="75">
        <v>7</v>
      </c>
      <c r="H18" s="97">
        <f t="shared" si="2"/>
        <v>1.8450184501845018E-3</v>
      </c>
      <c r="I18" s="87">
        <v>0</v>
      </c>
      <c r="J18" s="85">
        <f t="shared" si="3"/>
        <v>0</v>
      </c>
      <c r="K18" s="75">
        <v>3794</v>
      </c>
      <c r="L18" s="76">
        <f t="shared" si="4"/>
        <v>0.16415004542897937</v>
      </c>
      <c r="M18" s="88">
        <v>23113</v>
      </c>
      <c r="N18" s="3"/>
      <c r="O18" s="3"/>
      <c r="P18" s="4"/>
      <c r="Q18" s="2"/>
      <c r="R18" s="3"/>
    </row>
    <row r="19" spans="1:18">
      <c r="A19" s="64" t="s">
        <v>41</v>
      </c>
      <c r="B19" s="65" t="s">
        <v>40</v>
      </c>
      <c r="C19" s="87">
        <v>5040</v>
      </c>
      <c r="D19" s="85">
        <f t="shared" si="0"/>
        <v>0.57831325301204817</v>
      </c>
      <c r="E19" s="75">
        <v>3674</v>
      </c>
      <c r="F19" s="85">
        <f t="shared" si="1"/>
        <v>0.42157200229489389</v>
      </c>
      <c r="G19" s="75">
        <v>1</v>
      </c>
      <c r="H19" s="97">
        <f t="shared" si="2"/>
        <v>1.1474469305794607E-4</v>
      </c>
      <c r="I19" s="87">
        <v>0</v>
      </c>
      <c r="J19" s="85">
        <f t="shared" si="3"/>
        <v>0</v>
      </c>
      <c r="K19" s="75">
        <v>8715</v>
      </c>
      <c r="L19" s="76">
        <f t="shared" si="4"/>
        <v>0.31274671642862267</v>
      </c>
      <c r="M19" s="88">
        <v>27866</v>
      </c>
      <c r="N19" s="3"/>
      <c r="O19" s="3"/>
      <c r="P19" s="4"/>
      <c r="Q19" s="2"/>
      <c r="R19" s="3"/>
    </row>
    <row r="20" spans="1:18">
      <c r="A20" s="64" t="s">
        <v>42</v>
      </c>
      <c r="B20" s="65" t="s">
        <v>43</v>
      </c>
      <c r="C20" s="87">
        <v>10932</v>
      </c>
      <c r="D20" s="85">
        <f t="shared" si="0"/>
        <v>0.49988568293017516</v>
      </c>
      <c r="E20" s="75">
        <v>7963</v>
      </c>
      <c r="F20" s="85">
        <f t="shared" si="1"/>
        <v>0.36412273080616397</v>
      </c>
      <c r="G20" s="75">
        <v>1</v>
      </c>
      <c r="H20" s="97">
        <f t="shared" si="2"/>
        <v>4.57268279299465E-5</v>
      </c>
      <c r="I20" s="87">
        <v>2973</v>
      </c>
      <c r="J20" s="85">
        <f t="shared" si="3"/>
        <v>0.13594585943573095</v>
      </c>
      <c r="K20" s="75">
        <v>21869</v>
      </c>
      <c r="L20" s="76">
        <f t="shared" si="4"/>
        <v>0.31800665997760619</v>
      </c>
      <c r="M20" s="88">
        <v>68769</v>
      </c>
      <c r="N20" s="3"/>
      <c r="O20" s="3"/>
      <c r="P20" s="4"/>
      <c r="Q20" s="2"/>
      <c r="R20" s="3"/>
    </row>
    <row r="21" spans="1:18">
      <c r="A21" s="64" t="s">
        <v>44</v>
      </c>
      <c r="B21" s="65" t="s">
        <v>45</v>
      </c>
      <c r="C21" s="87">
        <v>8534</v>
      </c>
      <c r="D21" s="85">
        <f t="shared" si="0"/>
        <v>0.63056007093246635</v>
      </c>
      <c r="E21" s="75">
        <v>5000</v>
      </c>
      <c r="F21" s="85">
        <f t="shared" si="1"/>
        <v>0.36943992906753365</v>
      </c>
      <c r="G21" s="75">
        <v>0</v>
      </c>
      <c r="H21" s="97">
        <f t="shared" si="2"/>
        <v>0</v>
      </c>
      <c r="I21" s="87">
        <v>0</v>
      </c>
      <c r="J21" s="85">
        <f t="shared" si="3"/>
        <v>0</v>
      </c>
      <c r="K21" s="75">
        <v>13534</v>
      </c>
      <c r="L21" s="76">
        <f t="shared" si="4"/>
        <v>0.23025230099185084</v>
      </c>
      <c r="M21" s="88">
        <v>58779</v>
      </c>
      <c r="N21" s="3"/>
      <c r="O21" s="3"/>
      <c r="P21" s="4"/>
      <c r="Q21" s="2"/>
      <c r="R21" s="3"/>
    </row>
    <row r="22" spans="1:18">
      <c r="A22" s="64" t="s">
        <v>46</v>
      </c>
      <c r="B22" s="65" t="s">
        <v>47</v>
      </c>
      <c r="C22" s="87">
        <v>23089</v>
      </c>
      <c r="D22" s="85">
        <f t="shared" si="0"/>
        <v>0.58867472336953752</v>
      </c>
      <c r="E22" s="75">
        <v>13778</v>
      </c>
      <c r="F22" s="85">
        <f t="shared" si="1"/>
        <v>0.35128244352659221</v>
      </c>
      <c r="G22" s="75">
        <v>2</v>
      </c>
      <c r="H22" s="97">
        <f t="shared" si="2"/>
        <v>5.0991790321758199E-5</v>
      </c>
      <c r="I22" s="87">
        <v>2353</v>
      </c>
      <c r="J22" s="85">
        <f t="shared" si="3"/>
        <v>5.9991841313548518E-2</v>
      </c>
      <c r="K22" s="75">
        <v>39222</v>
      </c>
      <c r="L22" s="76">
        <f t="shared" si="4"/>
        <v>0.20727376498192657</v>
      </c>
      <c r="M22" s="88">
        <v>189228</v>
      </c>
      <c r="N22" s="3"/>
      <c r="O22" s="3"/>
      <c r="P22" s="4"/>
      <c r="Q22" s="2"/>
      <c r="R22" s="3"/>
    </row>
    <row r="23" spans="1:18">
      <c r="A23" s="64" t="s">
        <v>48</v>
      </c>
      <c r="B23" s="65" t="s">
        <v>49</v>
      </c>
      <c r="C23" s="87">
        <v>5194</v>
      </c>
      <c r="D23" s="85">
        <f t="shared" si="0"/>
        <v>0.49358547942601921</v>
      </c>
      <c r="E23" s="75">
        <v>5327</v>
      </c>
      <c r="F23" s="85">
        <f t="shared" si="1"/>
        <v>0.50622446070512206</v>
      </c>
      <c r="G23" s="75">
        <v>2</v>
      </c>
      <c r="H23" s="97">
        <f t="shared" si="2"/>
        <v>1.900598688586905E-4</v>
      </c>
      <c r="I23" s="87">
        <v>0</v>
      </c>
      <c r="J23" s="85">
        <f t="shared" si="3"/>
        <v>0</v>
      </c>
      <c r="K23" s="75">
        <v>10523</v>
      </c>
      <c r="L23" s="76">
        <f t="shared" si="4"/>
        <v>0.27965876474965451</v>
      </c>
      <c r="M23" s="88">
        <v>37628</v>
      </c>
      <c r="N23" s="3"/>
      <c r="O23" s="3"/>
      <c r="P23" s="4"/>
      <c r="Q23" s="2"/>
      <c r="R23" s="3"/>
    </row>
    <row r="24" spans="1:18">
      <c r="A24" s="64" t="s">
        <v>50</v>
      </c>
      <c r="B24" s="65" t="s">
        <v>51</v>
      </c>
      <c r="C24" s="87">
        <v>18196</v>
      </c>
      <c r="D24" s="85">
        <f t="shared" si="0"/>
        <v>0.50507966468661525</v>
      </c>
      <c r="E24" s="75">
        <v>12200</v>
      </c>
      <c r="F24" s="85">
        <f t="shared" si="1"/>
        <v>0.33864431244101484</v>
      </c>
      <c r="G24" s="75">
        <v>15</v>
      </c>
      <c r="H24" s="97">
        <f t="shared" si="2"/>
        <v>4.1636595791928049E-4</v>
      </c>
      <c r="I24" s="87">
        <v>5615</v>
      </c>
      <c r="J24" s="85">
        <f t="shared" si="3"/>
        <v>0.15585965691445067</v>
      </c>
      <c r="K24" s="75">
        <v>36026</v>
      </c>
      <c r="L24" s="76">
        <f t="shared" si="4"/>
        <v>0.28514215158614575</v>
      </c>
      <c r="M24" s="88">
        <v>126344</v>
      </c>
      <c r="N24" s="3"/>
      <c r="O24" s="3"/>
      <c r="P24" s="4"/>
      <c r="Q24" s="2"/>
      <c r="R24" s="3"/>
    </row>
    <row r="25" spans="1:18">
      <c r="A25" s="64" t="s">
        <v>52</v>
      </c>
      <c r="B25" s="65" t="s">
        <v>53</v>
      </c>
      <c r="C25" s="87">
        <v>24188</v>
      </c>
      <c r="D25" s="85">
        <f t="shared" si="0"/>
        <v>0.58718714344670209</v>
      </c>
      <c r="E25" s="75">
        <v>17001</v>
      </c>
      <c r="F25" s="85">
        <f t="shared" si="1"/>
        <v>0.41271575267642563</v>
      </c>
      <c r="G25" s="75">
        <v>4</v>
      </c>
      <c r="H25" s="97">
        <f t="shared" si="2"/>
        <v>9.7103876872284129E-5</v>
      </c>
      <c r="I25" s="87">
        <v>0</v>
      </c>
      <c r="J25" s="85">
        <f t="shared" si="3"/>
        <v>0</v>
      </c>
      <c r="K25" s="75">
        <v>41193</v>
      </c>
      <c r="L25" s="76">
        <f t="shared" si="4"/>
        <v>0.25525626010819252</v>
      </c>
      <c r="M25" s="88">
        <v>161379</v>
      </c>
      <c r="N25" s="3"/>
      <c r="O25" s="3"/>
      <c r="P25" s="4"/>
      <c r="Q25" s="2"/>
      <c r="R25" s="3"/>
    </row>
    <row r="26" spans="1:18">
      <c r="A26" s="64" t="s">
        <v>54</v>
      </c>
      <c r="B26" s="65" t="s">
        <v>55</v>
      </c>
      <c r="C26" s="87">
        <v>2847</v>
      </c>
      <c r="D26" s="85">
        <f t="shared" si="0"/>
        <v>0.48172588832487312</v>
      </c>
      <c r="E26" s="75">
        <v>3063</v>
      </c>
      <c r="F26" s="85">
        <f t="shared" si="1"/>
        <v>0.51827411167512694</v>
      </c>
      <c r="G26" s="75">
        <v>0</v>
      </c>
      <c r="H26" s="97">
        <f t="shared" si="2"/>
        <v>0</v>
      </c>
      <c r="I26" s="87">
        <v>0</v>
      </c>
      <c r="J26" s="85">
        <f t="shared" si="3"/>
        <v>0</v>
      </c>
      <c r="K26" s="75">
        <v>5910</v>
      </c>
      <c r="L26" s="76">
        <f t="shared" si="4"/>
        <v>0.29098966026587886</v>
      </c>
      <c r="M26" s="88">
        <v>20310</v>
      </c>
      <c r="N26" s="3"/>
      <c r="O26" s="3"/>
      <c r="P26" s="4"/>
      <c r="Q26" s="2"/>
      <c r="R26" s="3"/>
    </row>
    <row r="27" spans="1:18">
      <c r="A27" s="64" t="s">
        <v>56</v>
      </c>
      <c r="B27" s="65" t="s">
        <v>57</v>
      </c>
      <c r="C27" s="87">
        <v>25718</v>
      </c>
      <c r="D27" s="85">
        <f t="shared" si="0"/>
        <v>0.49580690559272039</v>
      </c>
      <c r="E27" s="75">
        <v>17651</v>
      </c>
      <c r="F27" s="85">
        <f t="shared" si="1"/>
        <v>0.34028647992134331</v>
      </c>
      <c r="G27" s="75">
        <v>3</v>
      </c>
      <c r="H27" s="97">
        <f t="shared" si="2"/>
        <v>5.7835784927994446E-5</v>
      </c>
      <c r="I27" s="87">
        <v>8499</v>
      </c>
      <c r="J27" s="85">
        <f t="shared" si="3"/>
        <v>0.16384877870100828</v>
      </c>
      <c r="K27" s="75">
        <v>51871</v>
      </c>
      <c r="L27" s="76">
        <f t="shared" si="4"/>
        <v>0.24809638600317588</v>
      </c>
      <c r="M27" s="88">
        <v>209076</v>
      </c>
      <c r="N27" s="3"/>
      <c r="O27" s="3"/>
      <c r="P27" s="4"/>
      <c r="Q27" s="2"/>
      <c r="R27" s="3"/>
    </row>
    <row r="28" spans="1:18">
      <c r="A28" s="64" t="s">
        <v>58</v>
      </c>
      <c r="B28" s="65" t="s">
        <v>59</v>
      </c>
      <c r="C28" s="87">
        <v>1103</v>
      </c>
      <c r="D28" s="85">
        <f t="shared" si="0"/>
        <v>0.54469135802469137</v>
      </c>
      <c r="E28" s="75">
        <v>922</v>
      </c>
      <c r="F28" s="85">
        <f t="shared" si="1"/>
        <v>0.45530864197530863</v>
      </c>
      <c r="G28" s="75">
        <v>0</v>
      </c>
      <c r="H28" s="97">
        <f t="shared" si="2"/>
        <v>0</v>
      </c>
      <c r="I28" s="87">
        <v>0</v>
      </c>
      <c r="J28" s="85">
        <f t="shared" si="3"/>
        <v>0</v>
      </c>
      <c r="K28" s="75">
        <v>2025</v>
      </c>
      <c r="L28" s="76">
        <f t="shared" si="4"/>
        <v>0.14581983149708361</v>
      </c>
      <c r="M28" s="88">
        <v>13887</v>
      </c>
      <c r="N28" s="3"/>
      <c r="O28" s="3"/>
      <c r="P28" s="4"/>
      <c r="Q28" s="2"/>
      <c r="R28" s="3"/>
    </row>
    <row r="29" spans="1:18">
      <c r="A29" s="64" t="s">
        <v>60</v>
      </c>
      <c r="B29" s="65" t="s">
        <v>59</v>
      </c>
      <c r="C29" s="87">
        <v>39319</v>
      </c>
      <c r="D29" s="85">
        <f t="shared" si="0"/>
        <v>0.54240584908263212</v>
      </c>
      <c r="E29" s="75">
        <v>25784</v>
      </c>
      <c r="F29" s="85">
        <f t="shared" si="1"/>
        <v>0.35569044006069805</v>
      </c>
      <c r="G29" s="75">
        <v>7</v>
      </c>
      <c r="H29" s="97">
        <f t="shared" si="2"/>
        <v>9.6565043454269555E-5</v>
      </c>
      <c r="I29" s="87">
        <v>7380</v>
      </c>
      <c r="J29" s="85">
        <f t="shared" si="3"/>
        <v>0.10180714581321562</v>
      </c>
      <c r="K29" s="75">
        <v>72490</v>
      </c>
      <c r="L29" s="76">
        <f t="shared" si="4"/>
        <v>0.24280852660208743</v>
      </c>
      <c r="M29" s="88">
        <v>298548</v>
      </c>
      <c r="N29" s="3"/>
      <c r="O29" s="3"/>
      <c r="P29" s="4"/>
      <c r="Q29" s="2"/>
      <c r="R29" s="3"/>
    </row>
    <row r="30" spans="1:18">
      <c r="A30" s="64" t="s">
        <v>61</v>
      </c>
      <c r="B30" s="65" t="s">
        <v>59</v>
      </c>
      <c r="C30" s="87">
        <v>755</v>
      </c>
      <c r="D30" s="85">
        <f t="shared" si="0"/>
        <v>0.37712287712287712</v>
      </c>
      <c r="E30" s="75">
        <v>1246</v>
      </c>
      <c r="F30" s="85">
        <f t="shared" si="1"/>
        <v>0.6223776223776224</v>
      </c>
      <c r="G30" s="75">
        <v>1</v>
      </c>
      <c r="H30" s="97">
        <f t="shared" si="2"/>
        <v>4.995004995004995E-4</v>
      </c>
      <c r="I30" s="87">
        <v>0</v>
      </c>
      <c r="J30" s="85">
        <f t="shared" si="3"/>
        <v>0</v>
      </c>
      <c r="K30" s="75">
        <v>2002</v>
      </c>
      <c r="L30" s="76">
        <f t="shared" si="4"/>
        <v>0.16226292754093047</v>
      </c>
      <c r="M30" s="88">
        <v>12338</v>
      </c>
      <c r="N30" s="3"/>
      <c r="O30" s="3"/>
      <c r="P30" s="4"/>
      <c r="Q30" s="2"/>
      <c r="R30" s="3"/>
    </row>
    <row r="31" spans="1:18">
      <c r="A31" s="64" t="s">
        <v>62</v>
      </c>
      <c r="B31" s="65" t="s">
        <v>63</v>
      </c>
      <c r="C31" s="87">
        <v>18678</v>
      </c>
      <c r="D31" s="85">
        <f t="shared" si="0"/>
        <v>0.57220758531952698</v>
      </c>
      <c r="E31" s="75">
        <v>11182</v>
      </c>
      <c r="F31" s="85">
        <f t="shared" si="1"/>
        <v>0.34256479382390786</v>
      </c>
      <c r="G31" s="75">
        <v>3</v>
      </c>
      <c r="H31" s="97">
        <f t="shared" si="2"/>
        <v>9.1906133202622391E-5</v>
      </c>
      <c r="I31" s="87">
        <v>2779</v>
      </c>
      <c r="J31" s="85">
        <f t="shared" si="3"/>
        <v>8.5135714723362538E-2</v>
      </c>
      <c r="K31" s="75">
        <v>32642</v>
      </c>
      <c r="L31" s="76">
        <f t="shared" si="4"/>
        <v>0.20062198839610582</v>
      </c>
      <c r="M31" s="88">
        <v>162704</v>
      </c>
      <c r="N31" s="3"/>
      <c r="O31" s="3"/>
      <c r="P31" s="4"/>
      <c r="Q31" s="2"/>
      <c r="R31" s="3"/>
    </row>
    <row r="32" spans="1:18">
      <c r="A32" s="64" t="s">
        <v>64</v>
      </c>
      <c r="B32" s="65" t="s">
        <v>65</v>
      </c>
      <c r="C32" s="87">
        <v>6895</v>
      </c>
      <c r="D32" s="85">
        <f t="shared" si="0"/>
        <v>0.5764568179918067</v>
      </c>
      <c r="E32" s="75">
        <v>5063</v>
      </c>
      <c r="F32" s="85">
        <f t="shared" si="1"/>
        <v>0.42329236685895827</v>
      </c>
      <c r="G32" s="75">
        <v>3</v>
      </c>
      <c r="H32" s="97">
        <f t="shared" si="2"/>
        <v>2.5081514923501377E-4</v>
      </c>
      <c r="I32" s="87">
        <v>0</v>
      </c>
      <c r="J32" s="85">
        <f t="shared" si="3"/>
        <v>0</v>
      </c>
      <c r="K32" s="75">
        <v>11961</v>
      </c>
      <c r="L32" s="76">
        <f t="shared" si="4"/>
        <v>0.2186254798025955</v>
      </c>
      <c r="M32" s="88">
        <v>54710</v>
      </c>
      <c r="N32" s="3"/>
      <c r="O32" s="3"/>
      <c r="P32" s="4"/>
      <c r="Q32" s="2"/>
      <c r="R32" s="3"/>
    </row>
    <row r="33" spans="1:18">
      <c r="A33" s="64" t="s">
        <v>66</v>
      </c>
      <c r="B33" s="65" t="s">
        <v>67</v>
      </c>
      <c r="C33" s="87">
        <v>16620</v>
      </c>
      <c r="D33" s="85">
        <f t="shared" si="0"/>
        <v>0.49585297452115279</v>
      </c>
      <c r="E33" s="75">
        <v>14462</v>
      </c>
      <c r="F33" s="85">
        <f t="shared" si="1"/>
        <v>0.43146965809415838</v>
      </c>
      <c r="G33" s="75">
        <v>26</v>
      </c>
      <c r="H33" s="97">
        <f t="shared" si="2"/>
        <v>7.7570260755414997E-4</v>
      </c>
      <c r="I33" s="87">
        <v>2410</v>
      </c>
      <c r="J33" s="85">
        <f t="shared" si="3"/>
        <v>7.190166477713468E-2</v>
      </c>
      <c r="K33" s="75">
        <v>33518</v>
      </c>
      <c r="L33" s="76">
        <f t="shared" si="4"/>
        <v>0.25135735069142395</v>
      </c>
      <c r="M33" s="88">
        <v>133348</v>
      </c>
      <c r="N33" s="3"/>
      <c r="O33" s="3"/>
      <c r="P33" s="4"/>
      <c r="Q33" s="2"/>
      <c r="R33" s="3"/>
    </row>
    <row r="34" spans="1:18">
      <c r="A34" s="64" t="s">
        <v>68</v>
      </c>
      <c r="B34" s="65" t="s">
        <v>69</v>
      </c>
      <c r="C34" s="87">
        <v>18612</v>
      </c>
      <c r="D34" s="85">
        <f t="shared" si="0"/>
        <v>0.56827063996091842</v>
      </c>
      <c r="E34" s="75">
        <v>14125</v>
      </c>
      <c r="F34" s="85">
        <f t="shared" si="1"/>
        <v>0.43127137274059602</v>
      </c>
      <c r="G34" s="75">
        <v>1</v>
      </c>
      <c r="H34" s="97">
        <f t="shared" si="2"/>
        <v>3.053248656570591E-5</v>
      </c>
      <c r="I34" s="87">
        <v>14</v>
      </c>
      <c r="J34" s="85">
        <f t="shared" si="3"/>
        <v>4.2745481191988274E-4</v>
      </c>
      <c r="K34" s="75">
        <v>32752</v>
      </c>
      <c r="L34" s="76">
        <f t="shared" si="4"/>
        <v>0.26578590730927476</v>
      </c>
      <c r="M34" s="88">
        <v>123227</v>
      </c>
      <c r="N34" s="3"/>
      <c r="O34" s="3"/>
      <c r="P34" s="4"/>
      <c r="Q34" s="2"/>
      <c r="R34" s="3"/>
    </row>
    <row r="35" spans="1:18">
      <c r="A35" s="64" t="s">
        <v>70</v>
      </c>
      <c r="B35" s="65" t="s">
        <v>71</v>
      </c>
      <c r="C35" s="87">
        <v>62414</v>
      </c>
      <c r="D35" s="85">
        <f t="shared" si="0"/>
        <v>0.47981980042743583</v>
      </c>
      <c r="E35" s="75">
        <v>47100</v>
      </c>
      <c r="F35" s="85">
        <f t="shared" si="1"/>
        <v>0.3620904380448654</v>
      </c>
      <c r="G35" s="75">
        <v>21</v>
      </c>
      <c r="H35" s="97">
        <f t="shared" si="2"/>
        <v>1.6144159658051322E-4</v>
      </c>
      <c r="I35" s="87">
        <v>20543</v>
      </c>
      <c r="J35" s="85">
        <f t="shared" si="3"/>
        <v>0.15792831993111825</v>
      </c>
      <c r="K35" s="75">
        <v>130078</v>
      </c>
      <c r="L35" s="76">
        <f t="shared" si="4"/>
        <v>0.30562219084294096</v>
      </c>
      <c r="M35" s="88">
        <v>425617</v>
      </c>
      <c r="N35" s="3"/>
      <c r="O35" s="3"/>
      <c r="P35" s="4"/>
      <c r="Q35" s="2"/>
      <c r="R35" s="3"/>
    </row>
    <row r="36" spans="1:18">
      <c r="A36" s="64" t="s">
        <v>72</v>
      </c>
      <c r="B36" s="65" t="s">
        <v>71</v>
      </c>
      <c r="C36" s="87">
        <v>22689</v>
      </c>
      <c r="D36" s="85">
        <f t="shared" si="0"/>
        <v>0.54399635561522974</v>
      </c>
      <c r="E36" s="75">
        <v>18989</v>
      </c>
      <c r="F36" s="85">
        <f t="shared" si="1"/>
        <v>0.45528435791694638</v>
      </c>
      <c r="G36" s="75">
        <v>30</v>
      </c>
      <c r="H36" s="97">
        <f t="shared" si="2"/>
        <v>7.1928646782391868E-4</v>
      </c>
      <c r="I36" s="87">
        <v>0</v>
      </c>
      <c r="J36" s="85">
        <f t="shared" si="3"/>
        <v>0</v>
      </c>
      <c r="K36" s="75">
        <v>41708</v>
      </c>
      <c r="L36" s="76">
        <f t="shared" si="4"/>
        <v>0.31688674801318967</v>
      </c>
      <c r="M36" s="88">
        <v>131618</v>
      </c>
      <c r="N36" s="3"/>
      <c r="O36" s="3"/>
      <c r="P36" s="4"/>
      <c r="Q36" s="2"/>
      <c r="R36" s="3"/>
    </row>
    <row r="37" spans="1:18">
      <c r="A37" s="64" t="s">
        <v>73</v>
      </c>
      <c r="B37" s="65" t="s">
        <v>74</v>
      </c>
      <c r="C37" s="87">
        <v>4755</v>
      </c>
      <c r="D37" s="85">
        <f t="shared" si="0"/>
        <v>0.51944505134367491</v>
      </c>
      <c r="E37" s="75">
        <v>4399</v>
      </c>
      <c r="F37" s="85">
        <f t="shared" si="1"/>
        <v>0.48055494865632509</v>
      </c>
      <c r="G37" s="75">
        <v>0</v>
      </c>
      <c r="H37" s="97">
        <f t="shared" si="2"/>
        <v>0</v>
      </c>
      <c r="I37" s="87">
        <v>0</v>
      </c>
      <c r="J37" s="85">
        <f t="shared" si="3"/>
        <v>0</v>
      </c>
      <c r="K37" s="75">
        <v>9154</v>
      </c>
      <c r="L37" s="76">
        <f t="shared" si="4"/>
        <v>0.24742546692975106</v>
      </c>
      <c r="M37" s="88">
        <v>36997</v>
      </c>
      <c r="N37" s="3"/>
      <c r="O37" s="3"/>
      <c r="P37" s="4"/>
      <c r="Q37" s="2"/>
      <c r="R37" s="3"/>
    </row>
    <row r="38" spans="1:18">
      <c r="A38" s="64" t="s">
        <v>75</v>
      </c>
      <c r="B38" s="65" t="s">
        <v>76</v>
      </c>
      <c r="C38" s="87">
        <v>2413</v>
      </c>
      <c r="D38" s="85">
        <f t="shared" si="0"/>
        <v>0.44867980661956119</v>
      </c>
      <c r="E38" s="75">
        <v>2965</v>
      </c>
      <c r="F38" s="85">
        <f t="shared" si="1"/>
        <v>0.55132019338043881</v>
      </c>
      <c r="G38" s="75">
        <v>0</v>
      </c>
      <c r="H38" s="97">
        <f t="shared" si="2"/>
        <v>0</v>
      </c>
      <c r="I38" s="87">
        <v>0</v>
      </c>
      <c r="J38" s="85">
        <f t="shared" si="3"/>
        <v>0</v>
      </c>
      <c r="K38" s="75">
        <v>5378</v>
      </c>
      <c r="L38" s="76">
        <f t="shared" si="4"/>
        <v>0.19397655545536518</v>
      </c>
      <c r="M38" s="88">
        <v>27725</v>
      </c>
      <c r="N38" s="3"/>
      <c r="O38" s="3"/>
      <c r="P38" s="4"/>
      <c r="Q38" s="2"/>
      <c r="R38" s="3"/>
    </row>
    <row r="39" spans="1:18">
      <c r="A39" s="64" t="s">
        <v>77</v>
      </c>
      <c r="B39" s="65" t="s">
        <v>76</v>
      </c>
      <c r="C39" s="87">
        <v>5495</v>
      </c>
      <c r="D39" s="85">
        <f t="shared" si="0"/>
        <v>0.59760739532354545</v>
      </c>
      <c r="E39" s="75">
        <v>3700</v>
      </c>
      <c r="F39" s="85">
        <f t="shared" si="1"/>
        <v>0.4023926046764546</v>
      </c>
      <c r="G39" s="75">
        <v>0</v>
      </c>
      <c r="H39" s="97">
        <f t="shared" si="2"/>
        <v>0</v>
      </c>
      <c r="I39" s="87">
        <v>0</v>
      </c>
      <c r="J39" s="85">
        <f t="shared" si="3"/>
        <v>0</v>
      </c>
      <c r="K39" s="75">
        <v>9195</v>
      </c>
      <c r="L39" s="76">
        <f t="shared" si="4"/>
        <v>0.15534456251795037</v>
      </c>
      <c r="M39" s="88">
        <v>59191</v>
      </c>
      <c r="N39" s="3"/>
      <c r="O39" s="3"/>
      <c r="P39" s="4"/>
      <c r="Q39" s="2"/>
      <c r="R39" s="3"/>
    </row>
    <row r="40" spans="1:18">
      <c r="A40" s="64" t="s">
        <v>78</v>
      </c>
      <c r="B40" s="65" t="s">
        <v>79</v>
      </c>
      <c r="C40" s="87">
        <v>4066</v>
      </c>
      <c r="D40" s="85">
        <f t="shared" si="0"/>
        <v>0.62438574938574942</v>
      </c>
      <c r="E40" s="75">
        <v>2443</v>
      </c>
      <c r="F40" s="85">
        <f t="shared" si="1"/>
        <v>0.37515356265356264</v>
      </c>
      <c r="G40" s="75">
        <v>3</v>
      </c>
      <c r="H40" s="97">
        <f t="shared" si="2"/>
        <v>4.606879606879607E-4</v>
      </c>
      <c r="I40" s="87">
        <v>0</v>
      </c>
      <c r="J40" s="85">
        <f t="shared" si="3"/>
        <v>0</v>
      </c>
      <c r="K40" s="75">
        <v>6512</v>
      </c>
      <c r="L40" s="76">
        <f t="shared" si="4"/>
        <v>0.14729699163085275</v>
      </c>
      <c r="M40" s="88">
        <v>44210</v>
      </c>
      <c r="N40" s="3"/>
      <c r="O40" s="3"/>
      <c r="P40" s="4"/>
      <c r="Q40" s="2"/>
      <c r="R40" s="3"/>
    </row>
    <row r="41" spans="1:18">
      <c r="A41" s="64" t="s">
        <v>80</v>
      </c>
      <c r="B41" s="65" t="s">
        <v>79</v>
      </c>
      <c r="C41" s="87">
        <v>13906</v>
      </c>
      <c r="D41" s="85">
        <f t="shared" si="0"/>
        <v>0.45891360306250412</v>
      </c>
      <c r="E41" s="75">
        <v>9843</v>
      </c>
      <c r="F41" s="85">
        <f t="shared" si="1"/>
        <v>0.32483004422150352</v>
      </c>
      <c r="G41" s="75">
        <v>6</v>
      </c>
      <c r="H41" s="97">
        <f t="shared" si="2"/>
        <v>1.9800673222889579E-4</v>
      </c>
      <c r="I41" s="87">
        <v>6547</v>
      </c>
      <c r="J41" s="85">
        <f t="shared" si="3"/>
        <v>0.21605834598376344</v>
      </c>
      <c r="K41" s="75">
        <v>30302</v>
      </c>
      <c r="L41" s="76">
        <f t="shared" si="4"/>
        <v>0.22571490290430468</v>
      </c>
      <c r="M41" s="88">
        <v>134249</v>
      </c>
      <c r="N41" s="3"/>
      <c r="O41" s="3"/>
      <c r="P41" s="4"/>
      <c r="Q41" s="2"/>
      <c r="R41" s="3"/>
    </row>
    <row r="42" spans="1:18">
      <c r="A42" s="64" t="s">
        <v>81</v>
      </c>
      <c r="B42" s="65" t="s">
        <v>82</v>
      </c>
      <c r="C42" s="87">
        <v>38641</v>
      </c>
      <c r="D42" s="85">
        <f t="shared" si="0"/>
        <v>0.59382827987890152</v>
      </c>
      <c r="E42" s="75">
        <v>23497</v>
      </c>
      <c r="F42" s="85">
        <f t="shared" si="1"/>
        <v>0.36109787770281693</v>
      </c>
      <c r="G42" s="75">
        <v>16</v>
      </c>
      <c r="H42" s="97">
        <f t="shared" si="2"/>
        <v>2.4588526378878454E-4</v>
      </c>
      <c r="I42" s="87">
        <v>2917</v>
      </c>
      <c r="J42" s="85">
        <f t="shared" si="3"/>
        <v>4.4827957154492788E-2</v>
      </c>
      <c r="K42" s="75">
        <v>65071</v>
      </c>
      <c r="L42" s="76">
        <f t="shared" si="4"/>
        <v>0.26460661364043009</v>
      </c>
      <c r="M42" s="88">
        <v>245916</v>
      </c>
      <c r="N42" s="3"/>
      <c r="O42" s="3"/>
      <c r="P42" s="4"/>
      <c r="Q42" s="2"/>
      <c r="R42" s="3"/>
    </row>
    <row r="43" spans="1:18">
      <c r="A43" s="64" t="s">
        <v>83</v>
      </c>
      <c r="B43" s="65" t="s">
        <v>84</v>
      </c>
      <c r="C43" s="87">
        <v>16150</v>
      </c>
      <c r="D43" s="85">
        <f t="shared" si="0"/>
        <v>0.58263285111295504</v>
      </c>
      <c r="E43" s="75">
        <v>10986</v>
      </c>
      <c r="F43" s="85">
        <f t="shared" si="1"/>
        <v>0.39633464410693026</v>
      </c>
      <c r="G43" s="75">
        <v>5</v>
      </c>
      <c r="H43" s="97">
        <f t="shared" si="2"/>
        <v>1.8038168765106965E-4</v>
      </c>
      <c r="I43" s="87">
        <v>578</v>
      </c>
      <c r="J43" s="85">
        <f t="shared" si="3"/>
        <v>2.0852123092463652E-2</v>
      </c>
      <c r="K43" s="75">
        <v>27719</v>
      </c>
      <c r="L43" s="76">
        <f t="shared" si="4"/>
        <v>0.2535815570396121</v>
      </c>
      <c r="M43" s="88">
        <v>109310</v>
      </c>
      <c r="N43" s="3"/>
      <c r="O43" s="3"/>
      <c r="P43" s="4"/>
      <c r="Q43" s="2"/>
      <c r="R43" s="3"/>
    </row>
    <row r="44" spans="1:18">
      <c r="A44" s="64" t="s">
        <v>85</v>
      </c>
      <c r="B44" s="65" t="s">
        <v>86</v>
      </c>
      <c r="C44" s="87">
        <v>6316</v>
      </c>
      <c r="D44" s="85">
        <f t="shared" si="0"/>
        <v>0.59500706547338666</v>
      </c>
      <c r="E44" s="75">
        <v>4289</v>
      </c>
      <c r="F44" s="85">
        <f t="shared" si="1"/>
        <v>0.40405087140838436</v>
      </c>
      <c r="G44" s="75">
        <v>10</v>
      </c>
      <c r="H44" s="97">
        <f t="shared" si="2"/>
        <v>9.4206311822892137E-4</v>
      </c>
      <c r="I44" s="87">
        <v>0</v>
      </c>
      <c r="J44" s="85">
        <f t="shared" si="3"/>
        <v>0</v>
      </c>
      <c r="K44" s="75">
        <v>10615</v>
      </c>
      <c r="L44" s="76">
        <f t="shared" si="4"/>
        <v>0.28838055910239346</v>
      </c>
      <c r="M44" s="88">
        <v>36809</v>
      </c>
      <c r="N44" s="3"/>
      <c r="O44" s="3"/>
      <c r="P44" s="4"/>
      <c r="Q44" s="2"/>
      <c r="R44" s="3"/>
    </row>
    <row r="45" spans="1:18">
      <c r="A45" s="64" t="s">
        <v>87</v>
      </c>
      <c r="B45" s="65" t="s">
        <v>88</v>
      </c>
      <c r="C45" s="87">
        <v>781</v>
      </c>
      <c r="D45" s="85">
        <f t="shared" si="0"/>
        <v>0.77021696252465488</v>
      </c>
      <c r="E45" s="75">
        <v>233</v>
      </c>
      <c r="F45" s="85">
        <f t="shared" si="1"/>
        <v>0.22978303747534518</v>
      </c>
      <c r="G45" s="75">
        <v>0</v>
      </c>
      <c r="H45" s="97">
        <f t="shared" si="2"/>
        <v>0</v>
      </c>
      <c r="I45" s="87">
        <v>0</v>
      </c>
      <c r="J45" s="85">
        <f t="shared" si="3"/>
        <v>0</v>
      </c>
      <c r="K45" s="75">
        <v>1014</v>
      </c>
      <c r="L45" s="76">
        <f t="shared" si="4"/>
        <v>0.12317784256559766</v>
      </c>
      <c r="M45" s="88">
        <v>8232</v>
      </c>
      <c r="N45" s="3"/>
      <c r="O45" s="3"/>
      <c r="P45" s="4"/>
      <c r="Q45" s="2"/>
      <c r="R45" s="3"/>
    </row>
    <row r="46" spans="1:18">
      <c r="A46" s="64" t="s">
        <v>89</v>
      </c>
      <c r="B46" s="65" t="s">
        <v>88</v>
      </c>
      <c r="C46" s="87">
        <v>57331</v>
      </c>
      <c r="D46" s="85">
        <f t="shared" si="0"/>
        <v>0.43254641889801798</v>
      </c>
      <c r="E46" s="75">
        <v>34690</v>
      </c>
      <c r="F46" s="85">
        <f t="shared" si="1"/>
        <v>0.26172638313603885</v>
      </c>
      <c r="G46" s="75">
        <v>23</v>
      </c>
      <c r="H46" s="97">
        <f t="shared" si="2"/>
        <v>1.7352859072150171E-4</v>
      </c>
      <c r="I46" s="87">
        <v>40499</v>
      </c>
      <c r="J46" s="85">
        <f t="shared" si="3"/>
        <v>0.3055536693752216</v>
      </c>
      <c r="K46" s="75">
        <v>132543</v>
      </c>
      <c r="L46" s="76">
        <f t="shared" si="4"/>
        <v>0.26335993896005577</v>
      </c>
      <c r="M46" s="88">
        <v>503277</v>
      </c>
      <c r="N46" s="3"/>
      <c r="O46" s="3"/>
      <c r="P46" s="4"/>
      <c r="Q46" s="2"/>
      <c r="R46" s="3"/>
    </row>
    <row r="47" spans="1:18">
      <c r="A47" s="64" t="s">
        <v>90</v>
      </c>
      <c r="B47" s="65" t="s">
        <v>91</v>
      </c>
      <c r="C47" s="87">
        <v>5323</v>
      </c>
      <c r="D47" s="85">
        <f t="shared" si="0"/>
        <v>0.55235031648853372</v>
      </c>
      <c r="E47" s="75">
        <v>4264</v>
      </c>
      <c r="F47" s="85">
        <f t="shared" si="1"/>
        <v>0.44246134689218636</v>
      </c>
      <c r="G47" s="75">
        <v>0</v>
      </c>
      <c r="H47" s="97">
        <f t="shared" si="2"/>
        <v>0</v>
      </c>
      <c r="I47" s="87">
        <v>50</v>
      </c>
      <c r="J47" s="98">
        <f t="shared" si="3"/>
        <v>5.1883366192798592E-3</v>
      </c>
      <c r="K47" s="75">
        <v>9637</v>
      </c>
      <c r="L47" s="76">
        <f t="shared" si="4"/>
        <v>0.19902521633175688</v>
      </c>
      <c r="M47" s="88">
        <v>48421</v>
      </c>
      <c r="N47" s="3"/>
      <c r="O47" s="3"/>
      <c r="P47" s="4"/>
      <c r="Q47" s="2"/>
      <c r="R47" s="3"/>
    </row>
    <row r="48" spans="1:18">
      <c r="A48" s="64" t="s">
        <v>92</v>
      </c>
      <c r="B48" s="65" t="s">
        <v>93</v>
      </c>
      <c r="C48" s="87">
        <v>11155</v>
      </c>
      <c r="D48" s="85">
        <f t="shared" si="0"/>
        <v>0.53722789443267194</v>
      </c>
      <c r="E48" s="75">
        <v>8194</v>
      </c>
      <c r="F48" s="85">
        <f t="shared" si="1"/>
        <v>0.39462531304180309</v>
      </c>
      <c r="G48" s="75">
        <v>4</v>
      </c>
      <c r="H48" s="97">
        <f t="shared" si="2"/>
        <v>1.9264110961279138E-4</v>
      </c>
      <c r="I48" s="87">
        <v>1411</v>
      </c>
      <c r="J48" s="85">
        <f t="shared" si="3"/>
        <v>6.7954151415912156E-2</v>
      </c>
      <c r="K48" s="75">
        <v>20764</v>
      </c>
      <c r="L48" s="76">
        <f t="shared" si="4"/>
        <v>0.20102818305918346</v>
      </c>
      <c r="M48" s="88">
        <v>103289</v>
      </c>
      <c r="N48" s="3"/>
      <c r="O48" s="3"/>
      <c r="P48" s="4"/>
      <c r="Q48" s="2"/>
      <c r="R48" s="3"/>
    </row>
    <row r="49" spans="1:18">
      <c r="A49" s="64" t="s">
        <v>94</v>
      </c>
      <c r="B49" s="65" t="s">
        <v>95</v>
      </c>
      <c r="C49" s="87">
        <v>35073</v>
      </c>
      <c r="D49" s="85">
        <f t="shared" si="0"/>
        <v>0.55025101976780666</v>
      </c>
      <c r="E49" s="75">
        <v>24065</v>
      </c>
      <c r="F49" s="85">
        <f t="shared" si="1"/>
        <v>0.37754941951678694</v>
      </c>
      <c r="G49" s="75">
        <v>18</v>
      </c>
      <c r="H49" s="97">
        <f t="shared" si="2"/>
        <v>2.823972387825541E-4</v>
      </c>
      <c r="I49" s="87">
        <v>4584</v>
      </c>
      <c r="J49" s="85">
        <f t="shared" si="3"/>
        <v>7.1917163476623788E-2</v>
      </c>
      <c r="K49" s="75">
        <v>63740</v>
      </c>
      <c r="L49" s="76">
        <f t="shared" si="4"/>
        <v>0.27422956292781148</v>
      </c>
      <c r="M49" s="88">
        <v>232433</v>
      </c>
      <c r="N49" s="3"/>
      <c r="O49" s="3"/>
      <c r="P49" s="4"/>
      <c r="Q49" s="2"/>
      <c r="R49" s="3"/>
    </row>
    <row r="50" spans="1:18">
      <c r="A50" s="64" t="s">
        <v>96</v>
      </c>
      <c r="B50" s="65" t="s">
        <v>97</v>
      </c>
      <c r="C50" s="87">
        <v>12385</v>
      </c>
      <c r="D50" s="85">
        <f t="shared" si="0"/>
        <v>0.57441677102175226</v>
      </c>
      <c r="E50" s="75">
        <v>9170</v>
      </c>
      <c r="F50" s="85">
        <f t="shared" si="1"/>
        <v>0.42530494875005798</v>
      </c>
      <c r="G50" s="75">
        <v>6</v>
      </c>
      <c r="H50" s="97">
        <f t="shared" si="2"/>
        <v>2.7828022818978711E-4</v>
      </c>
      <c r="I50" s="87">
        <v>0</v>
      </c>
      <c r="J50" s="85">
        <f t="shared" si="3"/>
        <v>0</v>
      </c>
      <c r="K50" s="75">
        <v>21561</v>
      </c>
      <c r="L50" s="76">
        <f t="shared" si="4"/>
        <v>0.2709621474890665</v>
      </c>
      <c r="M50" s="88">
        <v>79572</v>
      </c>
      <c r="N50" s="3"/>
      <c r="O50" s="3"/>
      <c r="P50" s="4"/>
      <c r="Q50" s="2"/>
      <c r="R50" s="3"/>
    </row>
    <row r="51" spans="1:18" s="21" customFormat="1">
      <c r="A51" s="82"/>
      <c r="B51" s="83"/>
      <c r="C51" s="83"/>
      <c r="D51" s="83"/>
      <c r="E51" s="83"/>
      <c r="F51" s="83"/>
      <c r="G51" s="83"/>
      <c r="H51" s="83"/>
      <c r="I51" s="83"/>
      <c r="J51" s="83"/>
      <c r="K51" s="83"/>
      <c r="L51" s="83"/>
      <c r="M51" s="84"/>
      <c r="N51" s="79"/>
      <c r="O51" s="79"/>
      <c r="P51" s="79"/>
      <c r="Q51" s="79"/>
      <c r="R51" s="79"/>
    </row>
    <row r="52" spans="1:18">
      <c r="A52" s="18" t="s">
        <v>115</v>
      </c>
      <c r="B52" s="18"/>
      <c r="C52" s="19">
        <f>SUM(C3:C50)</f>
        <v>776042</v>
      </c>
      <c r="D52" s="43">
        <f>C52/K52</f>
        <v>0.52731098860702985</v>
      </c>
      <c r="E52" s="19">
        <f>SUM(E3:E50)</f>
        <v>549557</v>
      </c>
      <c r="F52" s="43">
        <f>E52/K52</f>
        <v>0.37341721835404978</v>
      </c>
      <c r="G52" s="19">
        <f t="shared" ref="G52:M52" si="5">SUM(G3:G50)</f>
        <v>351</v>
      </c>
      <c r="H52" s="52">
        <f>G52/K52</f>
        <v>2.385001804039826E-4</v>
      </c>
      <c r="I52" s="19">
        <f t="shared" si="5"/>
        <v>145747</v>
      </c>
      <c r="J52" s="43">
        <f>I52/K52</f>
        <v>9.9033292858516392E-2</v>
      </c>
      <c r="K52" s="19">
        <f t="shared" si="5"/>
        <v>1471697</v>
      </c>
      <c r="L52" s="43">
        <f>K52/M52</f>
        <v>0.23853480302320829</v>
      </c>
      <c r="M52" s="19">
        <f t="shared" si="5"/>
        <v>6169737</v>
      </c>
      <c r="N52" s="72"/>
      <c r="O52" s="72"/>
      <c r="P52" s="72"/>
      <c r="Q52" s="72"/>
      <c r="R52" s="72"/>
    </row>
    <row r="53" spans="1:18">
      <c r="A53" s="8" t="s">
        <v>98</v>
      </c>
      <c r="B53" s="8"/>
      <c r="C53" s="20">
        <f>AVERAGE(C3:C50)</f>
        <v>16167.541666666666</v>
      </c>
      <c r="D53" s="37">
        <f>AVERAGE(D3:D50)</f>
        <v>0.54635802014678403</v>
      </c>
      <c r="E53" s="20">
        <f>AVERAGE(E3:E50)</f>
        <v>11449.104166666666</v>
      </c>
      <c r="F53" s="37">
        <f>AVERAGE(F3:F50)</f>
        <v>0.40650384382830435</v>
      </c>
      <c r="G53" s="20">
        <f t="shared" ref="G53:M53" si="6">AVERAGE(G3:G50)</f>
        <v>7.3125</v>
      </c>
      <c r="H53" s="53">
        <f>AVERAGE(H3:H50)</f>
        <v>2.7413165924932917E-4</v>
      </c>
      <c r="I53" s="20">
        <f t="shared" si="6"/>
        <v>3036.3958333333335</v>
      </c>
      <c r="J53" s="37">
        <f>AVERAGE(J3:J50)</f>
        <v>4.6864004365662397E-2</v>
      </c>
      <c r="K53" s="20">
        <f t="shared" si="6"/>
        <v>30660.354166666668</v>
      </c>
      <c r="L53" s="37">
        <f>AVERAGE(L3:L50)</f>
        <v>0.23031301356319053</v>
      </c>
      <c r="M53" s="20">
        <f t="shared" si="6"/>
        <v>128536.1875</v>
      </c>
      <c r="N53" s="72"/>
      <c r="O53" s="72"/>
      <c r="P53" s="72"/>
      <c r="Q53" s="72"/>
      <c r="R53" s="72"/>
    </row>
    <row r="54" spans="1:18">
      <c r="A54" s="8" t="s">
        <v>99</v>
      </c>
      <c r="B54" s="8"/>
      <c r="C54" s="20">
        <f>MEDIAN(C3:C50)</f>
        <v>11542.5</v>
      </c>
      <c r="D54" s="37">
        <f>MEDIAN(D3:D50)</f>
        <v>0.54434385681996056</v>
      </c>
      <c r="E54" s="20">
        <f>MEDIAN(E3:E50)</f>
        <v>8078.5</v>
      </c>
      <c r="F54" s="37">
        <f>MEDIAN(F3:F50)</f>
        <v>0.39823929922800771</v>
      </c>
      <c r="G54" s="20">
        <f t="shared" ref="G54:M54" si="7">MEDIAN(G3:G50)</f>
        <v>3</v>
      </c>
      <c r="H54" s="53">
        <f>MEDIAN(H3:H50)</f>
        <v>1.6748509365100745E-4</v>
      </c>
      <c r="I54" s="20">
        <f t="shared" si="7"/>
        <v>0</v>
      </c>
      <c r="J54" s="54">
        <f>MEDIAN(J3:J50)</f>
        <v>0</v>
      </c>
      <c r="K54" s="20">
        <f t="shared" si="7"/>
        <v>21162.5</v>
      </c>
      <c r="L54" s="37">
        <f>MEDIAN(L3:L50)</f>
        <v>0.22767178836130617</v>
      </c>
      <c r="M54" s="20">
        <f t="shared" si="7"/>
        <v>83912</v>
      </c>
      <c r="N54" s="72"/>
      <c r="O54" s="72"/>
      <c r="P54" s="72"/>
      <c r="Q54" s="72"/>
      <c r="R54" s="72"/>
    </row>
    <row r="55" spans="1:18">
      <c r="A55" s="9"/>
      <c r="B55" s="9"/>
      <c r="C55" s="9"/>
      <c r="D55" s="9"/>
      <c r="E55" s="9"/>
      <c r="F55" s="9"/>
      <c r="G55" s="9"/>
      <c r="H55" s="9"/>
      <c r="I55" s="9"/>
      <c r="J55" s="9"/>
      <c r="K55" s="9"/>
      <c r="L55" s="9"/>
      <c r="M55" s="9"/>
      <c r="N55" s="72"/>
      <c r="O55" s="72"/>
      <c r="P55" s="72"/>
      <c r="Q55" s="72"/>
      <c r="R55" s="72"/>
    </row>
    <row r="56" spans="1:18" s="21" customFormat="1" ht="15.75" customHeight="1">
      <c r="A56" s="170" t="s">
        <v>153</v>
      </c>
      <c r="B56" s="171"/>
      <c r="C56" s="171"/>
      <c r="D56" s="171"/>
      <c r="E56" s="171"/>
      <c r="F56" s="171"/>
      <c r="G56" s="171"/>
      <c r="H56" s="171"/>
      <c r="I56" s="171"/>
      <c r="J56" s="171"/>
      <c r="K56" s="171"/>
      <c r="L56" s="171"/>
      <c r="M56" s="172"/>
      <c r="N56" s="79"/>
      <c r="O56" s="79"/>
      <c r="P56" s="79"/>
      <c r="Q56" s="79"/>
      <c r="R56" s="79"/>
    </row>
    <row r="57" spans="1:18" s="21" customFormat="1">
      <c r="A57" s="79"/>
      <c r="B57" s="79"/>
      <c r="C57" s="79"/>
      <c r="D57" s="79"/>
      <c r="E57" s="79"/>
      <c r="F57" s="79"/>
      <c r="G57" s="79"/>
      <c r="H57" s="79"/>
      <c r="I57" s="79"/>
      <c r="J57" s="79"/>
      <c r="K57" s="79"/>
      <c r="L57" s="79"/>
      <c r="M57" s="79"/>
      <c r="N57" s="79"/>
      <c r="O57" s="79"/>
      <c r="P57" s="79"/>
      <c r="Q57" s="79"/>
      <c r="R57" s="79"/>
    </row>
  </sheetData>
  <sheetProtection sort="0" autoFilter="0"/>
  <autoFilter ref="A2:M2" xr:uid="{F2579D94-47FC-44AA-9248-406E6F0D96BF}"/>
  <sortState xmlns:xlrd2="http://schemas.microsoft.com/office/spreadsheetml/2017/richdata2" ref="A3:M50">
    <sortCondition ref="B3:B50"/>
  </sortState>
  <mergeCells count="8">
    <mergeCell ref="A56:M56"/>
    <mergeCell ref="E1:F1"/>
    <mergeCell ref="G1:H1"/>
    <mergeCell ref="I1:J1"/>
    <mergeCell ref="K1:M1"/>
    <mergeCell ref="A1:A2"/>
    <mergeCell ref="B1:B2"/>
    <mergeCell ref="C1:D1"/>
  </mergeCells>
  <conditionalFormatting sqref="A3:M50">
    <cfRule type="expression" dxfId="4" priority="1">
      <formula>MOD(ROW(),2)=0</formula>
    </cfRule>
  </conditionalFormatting>
  <pageMargins left="0.7" right="0.7" top="0.75" bottom="0.75" header="0.3" footer="0.3"/>
  <pageSetup orientation="portrait" r:id="rId1"/>
  <ignoredErrors>
    <ignoredError sqref="F52 H52 J52:L52 D52"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459C9D12784A40BA685A3095AEDAE7" ma:contentTypeVersion="15" ma:contentTypeDescription="Create a new document." ma:contentTypeScope="" ma:versionID="df1391c2a8775f0eda15eea11a40f755">
  <xsd:schema xmlns:xsd="http://www.w3.org/2001/XMLSchema" xmlns:xs="http://www.w3.org/2001/XMLSchema" xmlns:p="http://schemas.microsoft.com/office/2006/metadata/properties" xmlns:ns2="0ee27866-b6d5-4252-8d64-3ae05954dadf" xmlns:ns3="794e957f-80ce-4eda-9e02-31455ab5eee7" targetNamespace="http://schemas.microsoft.com/office/2006/metadata/properties" ma:root="true" ma:fieldsID="e07407a6e5bb9973262108dc651e413f" ns2:_="" ns3:_="">
    <xsd:import namespace="0ee27866-b6d5-4252-8d64-3ae05954dadf"/>
    <xsd:import namespace="794e957f-80ce-4eda-9e02-31455ab5eee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RIFANSPRProcessed_x003f_"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27866-b6d5-4252-8d64-3ae05954da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IFANSPRProcessed_x003f_" ma:index="18" nillable="true" ma:displayName="RIFANS PR Processed?" ma:default="0" ma:format="Dropdown" ma:internalName="RIFANSPRProcessed_x003f_">
      <xsd:simpleType>
        <xsd:restriction base="dms:Boolea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b91372f1-af24-4813-95c0-48b2648473c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4e957f-80ce-4eda-9e02-31455ab5ee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03e1f3e-d784-4185-9d35-2ec3042dbb95}" ma:internalName="TaxCatchAll" ma:showField="CatchAllData" ma:web="794e957f-80ce-4eda-9e02-31455ab5eee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94e957f-80ce-4eda-9e02-31455ab5eee7">
      <UserInfo>
        <DisplayName>Metzger, Kelly (OLIS)</DisplayName>
        <AccountId>24</AccountId>
        <AccountType/>
      </UserInfo>
    </SharedWithUsers>
    <RIFANSPRProcessed_x003f_ xmlns="0ee27866-b6d5-4252-8d64-3ae05954dadf">false</RIFANSPRProcessed_x003f_>
    <lcf76f155ced4ddcb4097134ff3c332f xmlns="0ee27866-b6d5-4252-8d64-3ae05954dadf">
      <Terms xmlns="http://schemas.microsoft.com/office/infopath/2007/PartnerControls"/>
    </lcf76f155ced4ddcb4097134ff3c332f>
    <TaxCatchAll xmlns="794e957f-80ce-4eda-9e02-31455ab5eee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E41B79-9585-48E8-9BE6-8511ED1BE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27866-b6d5-4252-8d64-3ae05954dadf"/>
    <ds:schemaRef ds:uri="794e957f-80ce-4eda-9e02-31455ab5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4640C72-DBF2-4B41-ABE5-95B410A0C9F0}">
  <ds:schemaRefs>
    <ds:schemaRef ds:uri="http://schemas.openxmlformats.org/package/2006/metadata/core-properties"/>
    <ds:schemaRef ds:uri="http://purl.org/dc/dcmitype/"/>
    <ds:schemaRef ds:uri="http://purl.org/dc/terms/"/>
    <ds:schemaRef ds:uri="0ee27866-b6d5-4252-8d64-3ae05954dadf"/>
    <ds:schemaRef ds:uri="http://www.w3.org/XML/1998/namespace"/>
    <ds:schemaRef ds:uri="http://schemas.microsoft.com/office/infopath/2007/PartnerControls"/>
    <ds:schemaRef ds:uri="http://purl.org/dc/elements/1.1/"/>
    <ds:schemaRef ds:uri="http://schemas.microsoft.com/office/2006/documentManagement/types"/>
    <ds:schemaRef ds:uri="794e957f-80ce-4eda-9e02-31455ab5eee7"/>
    <ds:schemaRef ds:uri="http://schemas.microsoft.com/office/2006/metadata/properties"/>
  </ds:schemaRefs>
</ds:datastoreItem>
</file>

<file path=customXml/itemProps3.xml><?xml version="1.0" encoding="utf-8"?>
<ds:datastoreItem xmlns:ds="http://schemas.openxmlformats.org/officeDocument/2006/customXml" ds:itemID="{3F8157A1-D2AA-45CE-8684-66B903EF08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Intro</vt:lpstr>
      <vt:lpstr>Circ Measures</vt:lpstr>
      <vt:lpstr>Circ Measures - muni</vt:lpstr>
      <vt:lpstr>Circ Measures by pop</vt:lpstr>
      <vt:lpstr>Physical Circ</vt:lpstr>
      <vt:lpstr>Circ trend data</vt:lpstr>
      <vt:lpstr>TotalCirc trend chart</vt:lpstr>
      <vt:lpstr>Audience</vt:lpstr>
      <vt:lpstr>Elec Materials</vt:lpstr>
      <vt:lpstr>Elec Materials - muni</vt:lpstr>
      <vt:lpstr>AV Circ</vt:lpstr>
      <vt:lpstr>E-Collections</vt:lpstr>
      <vt:lpstr>ILL</vt:lpstr>
      <vt:lpstr>All Collection Use Data</vt:lpstr>
      <vt:lpstr>Other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Marrocco, David (OLIS)</dc:creator>
  <cp:keywords/>
  <dc:description/>
  <cp:lastModifiedBy>Metzger, Kelly (OLIS)</cp:lastModifiedBy>
  <cp:revision/>
  <dcterms:created xsi:type="dcterms:W3CDTF">2023-01-19T17:50:17Z</dcterms:created>
  <dcterms:modified xsi:type="dcterms:W3CDTF">2024-01-10T16:41:04Z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0x010100C2459C9D12784A40BA685A3095AEDAE7</vt:lpwstr>
  </property>
  <property fmtid="{D5CDD505-2E9C-101B-9397-08002B2CF9AE}" pid="3" name="MediaServiceImageTags">
    <vt:lpwstr/>
  </property>
</Properties>
</file>