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rigov.sharepoint.com/sites/olis/Data-Statistics/Annual Survey/3. Data &amp; Reports/2022-CompStats/Published/"/>
    </mc:Choice>
  </mc:AlternateContent>
  <xr:revisionPtr revIDLastSave="44" documentId="8_{8D18DE2A-90DF-463F-87A0-F9207D7A1BB0}" xr6:coauthVersionLast="47" xr6:coauthVersionMax="47" xr10:uidLastSave="{2506BFEC-B620-44E8-80B7-9770F947A309}"/>
  <bookViews>
    <workbookView xWindow="28680" yWindow="-120" windowWidth="29040" windowHeight="15840" xr2:uid="{B58E28D3-DEAF-48EA-8534-425C2F4187CA}"/>
  </bookViews>
  <sheets>
    <sheet name="Intro" sheetId="12" r:id="rId1"/>
    <sheet name="Operating Rev" sheetId="2" r:id="rId2"/>
    <sheet name="Operating Rev - chart" sheetId="3" r:id="rId3"/>
    <sheet name="Operating Expend" sheetId="4" r:id="rId4"/>
    <sheet name="Operating Expend - chart" sheetId="5" r:id="rId5"/>
    <sheet name="Staff Expend" sheetId="6" r:id="rId6"/>
    <sheet name="Staff Expend by pop" sheetId="8" r:id="rId7"/>
    <sheet name="Collection Expend" sheetId="9" r:id="rId8"/>
    <sheet name="Other Operating Expend" sheetId="10" r:id="rId9"/>
    <sheet name="Capital Rev &amp; Expend" sheetId="11" r:id="rId10"/>
    <sheet name="All Data" sheetId="1" r:id="rId11"/>
  </sheets>
  <definedNames>
    <definedName name="_xlnm._FilterDatabase" localSheetId="9" hidden="1">'Capital Rev &amp; Expend'!$A$2:$V$2</definedName>
    <definedName name="_xlnm._FilterDatabase" localSheetId="7" hidden="1">'Collection Expend'!$A$2:$Z$2</definedName>
    <definedName name="_xlnm._FilterDatabase" localSheetId="3" hidden="1">'Operating Expend'!$A$2:$P$2</definedName>
    <definedName name="_xlnm._FilterDatabase" localSheetId="1" hidden="1">'Operating Rev'!$A$2:$Z$2</definedName>
    <definedName name="_xlnm._FilterDatabase" localSheetId="8" hidden="1">'Other Operating Expend'!$A$2:$Y$2</definedName>
    <definedName name="_xlnm._FilterDatabase" localSheetId="5" hidden="1">'Staff Expend'!$A$2:$O$2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4" i="2" l="1"/>
  <c r="K14" i="2"/>
  <c r="G14" i="2"/>
  <c r="O23" i="8"/>
  <c r="O35" i="8"/>
  <c r="O55" i="8"/>
  <c r="O21" i="8"/>
  <c r="O42" i="8"/>
  <c r="O14" i="8"/>
  <c r="O5" i="8"/>
  <c r="O13" i="8"/>
  <c r="O32" i="8"/>
  <c r="O11" i="8"/>
  <c r="O44" i="8"/>
  <c r="O53" i="8"/>
  <c r="O52" i="8"/>
  <c r="O48" i="8"/>
  <c r="O56" i="8"/>
  <c r="O51" i="8"/>
  <c r="O47" i="8"/>
  <c r="O18" i="8"/>
  <c r="O22" i="8"/>
  <c r="O57" i="8"/>
  <c r="O29" i="8"/>
  <c r="O31" i="8"/>
  <c r="O59" i="8"/>
  <c r="O19" i="8"/>
  <c r="O46" i="8"/>
  <c r="O26" i="8"/>
  <c r="O58" i="8"/>
  <c r="O15" i="8"/>
  <c r="O34" i="8"/>
  <c r="O6" i="8"/>
  <c r="O27" i="8"/>
  <c r="O4" i="8"/>
  <c r="O8" i="8"/>
  <c r="O41" i="8"/>
  <c r="O54" i="8"/>
  <c r="O45" i="8"/>
  <c r="O40" i="8"/>
  <c r="O33" i="8"/>
  <c r="O16" i="8"/>
  <c r="O30" i="8"/>
  <c r="O36" i="8"/>
  <c r="O39" i="8"/>
  <c r="O7" i="8"/>
  <c r="O43" i="8"/>
  <c r="O17" i="8"/>
  <c r="O20" i="8"/>
  <c r="O12" i="8"/>
  <c r="O28" i="8"/>
  <c r="D63" i="8"/>
  <c r="D62" i="8"/>
  <c r="D61" i="8"/>
  <c r="O63" i="8" l="1"/>
  <c r="O62" i="8"/>
  <c r="D52" i="2" l="1"/>
  <c r="E52" i="2"/>
  <c r="F52" i="2"/>
  <c r="H52" i="2"/>
  <c r="I52" i="2"/>
  <c r="J52" i="2"/>
  <c r="L52" i="2"/>
  <c r="M52" i="2"/>
  <c r="N52" i="2"/>
  <c r="O52" i="2"/>
  <c r="P52" i="2"/>
  <c r="Q52" i="2"/>
  <c r="R52" i="2"/>
  <c r="S52" i="2"/>
  <c r="U52" i="2"/>
  <c r="W52" i="2"/>
  <c r="D53" i="2"/>
  <c r="E53" i="2"/>
  <c r="F53" i="2"/>
  <c r="H53" i="2"/>
  <c r="I53" i="2"/>
  <c r="J53" i="2"/>
  <c r="L53" i="2"/>
  <c r="M53" i="2"/>
  <c r="N53" i="2"/>
  <c r="O53" i="2"/>
  <c r="P53" i="2"/>
  <c r="Q53" i="2"/>
  <c r="R53" i="2"/>
  <c r="S53" i="2"/>
  <c r="U53" i="2"/>
  <c r="W53" i="2"/>
  <c r="D54" i="2"/>
  <c r="E54" i="2"/>
  <c r="F54" i="2"/>
  <c r="H54" i="2"/>
  <c r="I54" i="2"/>
  <c r="J54" i="2"/>
  <c r="L54" i="2"/>
  <c r="M54" i="2"/>
  <c r="N54" i="2"/>
  <c r="O54" i="2"/>
  <c r="P54" i="2"/>
  <c r="Q54" i="2"/>
  <c r="R54" i="2"/>
  <c r="S54" i="2"/>
  <c r="U54" i="2"/>
  <c r="W54" i="2"/>
  <c r="C54" i="2"/>
  <c r="C53" i="2"/>
  <c r="C52" i="2"/>
  <c r="Z25" i="2"/>
  <c r="Y18" i="2"/>
  <c r="Z18" i="2" s="1"/>
  <c r="Y3" i="2"/>
  <c r="Y54" i="2" s="1"/>
  <c r="Y23" i="2"/>
  <c r="Z23" i="2" s="1"/>
  <c r="Y37" i="2"/>
  <c r="Z37" i="2" s="1"/>
  <c r="Y9" i="2"/>
  <c r="Z9" i="2" s="1"/>
  <c r="Y10" i="2"/>
  <c r="Z10" i="2" s="1"/>
  <c r="Y8" i="2"/>
  <c r="Z8" i="2" s="1"/>
  <c r="Y11" i="2"/>
  <c r="Z11" i="2" s="1"/>
  <c r="Y28" i="2"/>
  <c r="Z28" i="2" s="1"/>
  <c r="Y12" i="2"/>
  <c r="Z12" i="2" s="1"/>
  <c r="Y13" i="2"/>
  <c r="Z13" i="2" s="1"/>
  <c r="Y40" i="2"/>
  <c r="Z40" i="2" s="1"/>
  <c r="Y14" i="2"/>
  <c r="Y44" i="2"/>
  <c r="Z44" i="2" s="1"/>
  <c r="Y16" i="2"/>
  <c r="Z16" i="2" s="1"/>
  <c r="Y41" i="2"/>
  <c r="Z41" i="2" s="1"/>
  <c r="Y17" i="2"/>
  <c r="Z17" i="2" s="1"/>
  <c r="Y38" i="2"/>
  <c r="Z38" i="2" s="1"/>
  <c r="Y26" i="2"/>
  <c r="Z26" i="2" s="1"/>
  <c r="Y20" i="2"/>
  <c r="Z20" i="2" s="1"/>
  <c r="Y5" i="2"/>
  <c r="Z5" i="2" s="1"/>
  <c r="Y19" i="2"/>
  <c r="Z19" i="2" s="1"/>
  <c r="Y15" i="2"/>
  <c r="Z15" i="2" s="1"/>
  <c r="Y22" i="2"/>
  <c r="Z22" i="2" s="1"/>
  <c r="Y47" i="2"/>
  <c r="Z47" i="2" s="1"/>
  <c r="Y21" i="2"/>
  <c r="Z21" i="2" s="1"/>
  <c r="Y25" i="2"/>
  <c r="Y31" i="2"/>
  <c r="Z31" i="2" s="1"/>
  <c r="Y24" i="2"/>
  <c r="Z24" i="2" s="1"/>
  <c r="Y27" i="2"/>
  <c r="Z27" i="2" s="1"/>
  <c r="Y29" i="2"/>
  <c r="Z29" i="2" s="1"/>
  <c r="Y39" i="2"/>
  <c r="Z39" i="2" s="1"/>
  <c r="Y32" i="2"/>
  <c r="Z32" i="2" s="1"/>
  <c r="Y6" i="2"/>
  <c r="Z6" i="2" s="1"/>
  <c r="Y33" i="2"/>
  <c r="Z33" i="2" s="1"/>
  <c r="Y45" i="2"/>
  <c r="Z45" i="2" s="1"/>
  <c r="Y34" i="2"/>
  <c r="Z34" i="2" s="1"/>
  <c r="Y35" i="2"/>
  <c r="Z35" i="2" s="1"/>
  <c r="Y36" i="2"/>
  <c r="Z36" i="2" s="1"/>
  <c r="Y4" i="2"/>
  <c r="Z4" i="2" s="1"/>
  <c r="Y42" i="2"/>
  <c r="Z42" i="2" s="1"/>
  <c r="Y43" i="2"/>
  <c r="Z43" i="2" s="1"/>
  <c r="Y46" i="2"/>
  <c r="Z46" i="2" s="1"/>
  <c r="Y48" i="2"/>
  <c r="Z48" i="2" s="1"/>
  <c r="Y49" i="2"/>
  <c r="Z49" i="2" s="1"/>
  <c r="Y30" i="2"/>
  <c r="Z30" i="2" s="1"/>
  <c r="Y50" i="2"/>
  <c r="Z50" i="2" s="1"/>
  <c r="Y7" i="2"/>
  <c r="Z7" i="2" s="1"/>
  <c r="U52" i="11"/>
  <c r="V52" i="11"/>
  <c r="J52" i="11"/>
  <c r="K52" i="11" s="1"/>
  <c r="L52" i="11"/>
  <c r="N52" i="11"/>
  <c r="P52" i="11"/>
  <c r="Q52" i="11"/>
  <c r="S52" i="11"/>
  <c r="D52" i="11"/>
  <c r="G52" i="11"/>
  <c r="U53" i="11"/>
  <c r="V53" i="11"/>
  <c r="J53" i="11"/>
  <c r="L53" i="11"/>
  <c r="N53" i="11"/>
  <c r="P53" i="11"/>
  <c r="Q53" i="11"/>
  <c r="S53" i="11"/>
  <c r="D53" i="11"/>
  <c r="G53" i="11"/>
  <c r="U54" i="11"/>
  <c r="V54" i="11"/>
  <c r="J54" i="11"/>
  <c r="L54" i="11"/>
  <c r="N54" i="11"/>
  <c r="P54" i="11"/>
  <c r="Q54" i="11"/>
  <c r="S54" i="11"/>
  <c r="D54" i="11"/>
  <c r="G54" i="11"/>
  <c r="I18" i="11"/>
  <c r="I3" i="11"/>
  <c r="I23" i="11"/>
  <c r="I37" i="11"/>
  <c r="I9" i="11"/>
  <c r="I10" i="11"/>
  <c r="I8" i="11"/>
  <c r="I11" i="11"/>
  <c r="I28" i="11"/>
  <c r="I12" i="11"/>
  <c r="I13" i="11"/>
  <c r="I40" i="11"/>
  <c r="I14" i="11"/>
  <c r="I44" i="11"/>
  <c r="I16" i="11"/>
  <c r="I41" i="11"/>
  <c r="I17" i="11"/>
  <c r="I38" i="11"/>
  <c r="I26" i="11"/>
  <c r="I20" i="11"/>
  <c r="I5" i="11"/>
  <c r="I19" i="11"/>
  <c r="I15" i="11"/>
  <c r="I22" i="11"/>
  <c r="I47" i="11"/>
  <c r="I21" i="11"/>
  <c r="I25" i="11"/>
  <c r="I31" i="11"/>
  <c r="I24" i="11"/>
  <c r="I27" i="11"/>
  <c r="I29" i="11"/>
  <c r="I39" i="11"/>
  <c r="I32" i="11"/>
  <c r="I6" i="11"/>
  <c r="I33" i="11"/>
  <c r="I45" i="11"/>
  <c r="I34" i="11"/>
  <c r="I35" i="11"/>
  <c r="I36" i="11"/>
  <c r="I4" i="11"/>
  <c r="I42" i="11"/>
  <c r="I43" i="11"/>
  <c r="I46" i="11"/>
  <c r="I48" i="11"/>
  <c r="I49" i="11"/>
  <c r="I30" i="11"/>
  <c r="I50" i="11"/>
  <c r="I7" i="11"/>
  <c r="H18" i="11"/>
  <c r="H3" i="11"/>
  <c r="H23" i="11"/>
  <c r="H37" i="11"/>
  <c r="H9" i="11"/>
  <c r="H10" i="11"/>
  <c r="H8" i="11"/>
  <c r="H11" i="11"/>
  <c r="H28" i="11"/>
  <c r="H12" i="11"/>
  <c r="H13" i="11"/>
  <c r="H40" i="11"/>
  <c r="H14" i="11"/>
  <c r="H44" i="11"/>
  <c r="H16" i="11"/>
  <c r="H41" i="11"/>
  <c r="H17" i="11"/>
  <c r="H38" i="11"/>
  <c r="H26" i="11"/>
  <c r="H20" i="11"/>
  <c r="H5" i="11"/>
  <c r="H19" i="11"/>
  <c r="H15" i="11"/>
  <c r="H22" i="11"/>
  <c r="H47" i="11"/>
  <c r="H21" i="11"/>
  <c r="H25" i="11"/>
  <c r="H31" i="11"/>
  <c r="H24" i="11"/>
  <c r="H27" i="11"/>
  <c r="H29" i="11"/>
  <c r="H39" i="11"/>
  <c r="H32" i="11"/>
  <c r="H6" i="11"/>
  <c r="H33" i="11"/>
  <c r="H45" i="11"/>
  <c r="H34" i="11"/>
  <c r="H35" i="11"/>
  <c r="H36" i="11"/>
  <c r="H4" i="11"/>
  <c r="H42" i="11"/>
  <c r="H43" i="11"/>
  <c r="H46" i="11"/>
  <c r="H48" i="11"/>
  <c r="H49" i="11"/>
  <c r="H30" i="11"/>
  <c r="H50" i="11"/>
  <c r="H7" i="11"/>
  <c r="F18" i="11"/>
  <c r="F3" i="11"/>
  <c r="F23" i="11"/>
  <c r="F37" i="11"/>
  <c r="F9" i="11"/>
  <c r="F10" i="11"/>
  <c r="F8" i="11"/>
  <c r="F11" i="11"/>
  <c r="F28" i="11"/>
  <c r="F12" i="11"/>
  <c r="F13" i="11"/>
  <c r="F40" i="11"/>
  <c r="F14" i="11"/>
  <c r="F44" i="11"/>
  <c r="F16" i="11"/>
  <c r="F41" i="11"/>
  <c r="F17" i="11"/>
  <c r="F38" i="11"/>
  <c r="F26" i="11"/>
  <c r="F20" i="11"/>
  <c r="F5" i="11"/>
  <c r="F19" i="11"/>
  <c r="F15" i="11"/>
  <c r="F22" i="11"/>
  <c r="F47" i="11"/>
  <c r="F21" i="11"/>
  <c r="F25" i="11"/>
  <c r="F31" i="11"/>
  <c r="F24" i="11"/>
  <c r="F27" i="11"/>
  <c r="F29" i="11"/>
  <c r="F39" i="11"/>
  <c r="F32" i="11"/>
  <c r="F6" i="11"/>
  <c r="F33" i="11"/>
  <c r="F45" i="11"/>
  <c r="F34" i="11"/>
  <c r="F35" i="11"/>
  <c r="F36" i="11"/>
  <c r="F4" i="11"/>
  <c r="F42" i="11"/>
  <c r="F43" i="11"/>
  <c r="F46" i="11"/>
  <c r="F48" i="11"/>
  <c r="F49" i="11"/>
  <c r="F30" i="11"/>
  <c r="F50" i="11"/>
  <c r="F7" i="11"/>
  <c r="E18" i="11"/>
  <c r="E3" i="11"/>
  <c r="E23" i="11"/>
  <c r="E37" i="11"/>
  <c r="E9" i="11"/>
  <c r="E10" i="11"/>
  <c r="E8" i="11"/>
  <c r="E11" i="11"/>
  <c r="E28" i="11"/>
  <c r="E12" i="11"/>
  <c r="E13" i="11"/>
  <c r="E40" i="11"/>
  <c r="E14" i="11"/>
  <c r="E44" i="11"/>
  <c r="E16" i="11"/>
  <c r="E41" i="11"/>
  <c r="E17" i="11"/>
  <c r="E38" i="11"/>
  <c r="E26" i="11"/>
  <c r="E20" i="11"/>
  <c r="E5" i="11"/>
  <c r="E19" i="11"/>
  <c r="E15" i="11"/>
  <c r="E22" i="11"/>
  <c r="E47" i="11"/>
  <c r="E21" i="11"/>
  <c r="E25" i="11"/>
  <c r="E31" i="11"/>
  <c r="E24" i="11"/>
  <c r="E27" i="11"/>
  <c r="E29" i="11"/>
  <c r="E39" i="11"/>
  <c r="E32" i="11"/>
  <c r="E6" i="11"/>
  <c r="E33" i="11"/>
  <c r="E45" i="11"/>
  <c r="E34" i="11"/>
  <c r="E35" i="11"/>
  <c r="E36" i="11"/>
  <c r="E4" i="11"/>
  <c r="E42" i="11"/>
  <c r="E43" i="11"/>
  <c r="E46" i="11"/>
  <c r="E48" i="11"/>
  <c r="E49" i="11"/>
  <c r="E30" i="11"/>
  <c r="E50" i="11"/>
  <c r="E7" i="11"/>
  <c r="T18" i="11"/>
  <c r="T3" i="11"/>
  <c r="T10" i="11"/>
  <c r="T8" i="11"/>
  <c r="T11" i="11"/>
  <c r="T28" i="11"/>
  <c r="T12" i="11"/>
  <c r="T44" i="11"/>
  <c r="T16" i="11"/>
  <c r="T26" i="11"/>
  <c r="T20" i="11"/>
  <c r="T5" i="11"/>
  <c r="T19" i="11"/>
  <c r="T15" i="11"/>
  <c r="T22" i="11"/>
  <c r="T47" i="11"/>
  <c r="T31" i="11"/>
  <c r="T39" i="11"/>
  <c r="T6" i="11"/>
  <c r="T33" i="11"/>
  <c r="T35" i="11"/>
  <c r="T36" i="11"/>
  <c r="T42" i="11"/>
  <c r="T46" i="11"/>
  <c r="O18" i="11"/>
  <c r="O3" i="11"/>
  <c r="O10" i="11"/>
  <c r="O8" i="11"/>
  <c r="O11" i="11"/>
  <c r="O28" i="11"/>
  <c r="O12" i="11"/>
  <c r="O44" i="11"/>
  <c r="O16" i="11"/>
  <c r="O26" i="11"/>
  <c r="O20" i="11"/>
  <c r="O5" i="11"/>
  <c r="O19" i="11"/>
  <c r="O15" i="11"/>
  <c r="O22" i="11"/>
  <c r="O47" i="11"/>
  <c r="O31" i="11"/>
  <c r="O39" i="11"/>
  <c r="O6" i="11"/>
  <c r="O33" i="11"/>
  <c r="O35" i="11"/>
  <c r="O36" i="11"/>
  <c r="O42" i="11"/>
  <c r="O46" i="11"/>
  <c r="M18" i="11"/>
  <c r="M3" i="11"/>
  <c r="M10" i="11"/>
  <c r="M8" i="11"/>
  <c r="M11" i="11"/>
  <c r="M28" i="11"/>
  <c r="M12" i="11"/>
  <c r="M44" i="11"/>
  <c r="M16" i="11"/>
  <c r="M26" i="11"/>
  <c r="M20" i="11"/>
  <c r="M5" i="11"/>
  <c r="M19" i="11"/>
  <c r="M15" i="11"/>
  <c r="M22" i="11"/>
  <c r="M47" i="11"/>
  <c r="M31" i="11"/>
  <c r="M39" i="11"/>
  <c r="M6" i="11"/>
  <c r="M33" i="11"/>
  <c r="M35" i="11"/>
  <c r="M36" i="11"/>
  <c r="M42" i="11"/>
  <c r="M46" i="11"/>
  <c r="K18" i="11"/>
  <c r="K3" i="11"/>
  <c r="K10" i="11"/>
  <c r="K8" i="11"/>
  <c r="K11" i="11"/>
  <c r="K28" i="11"/>
  <c r="K12" i="11"/>
  <c r="K44" i="11"/>
  <c r="K16" i="11"/>
  <c r="K26" i="11"/>
  <c r="K20" i="11"/>
  <c r="K5" i="11"/>
  <c r="K19" i="11"/>
  <c r="K15" i="11"/>
  <c r="K22" i="11"/>
  <c r="K47" i="11"/>
  <c r="K31" i="11"/>
  <c r="K39" i="11"/>
  <c r="K6" i="11"/>
  <c r="K33" i="11"/>
  <c r="K35" i="11"/>
  <c r="K36" i="11"/>
  <c r="K42" i="11"/>
  <c r="K46" i="11"/>
  <c r="D52" i="10"/>
  <c r="G52" i="10"/>
  <c r="H52" i="10"/>
  <c r="I52" i="10"/>
  <c r="J52" i="10"/>
  <c r="K52" i="10"/>
  <c r="N52" i="10"/>
  <c r="O52" i="10" s="1"/>
  <c r="Q52" i="10"/>
  <c r="R52" i="10" s="1"/>
  <c r="T52" i="10"/>
  <c r="U52" i="10"/>
  <c r="D53" i="10"/>
  <c r="G53" i="10"/>
  <c r="H53" i="10"/>
  <c r="I53" i="10"/>
  <c r="J53" i="10"/>
  <c r="K53" i="10"/>
  <c r="N53" i="10"/>
  <c r="Q53" i="10"/>
  <c r="T53" i="10"/>
  <c r="U53" i="10"/>
  <c r="D54" i="10"/>
  <c r="G54" i="10"/>
  <c r="H54" i="10"/>
  <c r="I54" i="10"/>
  <c r="J54" i="10"/>
  <c r="K54" i="10"/>
  <c r="N54" i="10"/>
  <c r="Q54" i="10"/>
  <c r="T54" i="10"/>
  <c r="U54" i="10"/>
  <c r="W18" i="10"/>
  <c r="X18" i="10" s="1"/>
  <c r="W3" i="10"/>
  <c r="W53" i="10" s="1"/>
  <c r="W23" i="10"/>
  <c r="X23" i="10" s="1"/>
  <c r="Y23" i="10"/>
  <c r="W37" i="10"/>
  <c r="X37" i="10" s="1"/>
  <c r="W9" i="10"/>
  <c r="X9" i="10" s="1"/>
  <c r="W10" i="10"/>
  <c r="X10" i="10" s="1"/>
  <c r="W8" i="10"/>
  <c r="X8" i="10"/>
  <c r="Y8" i="10"/>
  <c r="W11" i="10"/>
  <c r="Y11" i="10" s="1"/>
  <c r="X11" i="10"/>
  <c r="W28" i="10"/>
  <c r="X28" i="10" s="1"/>
  <c r="W12" i="10"/>
  <c r="Y12" i="10" s="1"/>
  <c r="W13" i="10"/>
  <c r="Y13" i="10" s="1"/>
  <c r="W40" i="10"/>
  <c r="X40" i="10" s="1"/>
  <c r="Y40" i="10"/>
  <c r="W14" i="10"/>
  <c r="X14" i="10" s="1"/>
  <c r="W44" i="10"/>
  <c r="X44" i="10" s="1"/>
  <c r="W16" i="10"/>
  <c r="X16" i="10" s="1"/>
  <c r="W41" i="10"/>
  <c r="X41" i="10" s="1"/>
  <c r="W17" i="10"/>
  <c r="X17" i="10" s="1"/>
  <c r="W38" i="10"/>
  <c r="Y38" i="10" s="1"/>
  <c r="X38" i="10"/>
  <c r="W26" i="10"/>
  <c r="Y26" i="10" s="1"/>
  <c r="X26" i="10"/>
  <c r="W20" i="10"/>
  <c r="X20" i="10" s="1"/>
  <c r="Y20" i="10"/>
  <c r="W5" i="10"/>
  <c r="X5" i="10" s="1"/>
  <c r="W19" i="10"/>
  <c r="X19" i="10" s="1"/>
  <c r="W15" i="10"/>
  <c r="X15" i="10" s="1"/>
  <c r="W22" i="10"/>
  <c r="X22" i="10" s="1"/>
  <c r="W47" i="10"/>
  <c r="X47" i="10" s="1"/>
  <c r="W21" i="10"/>
  <c r="Y21" i="10" s="1"/>
  <c r="X21" i="10"/>
  <c r="W25" i="10"/>
  <c r="Y25" i="10" s="1"/>
  <c r="X25" i="10"/>
  <c r="W31" i="10"/>
  <c r="X31" i="10" s="1"/>
  <c r="Y31" i="10"/>
  <c r="W24" i="10"/>
  <c r="X24" i="10" s="1"/>
  <c r="W27" i="10"/>
  <c r="X27" i="10" s="1"/>
  <c r="W29" i="10"/>
  <c r="X29" i="10" s="1"/>
  <c r="W39" i="10"/>
  <c r="X39" i="10" s="1"/>
  <c r="W32" i="10"/>
  <c r="X32" i="10" s="1"/>
  <c r="W6" i="10"/>
  <c r="Y6" i="10" s="1"/>
  <c r="X6" i="10"/>
  <c r="W33" i="10"/>
  <c r="Y33" i="10" s="1"/>
  <c r="X33" i="10"/>
  <c r="W45" i="10"/>
  <c r="X45" i="10" s="1"/>
  <c r="Y45" i="10"/>
  <c r="W34" i="10"/>
  <c r="X34" i="10" s="1"/>
  <c r="W35" i="10"/>
  <c r="X35" i="10" s="1"/>
  <c r="W36" i="10"/>
  <c r="X36" i="10" s="1"/>
  <c r="W4" i="10"/>
  <c r="X4" i="10" s="1"/>
  <c r="W42" i="10"/>
  <c r="X42" i="10" s="1"/>
  <c r="W43" i="10"/>
  <c r="Y43" i="10" s="1"/>
  <c r="W46" i="10"/>
  <c r="Y46" i="10" s="1"/>
  <c r="W48" i="10"/>
  <c r="X48" i="10" s="1"/>
  <c r="W49" i="10"/>
  <c r="X49" i="10" s="1"/>
  <c r="W30" i="10"/>
  <c r="X30" i="10" s="1"/>
  <c r="W50" i="10"/>
  <c r="X50" i="10" s="1"/>
  <c r="Y50" i="10"/>
  <c r="X7" i="10"/>
  <c r="W7" i="10"/>
  <c r="Y7" i="10" s="1"/>
  <c r="R18" i="10"/>
  <c r="S18" i="10"/>
  <c r="R3" i="10"/>
  <c r="R54" i="10" s="1"/>
  <c r="S3" i="10"/>
  <c r="S54" i="10" s="1"/>
  <c r="R23" i="10"/>
  <c r="S23" i="10"/>
  <c r="R37" i="10"/>
  <c r="S37" i="10"/>
  <c r="R9" i="10"/>
  <c r="S9" i="10"/>
  <c r="R10" i="10"/>
  <c r="S10" i="10"/>
  <c r="R8" i="10"/>
  <c r="S8" i="10"/>
  <c r="R11" i="10"/>
  <c r="S11" i="10"/>
  <c r="R28" i="10"/>
  <c r="S28" i="10"/>
  <c r="R12" i="10"/>
  <c r="S12" i="10"/>
  <c r="R13" i="10"/>
  <c r="S13" i="10"/>
  <c r="R40" i="10"/>
  <c r="S40" i="10"/>
  <c r="R14" i="10"/>
  <c r="S14" i="10"/>
  <c r="R44" i="10"/>
  <c r="S44" i="10"/>
  <c r="R16" i="10"/>
  <c r="S16" i="10"/>
  <c r="R41" i="10"/>
  <c r="S41" i="10"/>
  <c r="R17" i="10"/>
  <c r="S17" i="10"/>
  <c r="R38" i="10"/>
  <c r="S38" i="10"/>
  <c r="R26" i="10"/>
  <c r="S26" i="10"/>
  <c r="R20" i="10"/>
  <c r="S20" i="10"/>
  <c r="R5" i="10"/>
  <c r="S5" i="10"/>
  <c r="R19" i="10"/>
  <c r="S19" i="10"/>
  <c r="R15" i="10"/>
  <c r="S15" i="10"/>
  <c r="R22" i="10"/>
  <c r="S22" i="10"/>
  <c r="R47" i="10"/>
  <c r="S47" i="10"/>
  <c r="R21" i="10"/>
  <c r="S21" i="10"/>
  <c r="R25" i="10"/>
  <c r="S25" i="10"/>
  <c r="R31" i="10"/>
  <c r="S31" i="10"/>
  <c r="R24" i="10"/>
  <c r="S24" i="10"/>
  <c r="R27" i="10"/>
  <c r="S27" i="10"/>
  <c r="R29" i="10"/>
  <c r="S29" i="10"/>
  <c r="R39" i="10"/>
  <c r="S39" i="10"/>
  <c r="R32" i="10"/>
  <c r="S32" i="10"/>
  <c r="R6" i="10"/>
  <c r="S6" i="10"/>
  <c r="R33" i="10"/>
  <c r="S33" i="10"/>
  <c r="R45" i="10"/>
  <c r="S45" i="10"/>
  <c r="R34" i="10"/>
  <c r="S34" i="10"/>
  <c r="R35" i="10"/>
  <c r="S35" i="10"/>
  <c r="R36" i="10"/>
  <c r="S36" i="10"/>
  <c r="R4" i="10"/>
  <c r="S4" i="10"/>
  <c r="R42" i="10"/>
  <c r="S42" i="10"/>
  <c r="R43" i="10"/>
  <c r="S43" i="10"/>
  <c r="R46" i="10"/>
  <c r="S46" i="10"/>
  <c r="R48" i="10"/>
  <c r="S48" i="10"/>
  <c r="R49" i="10"/>
  <c r="S49" i="10"/>
  <c r="R30" i="10"/>
  <c r="S30" i="10"/>
  <c r="R50" i="10"/>
  <c r="S50" i="10"/>
  <c r="S7" i="10"/>
  <c r="R7" i="10"/>
  <c r="O18" i="10"/>
  <c r="P18" i="10"/>
  <c r="O3" i="10"/>
  <c r="O54" i="10" s="1"/>
  <c r="P3" i="10"/>
  <c r="P54" i="10" s="1"/>
  <c r="O23" i="10"/>
  <c r="P23" i="10"/>
  <c r="O37" i="10"/>
  <c r="P37" i="10"/>
  <c r="O9" i="10"/>
  <c r="P9" i="10"/>
  <c r="O10" i="10"/>
  <c r="P10" i="10"/>
  <c r="O8" i="10"/>
  <c r="P8" i="10"/>
  <c r="O11" i="10"/>
  <c r="P11" i="10"/>
  <c r="O28" i="10"/>
  <c r="P28" i="10"/>
  <c r="O12" i="10"/>
  <c r="P12" i="10"/>
  <c r="O13" i="10"/>
  <c r="P13" i="10"/>
  <c r="O40" i="10"/>
  <c r="P40" i="10"/>
  <c r="O14" i="10"/>
  <c r="P14" i="10"/>
  <c r="O44" i="10"/>
  <c r="P44" i="10"/>
  <c r="O16" i="10"/>
  <c r="P16" i="10"/>
  <c r="O41" i="10"/>
  <c r="P41" i="10"/>
  <c r="O17" i="10"/>
  <c r="P17" i="10"/>
  <c r="O38" i="10"/>
  <c r="P38" i="10"/>
  <c r="O26" i="10"/>
  <c r="P26" i="10"/>
  <c r="O20" i="10"/>
  <c r="P20" i="10"/>
  <c r="O5" i="10"/>
  <c r="P5" i="10"/>
  <c r="O19" i="10"/>
  <c r="P19" i="10"/>
  <c r="O15" i="10"/>
  <c r="P15" i="10"/>
  <c r="O22" i="10"/>
  <c r="P22" i="10"/>
  <c r="O47" i="10"/>
  <c r="P47" i="10"/>
  <c r="O21" i="10"/>
  <c r="P21" i="10"/>
  <c r="O25" i="10"/>
  <c r="P25" i="10"/>
  <c r="O31" i="10"/>
  <c r="P31" i="10"/>
  <c r="O24" i="10"/>
  <c r="P24" i="10"/>
  <c r="O27" i="10"/>
  <c r="P27" i="10"/>
  <c r="O29" i="10"/>
  <c r="P29" i="10"/>
  <c r="O39" i="10"/>
  <c r="P39" i="10"/>
  <c r="O32" i="10"/>
  <c r="P32" i="10"/>
  <c r="O6" i="10"/>
  <c r="P6" i="10"/>
  <c r="O33" i="10"/>
  <c r="P33" i="10"/>
  <c r="O45" i="10"/>
  <c r="P45" i="10"/>
  <c r="O34" i="10"/>
  <c r="P34" i="10"/>
  <c r="O35" i="10"/>
  <c r="P35" i="10"/>
  <c r="O36" i="10"/>
  <c r="P36" i="10"/>
  <c r="O4" i="10"/>
  <c r="P4" i="10"/>
  <c r="O42" i="10"/>
  <c r="P42" i="10"/>
  <c r="O43" i="10"/>
  <c r="P43" i="10"/>
  <c r="O46" i="10"/>
  <c r="P46" i="10"/>
  <c r="O48" i="10"/>
  <c r="P48" i="10"/>
  <c r="O49" i="10"/>
  <c r="P49" i="10"/>
  <c r="O30" i="10"/>
  <c r="P30" i="10"/>
  <c r="O50" i="10"/>
  <c r="P50" i="10"/>
  <c r="P7" i="10"/>
  <c r="O7" i="10"/>
  <c r="M18" i="10"/>
  <c r="M3" i="10"/>
  <c r="M53" i="10" s="1"/>
  <c r="M23" i="10"/>
  <c r="M37" i="10"/>
  <c r="M9" i="10"/>
  <c r="M10" i="10"/>
  <c r="M8" i="10"/>
  <c r="M11" i="10"/>
  <c r="M28" i="10"/>
  <c r="M12" i="10"/>
  <c r="M13" i="10"/>
  <c r="M40" i="10"/>
  <c r="M14" i="10"/>
  <c r="M44" i="10"/>
  <c r="M16" i="10"/>
  <c r="M41" i="10"/>
  <c r="M17" i="10"/>
  <c r="M38" i="10"/>
  <c r="M26" i="10"/>
  <c r="M20" i="10"/>
  <c r="M5" i="10"/>
  <c r="M19" i="10"/>
  <c r="M15" i="10"/>
  <c r="M22" i="10"/>
  <c r="M47" i="10"/>
  <c r="M21" i="10"/>
  <c r="M25" i="10"/>
  <c r="M31" i="10"/>
  <c r="M24" i="10"/>
  <c r="M27" i="10"/>
  <c r="M29" i="10"/>
  <c r="M39" i="10"/>
  <c r="M32" i="10"/>
  <c r="M6" i="10"/>
  <c r="M33" i="10"/>
  <c r="M45" i="10"/>
  <c r="M34" i="10"/>
  <c r="M35" i="10"/>
  <c r="M36" i="10"/>
  <c r="M4" i="10"/>
  <c r="M42" i="10"/>
  <c r="M43" i="10"/>
  <c r="M46" i="10"/>
  <c r="M48" i="10"/>
  <c r="M49" i="10"/>
  <c r="M30" i="10"/>
  <c r="M50" i="10"/>
  <c r="M7" i="10"/>
  <c r="L18" i="10"/>
  <c r="L3" i="10"/>
  <c r="L53" i="10" s="1"/>
  <c r="L23" i="10"/>
  <c r="L37" i="10"/>
  <c r="L9" i="10"/>
  <c r="L10" i="10"/>
  <c r="L8" i="10"/>
  <c r="L11" i="10"/>
  <c r="L28" i="10"/>
  <c r="L12" i="10"/>
  <c r="L13" i="10"/>
  <c r="L40" i="10"/>
  <c r="L14" i="10"/>
  <c r="L44" i="10"/>
  <c r="L16" i="10"/>
  <c r="L41" i="10"/>
  <c r="L17" i="10"/>
  <c r="L38" i="10"/>
  <c r="L26" i="10"/>
  <c r="L20" i="10"/>
  <c r="L5" i="10"/>
  <c r="L54" i="10" s="1"/>
  <c r="L19" i="10"/>
  <c r="L15" i="10"/>
  <c r="L22" i="10"/>
  <c r="L47" i="10"/>
  <c r="L21" i="10"/>
  <c r="L25" i="10"/>
  <c r="L31" i="10"/>
  <c r="L24" i="10"/>
  <c r="L27" i="10"/>
  <c r="L29" i="10"/>
  <c r="L39" i="10"/>
  <c r="L32" i="10"/>
  <c r="L6" i="10"/>
  <c r="L33" i="10"/>
  <c r="L45" i="10"/>
  <c r="L34" i="10"/>
  <c r="L35" i="10"/>
  <c r="L36" i="10"/>
  <c r="L4" i="10"/>
  <c r="L42" i="10"/>
  <c r="L43" i="10"/>
  <c r="L46" i="10"/>
  <c r="L48" i="10"/>
  <c r="L49" i="10"/>
  <c r="L30" i="10"/>
  <c r="L50" i="10"/>
  <c r="L7" i="10"/>
  <c r="E18" i="10"/>
  <c r="F18" i="10"/>
  <c r="E3" i="10"/>
  <c r="E53" i="10" s="1"/>
  <c r="F3" i="10"/>
  <c r="F53" i="10" s="1"/>
  <c r="E23" i="10"/>
  <c r="F23" i="10"/>
  <c r="E37" i="10"/>
  <c r="F37" i="10"/>
  <c r="E9" i="10"/>
  <c r="F9" i="10"/>
  <c r="E10" i="10"/>
  <c r="F10" i="10"/>
  <c r="E8" i="10"/>
  <c r="F8" i="10"/>
  <c r="E11" i="10"/>
  <c r="F11" i="10"/>
  <c r="E28" i="10"/>
  <c r="F28" i="10"/>
  <c r="E12" i="10"/>
  <c r="F12" i="10"/>
  <c r="E13" i="10"/>
  <c r="F13" i="10"/>
  <c r="E40" i="10"/>
  <c r="F40" i="10"/>
  <c r="E14" i="10"/>
  <c r="F14" i="10"/>
  <c r="E44" i="10"/>
  <c r="F44" i="10"/>
  <c r="E16" i="10"/>
  <c r="F16" i="10"/>
  <c r="E41" i="10"/>
  <c r="F41" i="10"/>
  <c r="E17" i="10"/>
  <c r="F17" i="10"/>
  <c r="E38" i="10"/>
  <c r="F38" i="10"/>
  <c r="E26" i="10"/>
  <c r="F26" i="10"/>
  <c r="E20" i="10"/>
  <c r="F20" i="10"/>
  <c r="E5" i="10"/>
  <c r="F5" i="10"/>
  <c r="E19" i="10"/>
  <c r="F19" i="10"/>
  <c r="E15" i="10"/>
  <c r="F15" i="10"/>
  <c r="E22" i="10"/>
  <c r="F22" i="10"/>
  <c r="E47" i="10"/>
  <c r="F47" i="10"/>
  <c r="E21" i="10"/>
  <c r="F21" i="10"/>
  <c r="E25" i="10"/>
  <c r="F25" i="10"/>
  <c r="E31" i="10"/>
  <c r="F31" i="10"/>
  <c r="E24" i="10"/>
  <c r="F24" i="10"/>
  <c r="E27" i="10"/>
  <c r="F27" i="10"/>
  <c r="E29" i="10"/>
  <c r="F29" i="10"/>
  <c r="E39" i="10"/>
  <c r="F39" i="10"/>
  <c r="E32" i="10"/>
  <c r="F32" i="10"/>
  <c r="E6" i="10"/>
  <c r="F6" i="10"/>
  <c r="E33" i="10"/>
  <c r="F33" i="10"/>
  <c r="E45" i="10"/>
  <c r="F45" i="10"/>
  <c r="E34" i="10"/>
  <c r="F34" i="10"/>
  <c r="E35" i="10"/>
  <c r="F35" i="10"/>
  <c r="E36" i="10"/>
  <c r="F36" i="10"/>
  <c r="E4" i="10"/>
  <c r="F4" i="10"/>
  <c r="E42" i="10"/>
  <c r="F42" i="10"/>
  <c r="E43" i="10"/>
  <c r="F43" i="10"/>
  <c r="E46" i="10"/>
  <c r="F46" i="10"/>
  <c r="E48" i="10"/>
  <c r="F48" i="10"/>
  <c r="E49" i="10"/>
  <c r="F49" i="10"/>
  <c r="E30" i="10"/>
  <c r="F30" i="10"/>
  <c r="E50" i="10"/>
  <c r="F50" i="10"/>
  <c r="F7" i="10"/>
  <c r="E7" i="10"/>
  <c r="C54" i="11"/>
  <c r="C53" i="11"/>
  <c r="C52" i="11"/>
  <c r="V52" i="2" l="1"/>
  <c r="T52" i="2"/>
  <c r="K52" i="2"/>
  <c r="G52" i="2"/>
  <c r="Z3" i="2"/>
  <c r="Y53" i="2"/>
  <c r="Y52" i="2"/>
  <c r="Z52" i="2" s="1"/>
  <c r="Y3" i="10"/>
  <c r="W54" i="10"/>
  <c r="F54" i="10"/>
  <c r="S53" i="10"/>
  <c r="W52" i="10"/>
  <c r="X43" i="10"/>
  <c r="Y36" i="10"/>
  <c r="Y29" i="10"/>
  <c r="Y15" i="10"/>
  <c r="Y16" i="10"/>
  <c r="X12" i="10"/>
  <c r="X3" i="10"/>
  <c r="M54" i="10"/>
  <c r="E54" i="10"/>
  <c r="R53" i="10"/>
  <c r="Y42" i="10"/>
  <c r="Y18" i="10"/>
  <c r="P53" i="10"/>
  <c r="E52" i="10"/>
  <c r="Y32" i="10"/>
  <c r="Y47" i="10"/>
  <c r="Y17" i="10"/>
  <c r="O53" i="10"/>
  <c r="L52" i="10"/>
  <c r="Y4" i="10"/>
  <c r="Y39" i="10"/>
  <c r="Y22" i="10"/>
  <c r="Y41" i="10"/>
  <c r="X46" i="10"/>
  <c r="X13" i="10"/>
  <c r="I52" i="11"/>
  <c r="T52" i="11"/>
  <c r="E52" i="11"/>
  <c r="K53" i="11"/>
  <c r="M53" i="11"/>
  <c r="O54" i="11"/>
  <c r="T53" i="11"/>
  <c r="E53" i="11"/>
  <c r="F53" i="11"/>
  <c r="H54" i="11"/>
  <c r="I53" i="11"/>
  <c r="O52" i="11"/>
  <c r="M52" i="11"/>
  <c r="F54" i="11"/>
  <c r="H53" i="11"/>
  <c r="F52" i="11"/>
  <c r="E54" i="11"/>
  <c r="M54" i="11"/>
  <c r="O53" i="11"/>
  <c r="H52" i="11"/>
  <c r="T54" i="11"/>
  <c r="K54" i="11"/>
  <c r="I54" i="11"/>
  <c r="Y49" i="10"/>
  <c r="Y34" i="10"/>
  <c r="Y24" i="10"/>
  <c r="Y5" i="10"/>
  <c r="Y14" i="10"/>
  <c r="Y9" i="10"/>
  <c r="Y48" i="10"/>
  <c r="Y37" i="10"/>
  <c r="Y28" i="10"/>
  <c r="Y30" i="10"/>
  <c r="Y35" i="10"/>
  <c r="Y27" i="10"/>
  <c r="Y19" i="10"/>
  <c r="Y44" i="10"/>
  <c r="Y10" i="10"/>
  <c r="C54" i="10"/>
  <c r="C53" i="10"/>
  <c r="C52" i="10"/>
  <c r="M52" i="10" s="1"/>
  <c r="D52" i="9"/>
  <c r="F52" i="9" s="1"/>
  <c r="G52" i="9"/>
  <c r="H52" i="9"/>
  <c r="J52" i="9" s="1"/>
  <c r="K52" i="9"/>
  <c r="L52" i="9"/>
  <c r="M52" i="9"/>
  <c r="N52" i="9"/>
  <c r="Q52" i="9" s="1"/>
  <c r="R52" i="9"/>
  <c r="S52" i="9"/>
  <c r="T52" i="9"/>
  <c r="V52" i="9" s="1"/>
  <c r="W52" i="9"/>
  <c r="Y52" i="9" s="1"/>
  <c r="D53" i="9"/>
  <c r="G53" i="9"/>
  <c r="H53" i="9"/>
  <c r="K53" i="9"/>
  <c r="L53" i="9"/>
  <c r="M53" i="9"/>
  <c r="N53" i="9"/>
  <c r="R53" i="9"/>
  <c r="S53" i="9"/>
  <c r="T53" i="9"/>
  <c r="W53" i="9"/>
  <c r="D54" i="9"/>
  <c r="G54" i="9"/>
  <c r="H54" i="9"/>
  <c r="K54" i="9"/>
  <c r="L54" i="9"/>
  <c r="M54" i="9"/>
  <c r="N54" i="9"/>
  <c r="R54" i="9"/>
  <c r="S54" i="9"/>
  <c r="T54" i="9"/>
  <c r="W54" i="9"/>
  <c r="Y18" i="9"/>
  <c r="Z18" i="9"/>
  <c r="Y3" i="9"/>
  <c r="Y54" i="9" s="1"/>
  <c r="Z3" i="9"/>
  <c r="Z54" i="9" s="1"/>
  <c r="Y23" i="9"/>
  <c r="Z23" i="9"/>
  <c r="Y37" i="9"/>
  <c r="Z37" i="9"/>
  <c r="Y9" i="9"/>
  <c r="Z9" i="9"/>
  <c r="Y10" i="9"/>
  <c r="Z10" i="9"/>
  <c r="Y8" i="9"/>
  <c r="Z8" i="9"/>
  <c r="Y11" i="9"/>
  <c r="Z11" i="9"/>
  <c r="Y28" i="9"/>
  <c r="Z28" i="9"/>
  <c r="Y12" i="9"/>
  <c r="Z12" i="9"/>
  <c r="Y13" i="9"/>
  <c r="Z13" i="9"/>
  <c r="Y40" i="9"/>
  <c r="Z40" i="9"/>
  <c r="Y14" i="9"/>
  <c r="Z14" i="9"/>
  <c r="Y44" i="9"/>
  <c r="Z44" i="9"/>
  <c r="Y16" i="9"/>
  <c r="Z16" i="9"/>
  <c r="Y41" i="9"/>
  <c r="Z41" i="9"/>
  <c r="Y17" i="9"/>
  <c r="Z17" i="9"/>
  <c r="Y38" i="9"/>
  <c r="Z38" i="9"/>
  <c r="Y26" i="9"/>
  <c r="Z26" i="9"/>
  <c r="Y20" i="9"/>
  <c r="Z20" i="9"/>
  <c r="Y5" i="9"/>
  <c r="Z5" i="9"/>
  <c r="Y19" i="9"/>
  <c r="Z19" i="9"/>
  <c r="Y15" i="9"/>
  <c r="Z15" i="9"/>
  <c r="Y22" i="9"/>
  <c r="Z22" i="9"/>
  <c r="Y47" i="9"/>
  <c r="Z47" i="9"/>
  <c r="Y21" i="9"/>
  <c r="Z21" i="9"/>
  <c r="Y25" i="9"/>
  <c r="Z25" i="9"/>
  <c r="Y31" i="9"/>
  <c r="Z31" i="9"/>
  <c r="Y24" i="9"/>
  <c r="Z24" i="9"/>
  <c r="Y27" i="9"/>
  <c r="Z27" i="9"/>
  <c r="Y29" i="9"/>
  <c r="Z29" i="9"/>
  <c r="Y39" i="9"/>
  <c r="Z39" i="9"/>
  <c r="Y32" i="9"/>
  <c r="Z32" i="9"/>
  <c r="Y6" i="9"/>
  <c r="Z6" i="9"/>
  <c r="Y33" i="9"/>
  <c r="Z33" i="9"/>
  <c r="Y45" i="9"/>
  <c r="Z45" i="9"/>
  <c r="Y34" i="9"/>
  <c r="Z34" i="9"/>
  <c r="Y35" i="9"/>
  <c r="Z35" i="9"/>
  <c r="Y36" i="9"/>
  <c r="Z36" i="9"/>
  <c r="Y4" i="9"/>
  <c r="Z4" i="9"/>
  <c r="Y42" i="9"/>
  <c r="Z42" i="9"/>
  <c r="Y43" i="9"/>
  <c r="Z43" i="9"/>
  <c r="Y46" i="9"/>
  <c r="Z46" i="9"/>
  <c r="Y48" i="9"/>
  <c r="Z48" i="9"/>
  <c r="Y49" i="9"/>
  <c r="Z49" i="9"/>
  <c r="Y30" i="9"/>
  <c r="Z30" i="9"/>
  <c r="Y50" i="9"/>
  <c r="Z50" i="9"/>
  <c r="Z7" i="9"/>
  <c r="Y7" i="9"/>
  <c r="U18" i="9"/>
  <c r="V18" i="9"/>
  <c r="U3" i="9"/>
  <c r="U53" i="9" s="1"/>
  <c r="V3" i="9"/>
  <c r="V54" i="9" s="1"/>
  <c r="U23" i="9"/>
  <c r="V23" i="9"/>
  <c r="U37" i="9"/>
  <c r="V37" i="9"/>
  <c r="U9" i="9"/>
  <c r="V9" i="9"/>
  <c r="U10" i="9"/>
  <c r="V10" i="9"/>
  <c r="U8" i="9"/>
  <c r="V8" i="9"/>
  <c r="U11" i="9"/>
  <c r="V11" i="9"/>
  <c r="U28" i="9"/>
  <c r="V28" i="9"/>
  <c r="U12" i="9"/>
  <c r="V12" i="9"/>
  <c r="U13" i="9"/>
  <c r="V13" i="9"/>
  <c r="U40" i="9"/>
  <c r="V40" i="9"/>
  <c r="U14" i="9"/>
  <c r="V14" i="9"/>
  <c r="U44" i="9"/>
  <c r="V44" i="9"/>
  <c r="U16" i="9"/>
  <c r="V16" i="9"/>
  <c r="U41" i="9"/>
  <c r="V41" i="9"/>
  <c r="U17" i="9"/>
  <c r="V17" i="9"/>
  <c r="U38" i="9"/>
  <c r="V38" i="9"/>
  <c r="U26" i="9"/>
  <c r="V26" i="9"/>
  <c r="U20" i="9"/>
  <c r="V20" i="9"/>
  <c r="U5" i="9"/>
  <c r="V5" i="9"/>
  <c r="U19" i="9"/>
  <c r="V19" i="9"/>
  <c r="U15" i="9"/>
  <c r="V15" i="9"/>
  <c r="U22" i="9"/>
  <c r="V22" i="9"/>
  <c r="U47" i="9"/>
  <c r="V47" i="9"/>
  <c r="U21" i="9"/>
  <c r="V21" i="9"/>
  <c r="U25" i="9"/>
  <c r="V25" i="9"/>
  <c r="U31" i="9"/>
  <c r="V31" i="9"/>
  <c r="U24" i="9"/>
  <c r="V24" i="9"/>
  <c r="U27" i="9"/>
  <c r="V27" i="9"/>
  <c r="U29" i="9"/>
  <c r="V29" i="9"/>
  <c r="U39" i="9"/>
  <c r="V39" i="9"/>
  <c r="U32" i="9"/>
  <c r="V32" i="9"/>
  <c r="U6" i="9"/>
  <c r="V6" i="9"/>
  <c r="U33" i="9"/>
  <c r="V33" i="9"/>
  <c r="U45" i="9"/>
  <c r="V45" i="9"/>
  <c r="U34" i="9"/>
  <c r="V34" i="9"/>
  <c r="U35" i="9"/>
  <c r="V35" i="9"/>
  <c r="U36" i="9"/>
  <c r="V36" i="9"/>
  <c r="U4" i="9"/>
  <c r="V4" i="9"/>
  <c r="U42" i="9"/>
  <c r="V42" i="9"/>
  <c r="U43" i="9"/>
  <c r="V43" i="9"/>
  <c r="U46" i="9"/>
  <c r="V46" i="9"/>
  <c r="U48" i="9"/>
  <c r="V48" i="9"/>
  <c r="U49" i="9"/>
  <c r="V49" i="9"/>
  <c r="U30" i="9"/>
  <c r="V30" i="9"/>
  <c r="U50" i="9"/>
  <c r="V50" i="9"/>
  <c r="V7" i="9"/>
  <c r="U7" i="9"/>
  <c r="P18" i="9"/>
  <c r="Q18" i="9"/>
  <c r="P3" i="9"/>
  <c r="P54" i="9" s="1"/>
  <c r="Q3" i="9"/>
  <c r="Q54" i="9" s="1"/>
  <c r="P23" i="9"/>
  <c r="Q23" i="9"/>
  <c r="P37" i="9"/>
  <c r="Q37" i="9"/>
  <c r="P9" i="9"/>
  <c r="Q9" i="9"/>
  <c r="P10" i="9"/>
  <c r="Q10" i="9"/>
  <c r="P8" i="9"/>
  <c r="Q8" i="9"/>
  <c r="P11" i="9"/>
  <c r="Q11" i="9"/>
  <c r="P28" i="9"/>
  <c r="Q28" i="9"/>
  <c r="P12" i="9"/>
  <c r="Q12" i="9"/>
  <c r="P13" i="9"/>
  <c r="Q13" i="9"/>
  <c r="P40" i="9"/>
  <c r="Q40" i="9"/>
  <c r="P14" i="9"/>
  <c r="Q14" i="9"/>
  <c r="P44" i="9"/>
  <c r="Q44" i="9"/>
  <c r="P16" i="9"/>
  <c r="Q16" i="9"/>
  <c r="P41" i="9"/>
  <c r="Q41" i="9"/>
  <c r="P17" i="9"/>
  <c r="Q17" i="9"/>
  <c r="P38" i="9"/>
  <c r="Q38" i="9"/>
  <c r="P26" i="9"/>
  <c r="Q26" i="9"/>
  <c r="P20" i="9"/>
  <c r="Q20" i="9"/>
  <c r="P5" i="9"/>
  <c r="Q5" i="9"/>
  <c r="P19" i="9"/>
  <c r="Q19" i="9"/>
  <c r="P15" i="9"/>
  <c r="Q15" i="9"/>
  <c r="P22" i="9"/>
  <c r="Q22" i="9"/>
  <c r="P47" i="9"/>
  <c r="Q47" i="9"/>
  <c r="P21" i="9"/>
  <c r="Q21" i="9"/>
  <c r="P25" i="9"/>
  <c r="Q25" i="9"/>
  <c r="P31" i="9"/>
  <c r="Q31" i="9"/>
  <c r="P24" i="9"/>
  <c r="Q24" i="9"/>
  <c r="P27" i="9"/>
  <c r="Q27" i="9"/>
  <c r="P29" i="9"/>
  <c r="Q29" i="9"/>
  <c r="P39" i="9"/>
  <c r="Q39" i="9"/>
  <c r="P32" i="9"/>
  <c r="Q32" i="9"/>
  <c r="P6" i="9"/>
  <c r="Q6" i="9"/>
  <c r="P33" i="9"/>
  <c r="Q33" i="9"/>
  <c r="P45" i="9"/>
  <c r="Q45" i="9"/>
  <c r="P34" i="9"/>
  <c r="Q34" i="9"/>
  <c r="P35" i="9"/>
  <c r="Q35" i="9"/>
  <c r="P36" i="9"/>
  <c r="Q36" i="9"/>
  <c r="P4" i="9"/>
  <c r="Q4" i="9"/>
  <c r="P42" i="9"/>
  <c r="Q42" i="9"/>
  <c r="P43" i="9"/>
  <c r="Q43" i="9"/>
  <c r="P46" i="9"/>
  <c r="Q46" i="9"/>
  <c r="P48" i="9"/>
  <c r="Q48" i="9"/>
  <c r="P49" i="9"/>
  <c r="Q49" i="9"/>
  <c r="P30" i="9"/>
  <c r="Q30" i="9"/>
  <c r="P50" i="9"/>
  <c r="Q50" i="9"/>
  <c r="P7" i="9"/>
  <c r="Q7" i="9"/>
  <c r="O18" i="9"/>
  <c r="O3" i="9"/>
  <c r="O54" i="9" s="1"/>
  <c r="O23" i="9"/>
  <c r="O37" i="9"/>
  <c r="O9" i="9"/>
  <c r="O10" i="9"/>
  <c r="O8" i="9"/>
  <c r="O11" i="9"/>
  <c r="O28" i="9"/>
  <c r="O12" i="9"/>
  <c r="O13" i="9"/>
  <c r="O40" i="9"/>
  <c r="O14" i="9"/>
  <c r="O44" i="9"/>
  <c r="O16" i="9"/>
  <c r="O41" i="9"/>
  <c r="O17" i="9"/>
  <c r="O38" i="9"/>
  <c r="O26" i="9"/>
  <c r="O20" i="9"/>
  <c r="O5" i="9"/>
  <c r="O19" i="9"/>
  <c r="O15" i="9"/>
  <c r="O22" i="9"/>
  <c r="O47" i="9"/>
  <c r="O21" i="9"/>
  <c r="O25" i="9"/>
  <c r="O31" i="9"/>
  <c r="O24" i="9"/>
  <c r="O27" i="9"/>
  <c r="O29" i="9"/>
  <c r="O39" i="9"/>
  <c r="O32" i="9"/>
  <c r="O6" i="9"/>
  <c r="O33" i="9"/>
  <c r="O45" i="9"/>
  <c r="O34" i="9"/>
  <c r="O35" i="9"/>
  <c r="O36" i="9"/>
  <c r="O4" i="9"/>
  <c r="O42" i="9"/>
  <c r="O43" i="9"/>
  <c r="O46" i="9"/>
  <c r="O48" i="9"/>
  <c r="O49" i="9"/>
  <c r="O30" i="9"/>
  <c r="O50" i="9"/>
  <c r="O7" i="9"/>
  <c r="I18" i="9"/>
  <c r="J18" i="9"/>
  <c r="I3" i="9"/>
  <c r="I54" i="9" s="1"/>
  <c r="J3" i="9"/>
  <c r="J54" i="9" s="1"/>
  <c r="I23" i="9"/>
  <c r="J23" i="9"/>
  <c r="I37" i="9"/>
  <c r="J37" i="9"/>
  <c r="I9" i="9"/>
  <c r="J9" i="9"/>
  <c r="I10" i="9"/>
  <c r="J10" i="9"/>
  <c r="I8" i="9"/>
  <c r="J8" i="9"/>
  <c r="I11" i="9"/>
  <c r="J11" i="9"/>
  <c r="I28" i="9"/>
  <c r="J28" i="9"/>
  <c r="I12" i="9"/>
  <c r="J12" i="9"/>
  <c r="I13" i="9"/>
  <c r="J13" i="9"/>
  <c r="I40" i="9"/>
  <c r="J40" i="9"/>
  <c r="I14" i="9"/>
  <c r="J14" i="9"/>
  <c r="I44" i="9"/>
  <c r="J44" i="9"/>
  <c r="I16" i="9"/>
  <c r="J16" i="9"/>
  <c r="I41" i="9"/>
  <c r="J41" i="9"/>
  <c r="I17" i="9"/>
  <c r="J17" i="9"/>
  <c r="I38" i="9"/>
  <c r="J38" i="9"/>
  <c r="I26" i="9"/>
  <c r="J26" i="9"/>
  <c r="I20" i="9"/>
  <c r="J20" i="9"/>
  <c r="I5" i="9"/>
  <c r="J5" i="9"/>
  <c r="I19" i="9"/>
  <c r="J19" i="9"/>
  <c r="I15" i="9"/>
  <c r="J15" i="9"/>
  <c r="I22" i="9"/>
  <c r="J22" i="9"/>
  <c r="I47" i="9"/>
  <c r="J47" i="9"/>
  <c r="I21" i="9"/>
  <c r="J21" i="9"/>
  <c r="I25" i="9"/>
  <c r="J25" i="9"/>
  <c r="I31" i="9"/>
  <c r="J31" i="9"/>
  <c r="I24" i="9"/>
  <c r="J24" i="9"/>
  <c r="I27" i="9"/>
  <c r="J27" i="9"/>
  <c r="I29" i="9"/>
  <c r="J29" i="9"/>
  <c r="I39" i="9"/>
  <c r="J39" i="9"/>
  <c r="I32" i="9"/>
  <c r="J32" i="9"/>
  <c r="I6" i="9"/>
  <c r="J6" i="9"/>
  <c r="I33" i="9"/>
  <c r="J33" i="9"/>
  <c r="I45" i="9"/>
  <c r="J45" i="9"/>
  <c r="I34" i="9"/>
  <c r="J34" i="9"/>
  <c r="I35" i="9"/>
  <c r="J35" i="9"/>
  <c r="I36" i="9"/>
  <c r="J36" i="9"/>
  <c r="I4" i="9"/>
  <c r="J4" i="9"/>
  <c r="I42" i="9"/>
  <c r="J42" i="9"/>
  <c r="I43" i="9"/>
  <c r="J43" i="9"/>
  <c r="I46" i="9"/>
  <c r="J46" i="9"/>
  <c r="I48" i="9"/>
  <c r="J48" i="9"/>
  <c r="I49" i="9"/>
  <c r="J49" i="9"/>
  <c r="I30" i="9"/>
  <c r="J30" i="9"/>
  <c r="I50" i="9"/>
  <c r="J50" i="9"/>
  <c r="J7" i="9"/>
  <c r="I7" i="9"/>
  <c r="E18" i="9"/>
  <c r="F18" i="9"/>
  <c r="E3" i="9"/>
  <c r="E53" i="9" s="1"/>
  <c r="F3" i="9"/>
  <c r="F54" i="9" s="1"/>
  <c r="E23" i="9"/>
  <c r="F23" i="9"/>
  <c r="E37" i="9"/>
  <c r="F37" i="9"/>
  <c r="E9" i="9"/>
  <c r="F9" i="9"/>
  <c r="E10" i="9"/>
  <c r="F10" i="9"/>
  <c r="E8" i="9"/>
  <c r="F8" i="9"/>
  <c r="E11" i="9"/>
  <c r="F11" i="9"/>
  <c r="E28" i="9"/>
  <c r="F28" i="9"/>
  <c r="E12" i="9"/>
  <c r="F12" i="9"/>
  <c r="E13" i="9"/>
  <c r="F13" i="9"/>
  <c r="E40" i="9"/>
  <c r="F40" i="9"/>
  <c r="E14" i="9"/>
  <c r="F14" i="9"/>
  <c r="E44" i="9"/>
  <c r="F44" i="9"/>
  <c r="E16" i="9"/>
  <c r="F16" i="9"/>
  <c r="E41" i="9"/>
  <c r="F41" i="9"/>
  <c r="E17" i="9"/>
  <c r="F17" i="9"/>
  <c r="E38" i="9"/>
  <c r="F38" i="9"/>
  <c r="E26" i="9"/>
  <c r="F26" i="9"/>
  <c r="E20" i="9"/>
  <c r="F20" i="9"/>
  <c r="E5" i="9"/>
  <c r="F5" i="9"/>
  <c r="E19" i="9"/>
  <c r="F19" i="9"/>
  <c r="E15" i="9"/>
  <c r="F15" i="9"/>
  <c r="E22" i="9"/>
  <c r="F22" i="9"/>
  <c r="E47" i="9"/>
  <c r="F47" i="9"/>
  <c r="E21" i="9"/>
  <c r="F21" i="9"/>
  <c r="E25" i="9"/>
  <c r="F25" i="9"/>
  <c r="E31" i="9"/>
  <c r="F31" i="9"/>
  <c r="E24" i="9"/>
  <c r="F24" i="9"/>
  <c r="E27" i="9"/>
  <c r="F27" i="9"/>
  <c r="E29" i="9"/>
  <c r="F29" i="9"/>
  <c r="E39" i="9"/>
  <c r="F39" i="9"/>
  <c r="E32" i="9"/>
  <c r="F32" i="9"/>
  <c r="E6" i="9"/>
  <c r="F6" i="9"/>
  <c r="E33" i="9"/>
  <c r="F33" i="9"/>
  <c r="E45" i="9"/>
  <c r="F45" i="9"/>
  <c r="E34" i="9"/>
  <c r="F34" i="9"/>
  <c r="E35" i="9"/>
  <c r="F35" i="9"/>
  <c r="E36" i="9"/>
  <c r="F36" i="9"/>
  <c r="E4" i="9"/>
  <c r="F4" i="9"/>
  <c r="E42" i="9"/>
  <c r="F42" i="9"/>
  <c r="E43" i="9"/>
  <c r="F43" i="9"/>
  <c r="E46" i="9"/>
  <c r="F46" i="9"/>
  <c r="E48" i="9"/>
  <c r="F48" i="9"/>
  <c r="E49" i="9"/>
  <c r="F49" i="9"/>
  <c r="E30" i="9"/>
  <c r="F30" i="9"/>
  <c r="E50" i="9"/>
  <c r="F50" i="9"/>
  <c r="F7" i="9"/>
  <c r="E7" i="9"/>
  <c r="C54" i="9"/>
  <c r="C53" i="9"/>
  <c r="C52" i="9"/>
  <c r="L63" i="8"/>
  <c r="I63" i="8"/>
  <c r="H63" i="8"/>
  <c r="E63" i="8"/>
  <c r="L62" i="8"/>
  <c r="I62" i="8"/>
  <c r="H62" i="8"/>
  <c r="E62" i="8"/>
  <c r="L61" i="8"/>
  <c r="I61" i="8"/>
  <c r="K61" i="8" s="1"/>
  <c r="H61" i="8"/>
  <c r="F61" i="8"/>
  <c r="E61" i="8"/>
  <c r="G61" i="8" s="1"/>
  <c r="N12" i="8"/>
  <c r="M12" i="8"/>
  <c r="K12" i="8"/>
  <c r="J12" i="8"/>
  <c r="G12" i="8"/>
  <c r="F12" i="8"/>
  <c r="N58" i="8"/>
  <c r="M58" i="8"/>
  <c r="K58" i="8"/>
  <c r="J58" i="8"/>
  <c r="G58" i="8"/>
  <c r="F58" i="8"/>
  <c r="N20" i="8"/>
  <c r="M20" i="8"/>
  <c r="K20" i="8"/>
  <c r="J20" i="8"/>
  <c r="G20" i="8"/>
  <c r="F20" i="8"/>
  <c r="N17" i="8"/>
  <c r="M17" i="8"/>
  <c r="K17" i="8"/>
  <c r="J17" i="8"/>
  <c r="G17" i="8"/>
  <c r="F17" i="8"/>
  <c r="N7" i="8"/>
  <c r="M7" i="8"/>
  <c r="K7" i="8"/>
  <c r="J7" i="8"/>
  <c r="G7" i="8"/>
  <c r="F7" i="8"/>
  <c r="N30" i="8"/>
  <c r="M30" i="8"/>
  <c r="K30" i="8"/>
  <c r="J30" i="8"/>
  <c r="G30" i="8"/>
  <c r="F30" i="8"/>
  <c r="N16" i="8"/>
  <c r="M16" i="8"/>
  <c r="K16" i="8"/>
  <c r="J16" i="8"/>
  <c r="G16" i="8"/>
  <c r="F16" i="8"/>
  <c r="N23" i="8"/>
  <c r="M23" i="8"/>
  <c r="K23" i="8"/>
  <c r="J23" i="8"/>
  <c r="G23" i="8"/>
  <c r="F23" i="8"/>
  <c r="N8" i="8"/>
  <c r="M8" i="8"/>
  <c r="K8" i="8"/>
  <c r="J8" i="8"/>
  <c r="G8" i="8"/>
  <c r="F8" i="8"/>
  <c r="N4" i="8"/>
  <c r="M4" i="8"/>
  <c r="K4" i="8"/>
  <c r="J4" i="8"/>
  <c r="G4" i="8"/>
  <c r="F4" i="8"/>
  <c r="N27" i="8"/>
  <c r="M27" i="8"/>
  <c r="K27" i="8"/>
  <c r="J27" i="8"/>
  <c r="G27" i="8"/>
  <c r="F27" i="8"/>
  <c r="N39" i="8"/>
  <c r="M39" i="8"/>
  <c r="K39" i="8"/>
  <c r="J39" i="8"/>
  <c r="G39" i="8"/>
  <c r="F39" i="8"/>
  <c r="N6" i="8"/>
  <c r="M6" i="8"/>
  <c r="K6" i="8"/>
  <c r="J6" i="8"/>
  <c r="G6" i="8"/>
  <c r="F6" i="8"/>
  <c r="N55" i="8"/>
  <c r="M55" i="8"/>
  <c r="K55" i="8"/>
  <c r="J55" i="8"/>
  <c r="G55" i="8"/>
  <c r="F55" i="8"/>
  <c r="N34" i="8"/>
  <c r="M34" i="8"/>
  <c r="K34" i="8"/>
  <c r="J34" i="8"/>
  <c r="G34" i="8"/>
  <c r="F34" i="8"/>
  <c r="N45" i="8"/>
  <c r="M45" i="8"/>
  <c r="K45" i="8"/>
  <c r="J45" i="8"/>
  <c r="G45" i="8"/>
  <c r="F45" i="8"/>
  <c r="N26" i="8"/>
  <c r="M26" i="8"/>
  <c r="K26" i="8"/>
  <c r="J26" i="8"/>
  <c r="G26" i="8"/>
  <c r="F26" i="8"/>
  <c r="N19" i="8"/>
  <c r="M19" i="8"/>
  <c r="K19" i="8"/>
  <c r="J19" i="8"/>
  <c r="G19" i="8"/>
  <c r="F19" i="8"/>
  <c r="N29" i="8"/>
  <c r="M29" i="8"/>
  <c r="K29" i="8"/>
  <c r="J29" i="8"/>
  <c r="G29" i="8"/>
  <c r="F29" i="8"/>
  <c r="N15" i="8"/>
  <c r="M15" i="8"/>
  <c r="K15" i="8"/>
  <c r="J15" i="8"/>
  <c r="G15" i="8"/>
  <c r="F15" i="8"/>
  <c r="N31" i="8"/>
  <c r="M31" i="8"/>
  <c r="K31" i="8"/>
  <c r="J31" i="8"/>
  <c r="G31" i="8"/>
  <c r="F31" i="8"/>
  <c r="N18" i="8"/>
  <c r="M18" i="8"/>
  <c r="K18" i="8"/>
  <c r="J18" i="8"/>
  <c r="G18" i="8"/>
  <c r="F18" i="8"/>
  <c r="N43" i="8"/>
  <c r="M43" i="8"/>
  <c r="K43" i="8"/>
  <c r="J43" i="8"/>
  <c r="G43" i="8"/>
  <c r="F43" i="8"/>
  <c r="N22" i="8"/>
  <c r="M22" i="8"/>
  <c r="K22" i="8"/>
  <c r="J22" i="8"/>
  <c r="G22" i="8"/>
  <c r="F22" i="8"/>
  <c r="N53" i="8"/>
  <c r="M53" i="8"/>
  <c r="K53" i="8"/>
  <c r="J53" i="8"/>
  <c r="G53" i="8"/>
  <c r="F53" i="8"/>
  <c r="N51" i="8"/>
  <c r="M51" i="8"/>
  <c r="K51" i="8"/>
  <c r="J51" i="8"/>
  <c r="G51" i="8"/>
  <c r="F51" i="8"/>
  <c r="N35" i="8"/>
  <c r="M35" i="8"/>
  <c r="K35" i="8"/>
  <c r="J35" i="8"/>
  <c r="G35" i="8"/>
  <c r="F35" i="8"/>
  <c r="N47" i="8"/>
  <c r="M47" i="8"/>
  <c r="K47" i="8"/>
  <c r="J47" i="8"/>
  <c r="G47" i="8"/>
  <c r="F47" i="8"/>
  <c r="N59" i="8"/>
  <c r="M59" i="8"/>
  <c r="K59" i="8"/>
  <c r="J59" i="8"/>
  <c r="G59" i="8"/>
  <c r="F59" i="8"/>
  <c r="N54" i="8"/>
  <c r="M54" i="8"/>
  <c r="K54" i="8"/>
  <c r="J54" i="8"/>
  <c r="G54" i="8"/>
  <c r="F54" i="8"/>
  <c r="N48" i="8"/>
  <c r="M48" i="8"/>
  <c r="K48" i="8"/>
  <c r="J48" i="8"/>
  <c r="G48" i="8"/>
  <c r="F48" i="8"/>
  <c r="N33" i="8"/>
  <c r="M33" i="8"/>
  <c r="K33" i="8"/>
  <c r="J33" i="8"/>
  <c r="G33" i="8"/>
  <c r="F33" i="8"/>
  <c r="N52" i="8"/>
  <c r="M52" i="8"/>
  <c r="K52" i="8"/>
  <c r="J52" i="8"/>
  <c r="G52" i="8"/>
  <c r="F52" i="8"/>
  <c r="N36" i="8"/>
  <c r="M36" i="8"/>
  <c r="K36" i="8"/>
  <c r="J36" i="8"/>
  <c r="G36" i="8"/>
  <c r="F36" i="8"/>
  <c r="N44" i="8"/>
  <c r="M44" i="8"/>
  <c r="K44" i="8"/>
  <c r="J44" i="8"/>
  <c r="G44" i="8"/>
  <c r="F44" i="8"/>
  <c r="N40" i="8"/>
  <c r="M40" i="8"/>
  <c r="K40" i="8"/>
  <c r="J40" i="8"/>
  <c r="G40" i="8"/>
  <c r="F40" i="8"/>
  <c r="N11" i="8"/>
  <c r="M11" i="8"/>
  <c r="K11" i="8"/>
  <c r="J11" i="8"/>
  <c r="G11" i="8"/>
  <c r="F11" i="8"/>
  <c r="N32" i="8"/>
  <c r="M32" i="8"/>
  <c r="K32" i="8"/>
  <c r="J32" i="8"/>
  <c r="G32" i="8"/>
  <c r="F32" i="8"/>
  <c r="N46" i="8"/>
  <c r="M46" i="8"/>
  <c r="K46" i="8"/>
  <c r="J46" i="8"/>
  <c r="G46" i="8"/>
  <c r="F46" i="8"/>
  <c r="N13" i="8"/>
  <c r="M13" i="8"/>
  <c r="K13" i="8"/>
  <c r="J13" i="8"/>
  <c r="G13" i="8"/>
  <c r="F13" i="8"/>
  <c r="N42" i="8"/>
  <c r="M42" i="8"/>
  <c r="K42" i="8"/>
  <c r="J42" i="8"/>
  <c r="G42" i="8"/>
  <c r="F42" i="8"/>
  <c r="N5" i="8"/>
  <c r="M5" i="8"/>
  <c r="K5" i="8"/>
  <c r="J5" i="8"/>
  <c r="G5" i="8"/>
  <c r="F5" i="8"/>
  <c r="N14" i="8"/>
  <c r="M14" i="8"/>
  <c r="K14" i="8"/>
  <c r="J14" i="8"/>
  <c r="G14" i="8"/>
  <c r="F14" i="8"/>
  <c r="N41" i="8"/>
  <c r="M41" i="8"/>
  <c r="K41" i="8"/>
  <c r="J41" i="8"/>
  <c r="G41" i="8"/>
  <c r="F41" i="8"/>
  <c r="N57" i="8"/>
  <c r="M57" i="8"/>
  <c r="K57" i="8"/>
  <c r="J57" i="8"/>
  <c r="G57" i="8"/>
  <c r="F57" i="8"/>
  <c r="N28" i="8"/>
  <c r="M28" i="8"/>
  <c r="K28" i="8"/>
  <c r="J28" i="8"/>
  <c r="G28" i="8"/>
  <c r="F28" i="8"/>
  <c r="N56" i="8"/>
  <c r="M56" i="8"/>
  <c r="K56" i="8"/>
  <c r="J56" i="8"/>
  <c r="G56" i="8"/>
  <c r="F56" i="8"/>
  <c r="N21" i="8"/>
  <c r="M21" i="8"/>
  <c r="K21" i="8"/>
  <c r="J21" i="8"/>
  <c r="G21" i="8"/>
  <c r="F21" i="8"/>
  <c r="F52" i="6"/>
  <c r="E52" i="6"/>
  <c r="G52" i="6" s="1"/>
  <c r="H52" i="6"/>
  <c r="I52" i="6"/>
  <c r="K52" i="6" s="1"/>
  <c r="L52" i="6"/>
  <c r="O52" i="6" s="1"/>
  <c r="E53" i="6"/>
  <c r="H53" i="6"/>
  <c r="I53" i="6"/>
  <c r="L53" i="6"/>
  <c r="E54" i="6"/>
  <c r="H54" i="6"/>
  <c r="I54" i="6"/>
  <c r="L54" i="6"/>
  <c r="D54" i="6"/>
  <c r="D53" i="6"/>
  <c r="D52" i="6"/>
  <c r="M18" i="6"/>
  <c r="N18" i="6"/>
  <c r="O18" i="6"/>
  <c r="M3" i="6"/>
  <c r="M53" i="6" s="1"/>
  <c r="N3" i="6"/>
  <c r="N53" i="6" s="1"/>
  <c r="O3" i="6"/>
  <c r="O53" i="6" s="1"/>
  <c r="M23" i="6"/>
  <c r="N23" i="6"/>
  <c r="O23" i="6"/>
  <c r="M37" i="6"/>
  <c r="N37" i="6"/>
  <c r="O37" i="6"/>
  <c r="M9" i="6"/>
  <c r="N9" i="6"/>
  <c r="O9" i="6"/>
  <c r="M10" i="6"/>
  <c r="N10" i="6"/>
  <c r="O10" i="6"/>
  <c r="M8" i="6"/>
  <c r="N8" i="6"/>
  <c r="O8" i="6"/>
  <c r="M11" i="6"/>
  <c r="N11" i="6"/>
  <c r="O11" i="6"/>
  <c r="M28" i="6"/>
  <c r="N28" i="6"/>
  <c r="O28" i="6"/>
  <c r="M12" i="6"/>
  <c r="N12" i="6"/>
  <c r="O12" i="6"/>
  <c r="M13" i="6"/>
  <c r="N13" i="6"/>
  <c r="O13" i="6"/>
  <c r="M40" i="6"/>
  <c r="N40" i="6"/>
  <c r="O40" i="6"/>
  <c r="M14" i="6"/>
  <c r="N14" i="6"/>
  <c r="O14" i="6"/>
  <c r="M44" i="6"/>
  <c r="N44" i="6"/>
  <c r="O44" i="6"/>
  <c r="M16" i="6"/>
  <c r="N16" i="6"/>
  <c r="O16" i="6"/>
  <c r="M41" i="6"/>
  <c r="N41" i="6"/>
  <c r="O41" i="6"/>
  <c r="M17" i="6"/>
  <c r="N17" i="6"/>
  <c r="O17" i="6"/>
  <c r="M38" i="6"/>
  <c r="N38" i="6"/>
  <c r="O38" i="6"/>
  <c r="M26" i="6"/>
  <c r="N26" i="6"/>
  <c r="O26" i="6"/>
  <c r="M20" i="6"/>
  <c r="N20" i="6"/>
  <c r="O20" i="6"/>
  <c r="M5" i="6"/>
  <c r="N5" i="6"/>
  <c r="O5" i="6"/>
  <c r="O54" i="6" s="1"/>
  <c r="M19" i="6"/>
  <c r="N19" i="6"/>
  <c r="O19" i="6"/>
  <c r="M15" i="6"/>
  <c r="N15" i="6"/>
  <c r="O15" i="6"/>
  <c r="M22" i="6"/>
  <c r="N22" i="6"/>
  <c r="O22" i="6"/>
  <c r="M47" i="6"/>
  <c r="N47" i="6"/>
  <c r="O47" i="6"/>
  <c r="M21" i="6"/>
  <c r="N21" i="6"/>
  <c r="O21" i="6"/>
  <c r="M25" i="6"/>
  <c r="N25" i="6"/>
  <c r="O25" i="6"/>
  <c r="M31" i="6"/>
  <c r="N31" i="6"/>
  <c r="O31" i="6"/>
  <c r="M24" i="6"/>
  <c r="N24" i="6"/>
  <c r="O24" i="6"/>
  <c r="M27" i="6"/>
  <c r="N27" i="6"/>
  <c r="O27" i="6"/>
  <c r="M29" i="6"/>
  <c r="N29" i="6"/>
  <c r="O29" i="6"/>
  <c r="M39" i="6"/>
  <c r="N39" i="6"/>
  <c r="O39" i="6"/>
  <c r="M32" i="6"/>
  <c r="N32" i="6"/>
  <c r="O32" i="6"/>
  <c r="M6" i="6"/>
  <c r="N6" i="6"/>
  <c r="O6" i="6"/>
  <c r="M33" i="6"/>
  <c r="N33" i="6"/>
  <c r="O33" i="6"/>
  <c r="M45" i="6"/>
  <c r="N45" i="6"/>
  <c r="O45" i="6"/>
  <c r="M34" i="6"/>
  <c r="N34" i="6"/>
  <c r="O34" i="6"/>
  <c r="M35" i="6"/>
  <c r="N35" i="6"/>
  <c r="O35" i="6"/>
  <c r="M36" i="6"/>
  <c r="N36" i="6"/>
  <c r="O36" i="6"/>
  <c r="M4" i="6"/>
  <c r="N4" i="6"/>
  <c r="O4" i="6"/>
  <c r="M42" i="6"/>
  <c r="N42" i="6"/>
  <c r="O42" i="6"/>
  <c r="M43" i="6"/>
  <c r="N43" i="6"/>
  <c r="O43" i="6"/>
  <c r="M46" i="6"/>
  <c r="N46" i="6"/>
  <c r="O46" i="6"/>
  <c r="M48" i="6"/>
  <c r="N48" i="6"/>
  <c r="O48" i="6"/>
  <c r="M49" i="6"/>
  <c r="N49" i="6"/>
  <c r="O49" i="6"/>
  <c r="M30" i="6"/>
  <c r="N30" i="6"/>
  <c r="O30" i="6"/>
  <c r="M50" i="6"/>
  <c r="N50" i="6"/>
  <c r="O50" i="6"/>
  <c r="O7" i="6"/>
  <c r="N7" i="6"/>
  <c r="M7" i="6"/>
  <c r="J18" i="6"/>
  <c r="K18" i="6"/>
  <c r="J3" i="6"/>
  <c r="J54" i="6" s="1"/>
  <c r="K3" i="6"/>
  <c r="K54" i="6" s="1"/>
  <c r="J23" i="6"/>
  <c r="K23" i="6"/>
  <c r="J37" i="6"/>
  <c r="K37" i="6"/>
  <c r="J9" i="6"/>
  <c r="K9" i="6"/>
  <c r="J10" i="6"/>
  <c r="K10" i="6"/>
  <c r="J8" i="6"/>
  <c r="K8" i="6"/>
  <c r="J11" i="6"/>
  <c r="K11" i="6"/>
  <c r="J28" i="6"/>
  <c r="K28" i="6"/>
  <c r="J12" i="6"/>
  <c r="K12" i="6"/>
  <c r="J13" i="6"/>
  <c r="K13" i="6"/>
  <c r="J40" i="6"/>
  <c r="K40" i="6"/>
  <c r="J14" i="6"/>
  <c r="K14" i="6"/>
  <c r="J44" i="6"/>
  <c r="K44" i="6"/>
  <c r="J16" i="6"/>
  <c r="K16" i="6"/>
  <c r="J41" i="6"/>
  <c r="K41" i="6"/>
  <c r="J17" i="6"/>
  <c r="K17" i="6"/>
  <c r="J38" i="6"/>
  <c r="K38" i="6"/>
  <c r="J26" i="6"/>
  <c r="K26" i="6"/>
  <c r="J20" i="6"/>
  <c r="K20" i="6"/>
  <c r="J5" i="6"/>
  <c r="K5" i="6"/>
  <c r="J19" i="6"/>
  <c r="K19" i="6"/>
  <c r="J15" i="6"/>
  <c r="K15" i="6"/>
  <c r="J22" i="6"/>
  <c r="K22" i="6"/>
  <c r="J47" i="6"/>
  <c r="K47" i="6"/>
  <c r="J21" i="6"/>
  <c r="K21" i="6"/>
  <c r="J25" i="6"/>
  <c r="K25" i="6"/>
  <c r="J31" i="6"/>
  <c r="K31" i="6"/>
  <c r="J24" i="6"/>
  <c r="K24" i="6"/>
  <c r="J27" i="6"/>
  <c r="K27" i="6"/>
  <c r="J29" i="6"/>
  <c r="K29" i="6"/>
  <c r="J39" i="6"/>
  <c r="K39" i="6"/>
  <c r="J32" i="6"/>
  <c r="K32" i="6"/>
  <c r="J6" i="6"/>
  <c r="K6" i="6"/>
  <c r="J33" i="6"/>
  <c r="K33" i="6"/>
  <c r="J45" i="6"/>
  <c r="K45" i="6"/>
  <c r="J34" i="6"/>
  <c r="K34" i="6"/>
  <c r="J35" i="6"/>
  <c r="K35" i="6"/>
  <c r="J36" i="6"/>
  <c r="K36" i="6"/>
  <c r="J4" i="6"/>
  <c r="J53" i="6" s="1"/>
  <c r="K4" i="6"/>
  <c r="J42" i="6"/>
  <c r="K42" i="6"/>
  <c r="J43" i="6"/>
  <c r="K43" i="6"/>
  <c r="J46" i="6"/>
  <c r="K46" i="6"/>
  <c r="J48" i="6"/>
  <c r="K48" i="6"/>
  <c r="J49" i="6"/>
  <c r="K49" i="6"/>
  <c r="J30" i="6"/>
  <c r="K30" i="6"/>
  <c r="J50" i="6"/>
  <c r="K50" i="6"/>
  <c r="K7" i="6"/>
  <c r="J7" i="6"/>
  <c r="F18" i="6"/>
  <c r="G18" i="6"/>
  <c r="F3" i="6"/>
  <c r="F53" i="6" s="1"/>
  <c r="G3" i="6"/>
  <c r="G53" i="6" s="1"/>
  <c r="F23" i="6"/>
  <c r="G23" i="6"/>
  <c r="F37" i="6"/>
  <c r="G37" i="6"/>
  <c r="F9" i="6"/>
  <c r="G9" i="6"/>
  <c r="F10" i="6"/>
  <c r="G10" i="6"/>
  <c r="F8" i="6"/>
  <c r="G8" i="6"/>
  <c r="F11" i="6"/>
  <c r="G11" i="6"/>
  <c r="F28" i="6"/>
  <c r="G28" i="6"/>
  <c r="F12" i="6"/>
  <c r="G12" i="6"/>
  <c r="F13" i="6"/>
  <c r="G13" i="6"/>
  <c r="F40" i="6"/>
  <c r="G40" i="6"/>
  <c r="F14" i="6"/>
  <c r="G14" i="6"/>
  <c r="F44" i="6"/>
  <c r="G44" i="6"/>
  <c r="F16" i="6"/>
  <c r="G16" i="6"/>
  <c r="F41" i="6"/>
  <c r="G41" i="6"/>
  <c r="F17" i="6"/>
  <c r="G17" i="6"/>
  <c r="F38" i="6"/>
  <c r="G38" i="6"/>
  <c r="F26" i="6"/>
  <c r="G26" i="6"/>
  <c r="F20" i="6"/>
  <c r="G20" i="6"/>
  <c r="F5" i="6"/>
  <c r="G5" i="6"/>
  <c r="F19" i="6"/>
  <c r="G19" i="6"/>
  <c r="F15" i="6"/>
  <c r="G15" i="6"/>
  <c r="F22" i="6"/>
  <c r="G22" i="6"/>
  <c r="F47" i="6"/>
  <c r="G47" i="6"/>
  <c r="F21" i="6"/>
  <c r="G21" i="6"/>
  <c r="F25" i="6"/>
  <c r="G25" i="6"/>
  <c r="F31" i="6"/>
  <c r="G31" i="6"/>
  <c r="F24" i="6"/>
  <c r="G24" i="6"/>
  <c r="F27" i="6"/>
  <c r="G27" i="6"/>
  <c r="F29" i="6"/>
  <c r="G29" i="6"/>
  <c r="F39" i="6"/>
  <c r="G39" i="6"/>
  <c r="F32" i="6"/>
  <c r="G32" i="6"/>
  <c r="F6" i="6"/>
  <c r="G6" i="6"/>
  <c r="F33" i="6"/>
  <c r="G33" i="6"/>
  <c r="F45" i="6"/>
  <c r="G45" i="6"/>
  <c r="F34" i="6"/>
  <c r="G34" i="6"/>
  <c r="F35" i="6"/>
  <c r="G35" i="6"/>
  <c r="F36" i="6"/>
  <c r="G36" i="6"/>
  <c r="F4" i="6"/>
  <c r="F54" i="6" s="1"/>
  <c r="G4" i="6"/>
  <c r="F42" i="6"/>
  <c r="G42" i="6"/>
  <c r="F43" i="6"/>
  <c r="G43" i="6"/>
  <c r="F46" i="6"/>
  <c r="G46" i="6"/>
  <c r="F48" i="6"/>
  <c r="G48" i="6"/>
  <c r="F49" i="6"/>
  <c r="G49" i="6"/>
  <c r="F30" i="6"/>
  <c r="G30" i="6"/>
  <c r="F50" i="6"/>
  <c r="G50" i="6"/>
  <c r="G7" i="6"/>
  <c r="G54" i="6" s="1"/>
  <c r="F7" i="6"/>
  <c r="D52" i="4"/>
  <c r="E52" i="4" s="1"/>
  <c r="G52" i="4"/>
  <c r="H52" i="4"/>
  <c r="J52" i="4" s="1"/>
  <c r="K52" i="4"/>
  <c r="M52" i="4" s="1"/>
  <c r="N52" i="4"/>
  <c r="P52" i="4" s="1"/>
  <c r="D53" i="4"/>
  <c r="G53" i="4"/>
  <c r="H53" i="4"/>
  <c r="K53" i="4"/>
  <c r="N53" i="4"/>
  <c r="D54" i="4"/>
  <c r="G54" i="4"/>
  <c r="H54" i="4"/>
  <c r="K54" i="4"/>
  <c r="N54" i="4"/>
  <c r="C54" i="4"/>
  <c r="C53" i="4"/>
  <c r="C52" i="4"/>
  <c r="O18" i="4"/>
  <c r="P18" i="4"/>
  <c r="O3" i="4"/>
  <c r="O53" i="4" s="1"/>
  <c r="P3" i="4"/>
  <c r="P53" i="4" s="1"/>
  <c r="O23" i="4"/>
  <c r="P23" i="4"/>
  <c r="O37" i="4"/>
  <c r="P37" i="4"/>
  <c r="O9" i="4"/>
  <c r="P9" i="4"/>
  <c r="O10" i="4"/>
  <c r="P10" i="4"/>
  <c r="O8" i="4"/>
  <c r="P8" i="4"/>
  <c r="O11" i="4"/>
  <c r="P11" i="4"/>
  <c r="O28" i="4"/>
  <c r="P28" i="4"/>
  <c r="O12" i="4"/>
  <c r="P12" i="4"/>
  <c r="O13" i="4"/>
  <c r="P13" i="4"/>
  <c r="O40" i="4"/>
  <c r="P40" i="4"/>
  <c r="O14" i="4"/>
  <c r="P14" i="4"/>
  <c r="O44" i="4"/>
  <c r="P44" i="4"/>
  <c r="O16" i="4"/>
  <c r="P16" i="4"/>
  <c r="O41" i="4"/>
  <c r="P41" i="4"/>
  <c r="O17" i="4"/>
  <c r="P17" i="4"/>
  <c r="O38" i="4"/>
  <c r="P38" i="4"/>
  <c r="O26" i="4"/>
  <c r="P26" i="4"/>
  <c r="O20" i="4"/>
  <c r="P20" i="4"/>
  <c r="O5" i="4"/>
  <c r="P5" i="4"/>
  <c r="O19" i="4"/>
  <c r="P19" i="4"/>
  <c r="O15" i="4"/>
  <c r="P15" i="4"/>
  <c r="O22" i="4"/>
  <c r="P22" i="4"/>
  <c r="O47" i="4"/>
  <c r="P47" i="4"/>
  <c r="O21" i="4"/>
  <c r="P21" i="4"/>
  <c r="O25" i="4"/>
  <c r="P25" i="4"/>
  <c r="O31" i="4"/>
  <c r="P31" i="4"/>
  <c r="O24" i="4"/>
  <c r="P24" i="4"/>
  <c r="O27" i="4"/>
  <c r="P27" i="4"/>
  <c r="O29" i="4"/>
  <c r="P29" i="4"/>
  <c r="O39" i="4"/>
  <c r="P39" i="4"/>
  <c r="O32" i="4"/>
  <c r="P32" i="4"/>
  <c r="O6" i="4"/>
  <c r="P6" i="4"/>
  <c r="O33" i="4"/>
  <c r="P33" i="4"/>
  <c r="O45" i="4"/>
  <c r="P45" i="4"/>
  <c r="O34" i="4"/>
  <c r="P34" i="4"/>
  <c r="O35" i="4"/>
  <c r="P35" i="4"/>
  <c r="O36" i="4"/>
  <c r="P36" i="4"/>
  <c r="O4" i="4"/>
  <c r="P4" i="4"/>
  <c r="O42" i="4"/>
  <c r="P42" i="4"/>
  <c r="O43" i="4"/>
  <c r="P43" i="4"/>
  <c r="O46" i="4"/>
  <c r="P46" i="4"/>
  <c r="O48" i="4"/>
  <c r="P48" i="4"/>
  <c r="O49" i="4"/>
  <c r="P49" i="4"/>
  <c r="O30" i="4"/>
  <c r="P30" i="4"/>
  <c r="O50" i="4"/>
  <c r="P50" i="4"/>
  <c r="P7" i="4"/>
  <c r="O7" i="4"/>
  <c r="L18" i="4"/>
  <c r="M18" i="4"/>
  <c r="L3" i="4"/>
  <c r="L54" i="4" s="1"/>
  <c r="M3" i="4"/>
  <c r="M53" i="4" s="1"/>
  <c r="L23" i="4"/>
  <c r="M23" i="4"/>
  <c r="L37" i="4"/>
  <c r="M37" i="4"/>
  <c r="L9" i="4"/>
  <c r="M9" i="4"/>
  <c r="L10" i="4"/>
  <c r="M10" i="4"/>
  <c r="L8" i="4"/>
  <c r="M8" i="4"/>
  <c r="L11" i="4"/>
  <c r="M11" i="4"/>
  <c r="L28" i="4"/>
  <c r="M28" i="4"/>
  <c r="L12" i="4"/>
  <c r="M12" i="4"/>
  <c r="L13" i="4"/>
  <c r="M13" i="4"/>
  <c r="L40" i="4"/>
  <c r="M40" i="4"/>
  <c r="L14" i="4"/>
  <c r="M14" i="4"/>
  <c r="L44" i="4"/>
  <c r="M44" i="4"/>
  <c r="L16" i="4"/>
  <c r="M16" i="4"/>
  <c r="L41" i="4"/>
  <c r="M41" i="4"/>
  <c r="L17" i="4"/>
  <c r="M17" i="4"/>
  <c r="L38" i="4"/>
  <c r="M38" i="4"/>
  <c r="L26" i="4"/>
  <c r="M26" i="4"/>
  <c r="L20" i="4"/>
  <c r="M20" i="4"/>
  <c r="L5" i="4"/>
  <c r="M5" i="4"/>
  <c r="M54" i="4" s="1"/>
  <c r="L19" i="4"/>
  <c r="M19" i="4"/>
  <c r="L15" i="4"/>
  <c r="M15" i="4"/>
  <c r="L22" i="4"/>
  <c r="M22" i="4"/>
  <c r="L47" i="4"/>
  <c r="M47" i="4"/>
  <c r="L21" i="4"/>
  <c r="M21" i="4"/>
  <c r="L25" i="4"/>
  <c r="M25" i="4"/>
  <c r="L31" i="4"/>
  <c r="M31" i="4"/>
  <c r="L24" i="4"/>
  <c r="M24" i="4"/>
  <c r="L27" i="4"/>
  <c r="M27" i="4"/>
  <c r="L29" i="4"/>
  <c r="M29" i="4"/>
  <c r="L39" i="4"/>
  <c r="M39" i="4"/>
  <c r="L32" i="4"/>
  <c r="M32" i="4"/>
  <c r="L6" i="4"/>
  <c r="M6" i="4"/>
  <c r="L33" i="4"/>
  <c r="M33" i="4"/>
  <c r="L45" i="4"/>
  <c r="M45" i="4"/>
  <c r="L34" i="4"/>
  <c r="M34" i="4"/>
  <c r="L35" i="4"/>
  <c r="M35" i="4"/>
  <c r="L36" i="4"/>
  <c r="M36" i="4"/>
  <c r="L4" i="4"/>
  <c r="M4" i="4"/>
  <c r="L42" i="4"/>
  <c r="M42" i="4"/>
  <c r="L43" i="4"/>
  <c r="M43" i="4"/>
  <c r="L46" i="4"/>
  <c r="M46" i="4"/>
  <c r="L48" i="4"/>
  <c r="M48" i="4"/>
  <c r="L49" i="4"/>
  <c r="M49" i="4"/>
  <c r="L30" i="4"/>
  <c r="M30" i="4"/>
  <c r="L50" i="4"/>
  <c r="M50" i="4"/>
  <c r="M7" i="4"/>
  <c r="L7" i="4"/>
  <c r="I18" i="4"/>
  <c r="J18" i="4"/>
  <c r="I3" i="4"/>
  <c r="I54" i="4" s="1"/>
  <c r="J3" i="4"/>
  <c r="J54" i="4" s="1"/>
  <c r="I23" i="4"/>
  <c r="J23" i="4"/>
  <c r="I37" i="4"/>
  <c r="J37" i="4"/>
  <c r="I9" i="4"/>
  <c r="J9" i="4"/>
  <c r="I10" i="4"/>
  <c r="J10" i="4"/>
  <c r="I8" i="4"/>
  <c r="J8" i="4"/>
  <c r="I11" i="4"/>
  <c r="J11" i="4"/>
  <c r="I28" i="4"/>
  <c r="J28" i="4"/>
  <c r="I12" i="4"/>
  <c r="J12" i="4"/>
  <c r="I13" i="4"/>
  <c r="J13" i="4"/>
  <c r="I40" i="4"/>
  <c r="J40" i="4"/>
  <c r="I14" i="4"/>
  <c r="J14" i="4"/>
  <c r="I44" i="4"/>
  <c r="J44" i="4"/>
  <c r="I16" i="4"/>
  <c r="J16" i="4"/>
  <c r="I41" i="4"/>
  <c r="J41" i="4"/>
  <c r="I17" i="4"/>
  <c r="J17" i="4"/>
  <c r="I38" i="4"/>
  <c r="J38" i="4"/>
  <c r="I26" i="4"/>
  <c r="J26" i="4"/>
  <c r="I20" i="4"/>
  <c r="J20" i="4"/>
  <c r="I5" i="4"/>
  <c r="J5" i="4"/>
  <c r="J53" i="4" s="1"/>
  <c r="I19" i="4"/>
  <c r="J19" i="4"/>
  <c r="I15" i="4"/>
  <c r="J15" i="4"/>
  <c r="I22" i="4"/>
  <c r="J22" i="4"/>
  <c r="I47" i="4"/>
  <c r="J47" i="4"/>
  <c r="I21" i="4"/>
  <c r="J21" i="4"/>
  <c r="I25" i="4"/>
  <c r="J25" i="4"/>
  <c r="I31" i="4"/>
  <c r="J31" i="4"/>
  <c r="I24" i="4"/>
  <c r="J24" i="4"/>
  <c r="I27" i="4"/>
  <c r="J27" i="4"/>
  <c r="I29" i="4"/>
  <c r="J29" i="4"/>
  <c r="I39" i="4"/>
  <c r="J39" i="4"/>
  <c r="I32" i="4"/>
  <c r="J32" i="4"/>
  <c r="I6" i="4"/>
  <c r="J6" i="4"/>
  <c r="I33" i="4"/>
  <c r="J33" i="4"/>
  <c r="I45" i="4"/>
  <c r="J45" i="4"/>
  <c r="I34" i="4"/>
  <c r="J34" i="4"/>
  <c r="I35" i="4"/>
  <c r="J35" i="4"/>
  <c r="I36" i="4"/>
  <c r="J36" i="4"/>
  <c r="I4" i="4"/>
  <c r="J4" i="4"/>
  <c r="I42" i="4"/>
  <c r="J42" i="4"/>
  <c r="I43" i="4"/>
  <c r="J43" i="4"/>
  <c r="I46" i="4"/>
  <c r="J46" i="4"/>
  <c r="I48" i="4"/>
  <c r="J48" i="4"/>
  <c r="I49" i="4"/>
  <c r="J49" i="4"/>
  <c r="I30" i="4"/>
  <c r="J30" i="4"/>
  <c r="I50" i="4"/>
  <c r="J50" i="4"/>
  <c r="J7" i="4"/>
  <c r="I7" i="4"/>
  <c r="F18" i="4"/>
  <c r="F3" i="4"/>
  <c r="F53" i="4" s="1"/>
  <c r="F23" i="4"/>
  <c r="F37" i="4"/>
  <c r="F9" i="4"/>
  <c r="F10" i="4"/>
  <c r="F8" i="4"/>
  <c r="F11" i="4"/>
  <c r="F28" i="4"/>
  <c r="F12" i="4"/>
  <c r="F13" i="4"/>
  <c r="F54" i="4" s="1"/>
  <c r="F40" i="4"/>
  <c r="F14" i="4"/>
  <c r="F44" i="4"/>
  <c r="F16" i="4"/>
  <c r="F41" i="4"/>
  <c r="F17" i="4"/>
  <c r="F38" i="4"/>
  <c r="F26" i="4"/>
  <c r="F20" i="4"/>
  <c r="F5" i="4"/>
  <c r="F19" i="4"/>
  <c r="F15" i="4"/>
  <c r="F22" i="4"/>
  <c r="F47" i="4"/>
  <c r="F21" i="4"/>
  <c r="F25" i="4"/>
  <c r="F31" i="4"/>
  <c r="F24" i="4"/>
  <c r="F27" i="4"/>
  <c r="F29" i="4"/>
  <c r="F39" i="4"/>
  <c r="F32" i="4"/>
  <c r="F6" i="4"/>
  <c r="F33" i="4"/>
  <c r="F45" i="4"/>
  <c r="F34" i="4"/>
  <c r="F35" i="4"/>
  <c r="F36" i="4"/>
  <c r="F4" i="4"/>
  <c r="F42" i="4"/>
  <c r="F43" i="4"/>
  <c r="F46" i="4"/>
  <c r="F48" i="4"/>
  <c r="F49" i="4"/>
  <c r="F30" i="4"/>
  <c r="F50" i="4"/>
  <c r="F7" i="4"/>
  <c r="E18" i="4"/>
  <c r="E3" i="4"/>
  <c r="E54" i="4" s="1"/>
  <c r="E23" i="4"/>
  <c r="E37" i="4"/>
  <c r="E9" i="4"/>
  <c r="E10" i="4"/>
  <c r="E8" i="4"/>
  <c r="E11" i="4"/>
  <c r="E28" i="4"/>
  <c r="E12" i="4"/>
  <c r="E13" i="4"/>
  <c r="E40" i="4"/>
  <c r="E14" i="4"/>
  <c r="E44" i="4"/>
  <c r="E16" i="4"/>
  <c r="E41" i="4"/>
  <c r="E17" i="4"/>
  <c r="E38" i="4"/>
  <c r="E26" i="4"/>
  <c r="E20" i="4"/>
  <c r="E5" i="4"/>
  <c r="E19" i="4"/>
  <c r="E15" i="4"/>
  <c r="E22" i="4"/>
  <c r="E47" i="4"/>
  <c r="E21" i="4"/>
  <c r="E25" i="4"/>
  <c r="E31" i="4"/>
  <c r="E24" i="4"/>
  <c r="E27" i="4"/>
  <c r="E29" i="4"/>
  <c r="E39" i="4"/>
  <c r="E32" i="4"/>
  <c r="E6" i="4"/>
  <c r="E33" i="4"/>
  <c r="E45" i="4"/>
  <c r="E34" i="4"/>
  <c r="E35" i="4"/>
  <c r="E36" i="4"/>
  <c r="E4" i="4"/>
  <c r="E42" i="4"/>
  <c r="E43" i="4"/>
  <c r="E46" i="4"/>
  <c r="E48" i="4"/>
  <c r="E49" i="4"/>
  <c r="E30" i="4"/>
  <c r="E50" i="4"/>
  <c r="E7" i="4"/>
  <c r="V18" i="2"/>
  <c r="V3" i="2"/>
  <c r="V23" i="2"/>
  <c r="V37" i="2"/>
  <c r="V9" i="2"/>
  <c r="V10" i="2"/>
  <c r="V8" i="2"/>
  <c r="V11" i="2"/>
  <c r="V28" i="2"/>
  <c r="V12" i="2"/>
  <c r="V13" i="2"/>
  <c r="V40" i="2"/>
  <c r="V14" i="2"/>
  <c r="V44" i="2"/>
  <c r="V16" i="2"/>
  <c r="V41" i="2"/>
  <c r="V17" i="2"/>
  <c r="V38" i="2"/>
  <c r="V26" i="2"/>
  <c r="V20" i="2"/>
  <c r="V5" i="2"/>
  <c r="V19" i="2"/>
  <c r="V15" i="2"/>
  <c r="V22" i="2"/>
  <c r="V47" i="2"/>
  <c r="V21" i="2"/>
  <c r="V25" i="2"/>
  <c r="V31" i="2"/>
  <c r="V24" i="2"/>
  <c r="V27" i="2"/>
  <c r="V29" i="2"/>
  <c r="V39" i="2"/>
  <c r="V32" i="2"/>
  <c r="V6" i="2"/>
  <c r="V33" i="2"/>
  <c r="V45" i="2"/>
  <c r="V34" i="2"/>
  <c r="V35" i="2"/>
  <c r="V36" i="2"/>
  <c r="V4" i="2"/>
  <c r="V42" i="2"/>
  <c r="V43" i="2"/>
  <c r="V46" i="2"/>
  <c r="V48" i="2"/>
  <c r="V49" i="2"/>
  <c r="V30" i="2"/>
  <c r="V50" i="2"/>
  <c r="V7" i="2"/>
  <c r="T20" i="2"/>
  <c r="T18" i="2"/>
  <c r="T3" i="2"/>
  <c r="T23" i="2"/>
  <c r="T37" i="2"/>
  <c r="T9" i="2"/>
  <c r="T10" i="2"/>
  <c r="T8" i="2"/>
  <c r="T11" i="2"/>
  <c r="T28" i="2"/>
  <c r="T12" i="2"/>
  <c r="T13" i="2"/>
  <c r="T40" i="2"/>
  <c r="T14" i="2"/>
  <c r="T44" i="2"/>
  <c r="T16" i="2"/>
  <c r="T41" i="2"/>
  <c r="T17" i="2"/>
  <c r="T38" i="2"/>
  <c r="T26" i="2"/>
  <c r="T5" i="2"/>
  <c r="T19" i="2"/>
  <c r="T15" i="2"/>
  <c r="T22" i="2"/>
  <c r="T47" i="2"/>
  <c r="T21" i="2"/>
  <c r="T25" i="2"/>
  <c r="T31" i="2"/>
  <c r="T24" i="2"/>
  <c r="T27" i="2"/>
  <c r="T29" i="2"/>
  <c r="T39" i="2"/>
  <c r="T32" i="2"/>
  <c r="T6" i="2"/>
  <c r="T33" i="2"/>
  <c r="T45" i="2"/>
  <c r="T34" i="2"/>
  <c r="T35" i="2"/>
  <c r="T36" i="2"/>
  <c r="T4" i="2"/>
  <c r="T42" i="2"/>
  <c r="T43" i="2"/>
  <c r="T46" i="2"/>
  <c r="T48" i="2"/>
  <c r="T49" i="2"/>
  <c r="T30" i="2"/>
  <c r="T50" i="2"/>
  <c r="T7" i="2"/>
  <c r="K18" i="2"/>
  <c r="K3" i="2"/>
  <c r="K23" i="2"/>
  <c r="K37" i="2"/>
  <c r="K9" i="2"/>
  <c r="K10" i="2"/>
  <c r="K8" i="2"/>
  <c r="K11" i="2"/>
  <c r="K28" i="2"/>
  <c r="K12" i="2"/>
  <c r="K13" i="2"/>
  <c r="K40" i="2"/>
  <c r="K44" i="2"/>
  <c r="K16" i="2"/>
  <c r="K41" i="2"/>
  <c r="K17" i="2"/>
  <c r="K38" i="2"/>
  <c r="K26" i="2"/>
  <c r="K20" i="2"/>
  <c r="K5" i="2"/>
  <c r="K19" i="2"/>
  <c r="K15" i="2"/>
  <c r="K22" i="2"/>
  <c r="K47" i="2"/>
  <c r="K21" i="2"/>
  <c r="K25" i="2"/>
  <c r="K31" i="2"/>
  <c r="K24" i="2"/>
  <c r="K27" i="2"/>
  <c r="K29" i="2"/>
  <c r="K39" i="2"/>
  <c r="K32" i="2"/>
  <c r="K6" i="2"/>
  <c r="K33" i="2"/>
  <c r="K45" i="2"/>
  <c r="K34" i="2"/>
  <c r="K35" i="2"/>
  <c r="K36" i="2"/>
  <c r="K4" i="2"/>
  <c r="K42" i="2"/>
  <c r="K43" i="2"/>
  <c r="K46" i="2"/>
  <c r="K48" i="2"/>
  <c r="K49" i="2"/>
  <c r="K30" i="2"/>
  <c r="K50" i="2"/>
  <c r="K7" i="2"/>
  <c r="G18" i="2"/>
  <c r="G3" i="2"/>
  <c r="G23" i="2"/>
  <c r="G37" i="2"/>
  <c r="G9" i="2"/>
  <c r="G10" i="2"/>
  <c r="G8" i="2"/>
  <c r="G11" i="2"/>
  <c r="G28" i="2"/>
  <c r="G12" i="2"/>
  <c r="G13" i="2"/>
  <c r="G40" i="2"/>
  <c r="G44" i="2"/>
  <c r="G16" i="2"/>
  <c r="G41" i="2"/>
  <c r="G17" i="2"/>
  <c r="G38" i="2"/>
  <c r="G26" i="2"/>
  <c r="G20" i="2"/>
  <c r="G5" i="2"/>
  <c r="G19" i="2"/>
  <c r="G15" i="2"/>
  <c r="G22" i="2"/>
  <c r="G47" i="2"/>
  <c r="G21" i="2"/>
  <c r="G25" i="2"/>
  <c r="G31" i="2"/>
  <c r="G24" i="2"/>
  <c r="G27" i="2"/>
  <c r="G29" i="2"/>
  <c r="G39" i="2"/>
  <c r="G32" i="2"/>
  <c r="G6" i="2"/>
  <c r="G33" i="2"/>
  <c r="G45" i="2"/>
  <c r="G34" i="2"/>
  <c r="G35" i="2"/>
  <c r="G36" i="2"/>
  <c r="G4" i="2"/>
  <c r="G42" i="2"/>
  <c r="G43" i="2"/>
  <c r="G46" i="2"/>
  <c r="G48" i="2"/>
  <c r="G49" i="2"/>
  <c r="G30" i="2"/>
  <c r="G50" i="2"/>
  <c r="G7" i="2"/>
  <c r="N17" i="1"/>
  <c r="N2" i="1"/>
  <c r="N22" i="1"/>
  <c r="N36" i="1"/>
  <c r="N8" i="1"/>
  <c r="N9" i="1"/>
  <c r="N7" i="1"/>
  <c r="N10" i="1"/>
  <c r="N27" i="1"/>
  <c r="N11" i="1"/>
  <c r="N12" i="1"/>
  <c r="N39" i="1"/>
  <c r="N13" i="1"/>
  <c r="N43" i="1"/>
  <c r="N15" i="1"/>
  <c r="N40" i="1"/>
  <c r="N16" i="1"/>
  <c r="N37" i="1"/>
  <c r="N25" i="1"/>
  <c r="N19" i="1"/>
  <c r="N4" i="1"/>
  <c r="N18" i="1"/>
  <c r="N14" i="1"/>
  <c r="N21" i="1"/>
  <c r="N46" i="1"/>
  <c r="N20" i="1"/>
  <c r="N24" i="1"/>
  <c r="N30" i="1"/>
  <c r="N23" i="1"/>
  <c r="N26" i="1"/>
  <c r="N28" i="1"/>
  <c r="N38" i="1"/>
  <c r="N31" i="1"/>
  <c r="N5" i="1"/>
  <c r="N32" i="1"/>
  <c r="N44" i="1"/>
  <c r="N33" i="1"/>
  <c r="N34" i="1"/>
  <c r="N35" i="1"/>
  <c r="N3" i="1"/>
  <c r="N41" i="1"/>
  <c r="N42" i="1"/>
  <c r="N45" i="1"/>
  <c r="N47" i="1"/>
  <c r="N48" i="1"/>
  <c r="N29" i="1"/>
  <c r="N49" i="1"/>
  <c r="N6" i="1"/>
  <c r="N61" i="8" l="1"/>
  <c r="O61" i="8"/>
  <c r="V53" i="2"/>
  <c r="V54" i="2"/>
  <c r="G53" i="2"/>
  <c r="G54" i="2"/>
  <c r="K53" i="2"/>
  <c r="K54" i="2"/>
  <c r="T54" i="2"/>
  <c r="T53" i="2"/>
  <c r="Z54" i="2"/>
  <c r="Z53" i="2"/>
  <c r="P54" i="4"/>
  <c r="E53" i="4"/>
  <c r="I52" i="4"/>
  <c r="O54" i="4"/>
  <c r="L53" i="4"/>
  <c r="L52" i="4"/>
  <c r="I53" i="4"/>
  <c r="F52" i="4"/>
  <c r="O52" i="4"/>
  <c r="K53" i="6"/>
  <c r="N54" i="6"/>
  <c r="M54" i="6"/>
  <c r="J52" i="6"/>
  <c r="M52" i="6"/>
  <c r="N52" i="6"/>
  <c r="U54" i="9"/>
  <c r="E54" i="9"/>
  <c r="I52" i="9"/>
  <c r="Z52" i="9"/>
  <c r="J53" i="9"/>
  <c r="Z53" i="9"/>
  <c r="Q53" i="9"/>
  <c r="I53" i="9"/>
  <c r="O52" i="9"/>
  <c r="Y53" i="9"/>
  <c r="P53" i="9"/>
  <c r="P52" i="9"/>
  <c r="O53" i="9"/>
  <c r="V53" i="9"/>
  <c r="F53" i="9"/>
  <c r="U52" i="9"/>
  <c r="E52" i="9"/>
  <c r="Y52" i="10"/>
  <c r="X52" i="10"/>
  <c r="X54" i="10"/>
  <c r="X53" i="10"/>
  <c r="Y54" i="10"/>
  <c r="Y53" i="10"/>
  <c r="S52" i="10"/>
  <c r="P52" i="10"/>
  <c r="F52" i="10"/>
  <c r="G63" i="8"/>
  <c r="M61" i="8"/>
  <c r="J62" i="8"/>
  <c r="K62" i="8"/>
  <c r="M63" i="8"/>
  <c r="F62" i="8"/>
  <c r="N63" i="8"/>
  <c r="J61" i="8"/>
  <c r="F63" i="8"/>
  <c r="N62" i="8"/>
  <c r="M62" i="8"/>
  <c r="J63" i="8"/>
  <c r="G62" i="8"/>
  <c r="K63" i="8"/>
</calcChain>
</file>

<file path=xl/sharedStrings.xml><?xml version="1.0" encoding="utf-8"?>
<sst xmlns="http://schemas.openxmlformats.org/spreadsheetml/2006/main" count="1420" uniqueCount="448">
  <si>
    <t>Location</t>
  </si>
  <si>
    <t>1.9 City</t>
  </si>
  <si>
    <t>9.1 Local Government Revenue</t>
  </si>
  <si>
    <t>9.2a State Aid to Libraries</t>
  </si>
  <si>
    <t>9.2b Other State Funding</t>
  </si>
  <si>
    <t>State Government Revenue</t>
  </si>
  <si>
    <t>9.3a LSTA Funding: LORI Grants</t>
  </si>
  <si>
    <t>9.3b LSTA Funding: Other</t>
  </si>
  <si>
    <t>9.3c Stimulus Funding administered by OLIS: CARES</t>
  </si>
  <si>
    <t>9.3d Stimulus Funding: Paycheck Protection Program</t>
  </si>
  <si>
    <t>9.3e Stimulus Funding: non-library</t>
  </si>
  <si>
    <t>9.3f Other Federal Funding</t>
  </si>
  <si>
    <t>9.3g Federal Government Revenue</t>
  </si>
  <si>
    <t>9.4 Non-Government Grant Revenue - Operating</t>
  </si>
  <si>
    <t>9.5a Other Operating Revenue</t>
  </si>
  <si>
    <t>9.5b Describe Other Operating Revenue</t>
  </si>
  <si>
    <t>Other Operating Revenue - PLS</t>
  </si>
  <si>
    <t>Total Federal Stimulus Revenue</t>
  </si>
  <si>
    <t>9.6 Total Operating Revenue</t>
  </si>
  <si>
    <t>9.7 Local Government Capital Revenue</t>
  </si>
  <si>
    <t>9.8 State Government Capital Revenue</t>
  </si>
  <si>
    <t>9.9 Federal Government Capital Revenue</t>
  </si>
  <si>
    <t>9.10 Non-Government Grant Revenue - Capital</t>
  </si>
  <si>
    <t>9.11a Other Capital Revenue</t>
  </si>
  <si>
    <t>9.11b Describe Other Capital Revenue</t>
  </si>
  <si>
    <t>Other Capital Revenue - PLS</t>
  </si>
  <si>
    <t>9.12 Total Capital Revenue</t>
  </si>
  <si>
    <t>9.13 Total Revenue</t>
  </si>
  <si>
    <t>9.14 Salaries and Wage Expenditures</t>
  </si>
  <si>
    <t>9.15 Employee Benefits Expenditures</t>
  </si>
  <si>
    <t>9.16 Total Staff Expenditures</t>
  </si>
  <si>
    <t>9.17 Print Materials Expenditures</t>
  </si>
  <si>
    <t>9.18a OSL eZone Fee</t>
  </si>
  <si>
    <t>9.18b Additional OverDrive Expenditures</t>
  </si>
  <si>
    <t>9.18c Other eBooks Expenditures</t>
  </si>
  <si>
    <t>Total eBooks Expenditures</t>
  </si>
  <si>
    <t>9.19a OSL Database Fee</t>
  </si>
  <si>
    <t>9.19b Other Electronic Resources Expenditures</t>
  </si>
  <si>
    <t>Electronic Materials Expenditures - PLS</t>
  </si>
  <si>
    <t>9.20a Other Materials Expenditures</t>
  </si>
  <si>
    <t>9.20b Describe Other Materials Expenditures</t>
  </si>
  <si>
    <t>9.21 Total Collection Expenditures</t>
  </si>
  <si>
    <t>9.22a Youth Programming Expenditures</t>
  </si>
  <si>
    <t>9.22b Adult Programming Expenditures</t>
  </si>
  <si>
    <t>9.22c Other Programming Expenditures</t>
  </si>
  <si>
    <t>Total Programming Expenditures</t>
  </si>
  <si>
    <t>9.23 Building Operations Expenditures</t>
  </si>
  <si>
    <t>9.24 Technology Expenditures</t>
  </si>
  <si>
    <t>9.25 OSL Basic Fee</t>
  </si>
  <si>
    <t>9.26a Other Operating Expenditures</t>
  </si>
  <si>
    <t>9.26b Describe Other Operating Expenditures</t>
  </si>
  <si>
    <t>9.27 Total Other Operating Expenditures</t>
  </si>
  <si>
    <t>9.28 Total Operating Expenditures</t>
  </si>
  <si>
    <t>9.29 Total Capital Expenditures</t>
  </si>
  <si>
    <t>9.30 Total Expenditures</t>
  </si>
  <si>
    <t>Adams Public Library</t>
  </si>
  <si>
    <t>Ashaway Free Library</t>
  </si>
  <si>
    <t>Barrington Public Library</t>
  </si>
  <si>
    <t>Brownell Library, Home of Little Compton</t>
  </si>
  <si>
    <t>Clark Memorial Library</t>
  </si>
  <si>
    <t>Coventry Public Library</t>
  </si>
  <si>
    <t>Cranston Public Library</t>
  </si>
  <si>
    <t>Cross' Mills Public Library</t>
  </si>
  <si>
    <t>Cumberland Public Library</t>
  </si>
  <si>
    <t>Davisville Free Library</t>
  </si>
  <si>
    <t>East Greenwich Free Library</t>
  </si>
  <si>
    <t>East Providence Public Library</t>
  </si>
  <si>
    <t>East Smithfield Public Library</t>
  </si>
  <si>
    <t>Exeter Public Library</t>
  </si>
  <si>
    <t>George Hail Free Library</t>
  </si>
  <si>
    <t>Glocester Manton Free Public Library</t>
  </si>
  <si>
    <t>Greenville Public Library</t>
  </si>
  <si>
    <t>Harmony Library</t>
  </si>
  <si>
    <t>Hope Library</t>
  </si>
  <si>
    <t>Island Free Library</t>
  </si>
  <si>
    <t>Jamestown Philomenian Library</t>
  </si>
  <si>
    <t>Jesse M. Smith Memorial Library</t>
  </si>
  <si>
    <t>Langworthy Public Library</t>
  </si>
  <si>
    <t>Libraries of Foster</t>
  </si>
  <si>
    <t>Lincoln Public Library</t>
  </si>
  <si>
    <t>Louttit Library</t>
  </si>
  <si>
    <t>Marian J. Mohr Memorial Library</t>
  </si>
  <si>
    <t>Mayor Salvatore Mancini Union Free Library</t>
  </si>
  <si>
    <t>Middletown Public Library</t>
  </si>
  <si>
    <t>Newport Public Library</t>
  </si>
  <si>
    <t>North Kingstown Free Library</t>
  </si>
  <si>
    <t>North Scituate Public Library</t>
  </si>
  <si>
    <t>North Smithfield Public Library</t>
  </si>
  <si>
    <t>Pascoag Free Public Library</t>
  </si>
  <si>
    <t>Pawtucket Public Library</t>
  </si>
  <si>
    <t>Pontiac Free Library</t>
  </si>
  <si>
    <t>Portsmouth Free Public Library</t>
  </si>
  <si>
    <t>Providence Community Library</t>
  </si>
  <si>
    <t>Providence Public Library</t>
  </si>
  <si>
    <t>Rogers Free Library</t>
  </si>
  <si>
    <t>South Kingstown Public Library</t>
  </si>
  <si>
    <t>Tiverton Public Library</t>
  </si>
  <si>
    <t>Warwick Public Library</t>
  </si>
  <si>
    <t>West Warwick Public Library</t>
  </si>
  <si>
    <t>Westerly Public Library</t>
  </si>
  <si>
    <t>Willett Free Library</t>
  </si>
  <si>
    <t>Woonsocket Harris Public Library</t>
  </si>
  <si>
    <t>Central Falls</t>
  </si>
  <si>
    <t>Hopkinton</t>
  </si>
  <si>
    <t>Barrington</t>
  </si>
  <si>
    <t>Little Compton</t>
  </si>
  <si>
    <t>Richmond</t>
  </si>
  <si>
    <t>Coventry</t>
  </si>
  <si>
    <t>Cranston</t>
  </si>
  <si>
    <t>Charlestown</t>
  </si>
  <si>
    <t>Cumberland</t>
  </si>
  <si>
    <t>North Kingstown</t>
  </si>
  <si>
    <t>East Greenwich</t>
  </si>
  <si>
    <t>East Providence</t>
  </si>
  <si>
    <t>Smithfield</t>
  </si>
  <si>
    <t>Exeter</t>
  </si>
  <si>
    <t>Warren</t>
  </si>
  <si>
    <t>Glocester</t>
  </si>
  <si>
    <t>Scituate</t>
  </si>
  <si>
    <t>New Shoreham</t>
  </si>
  <si>
    <t>Jamestown</t>
  </si>
  <si>
    <t>Burrillville</t>
  </si>
  <si>
    <t>Foster</t>
  </si>
  <si>
    <t>Lincoln</t>
  </si>
  <si>
    <t>West Greenwich</t>
  </si>
  <si>
    <t>Johnston</t>
  </si>
  <si>
    <t>Narragansett</t>
  </si>
  <si>
    <t>North Providence</t>
  </si>
  <si>
    <t>Middletown</t>
  </si>
  <si>
    <t>Newport</t>
  </si>
  <si>
    <t>North Smithfield</t>
  </si>
  <si>
    <t>Pawtucket</t>
  </si>
  <si>
    <t>Warwick</t>
  </si>
  <si>
    <t>Portsmouth</t>
  </si>
  <si>
    <t>Providence</t>
  </si>
  <si>
    <t>Bristol</t>
  </si>
  <si>
    <t>South Kingstown</t>
  </si>
  <si>
    <t>Tiverton</t>
  </si>
  <si>
    <t>West Warwick</t>
  </si>
  <si>
    <t>Westerly</t>
  </si>
  <si>
    <t>Woonsocket</t>
  </si>
  <si>
    <t/>
  </si>
  <si>
    <t>Endowment, donations, rent, fees</t>
  </si>
  <si>
    <t>fees, fundraising, interest</t>
  </si>
  <si>
    <t>Programs, special collections, databases from Friends group</t>
  </si>
  <si>
    <t>From Friends of the Brownell Library, fundraising and donations.</t>
  </si>
  <si>
    <t>Annual appeal, other donations, book sale, endowment income, candy bar sales</t>
  </si>
  <si>
    <t>fines, lost materials, printing, room fees</t>
  </si>
  <si>
    <t>Annual campaign, fines and fees, room rental, fundraisers</t>
  </si>
  <si>
    <t>Friends of the Library, Cumberland Library Fund, Self-generated</t>
  </si>
  <si>
    <t>donations, fundraising, investment income</t>
  </si>
  <si>
    <t>Annual appeal, fines, fees, ongoing donations, interest, dividends, refunds, and payout from a bequest</t>
  </si>
  <si>
    <t>Interest, fines, lost books, copier, fax, printing, donations, OSL, conferenceroom rental, miscellaneous</t>
  </si>
  <si>
    <t>Yearly bequest from Idalia Whitcomb</t>
  </si>
  <si>
    <t>donations, fundraising, copier services, and Harmony Library Reimbursement</t>
  </si>
  <si>
    <t>Contributions, printing, lost and damaged monies, endowment interest, etc.</t>
  </si>
  <si>
    <t>Memorial fund, Fundraisers, Donations, Copies, General Fund</t>
  </si>
  <si>
    <t>Donations, Membership dues, fundraising, petty cash</t>
  </si>
  <si>
    <t>library trust, fines, support from the Friends group</t>
  </si>
  <si>
    <t xml:space="preserve">Ongoing book sale, individual donations, copier fees </t>
  </si>
  <si>
    <t>fines, fees</t>
  </si>
  <si>
    <t>Fundraising, donations, interest income</t>
  </si>
  <si>
    <t>Annual Solicitation, Business and Individual contributions, miscellaneous fundraising, and operations</t>
  </si>
  <si>
    <t>Friends</t>
  </si>
  <si>
    <t>Donations, interest income, photocopying and other fees</t>
  </si>
  <si>
    <t>Friends' support, endowment spening.</t>
  </si>
  <si>
    <t>Fines, fees and donations</t>
  </si>
  <si>
    <t>Grossman endowment distribution; fines; printing fees; CIP SRF for books</t>
  </si>
  <si>
    <t>Major donation (90%); additionally gift from Friends and other donations</t>
  </si>
  <si>
    <t>Fine revenue, copy machine revenue, donations, rebate on security system contract overpayment</t>
  </si>
  <si>
    <t>fundraising, donations, copies, prints</t>
  </si>
  <si>
    <t>contributions, charges and fees for copy, print and fines</t>
  </si>
  <si>
    <t>Donations.</t>
  </si>
  <si>
    <t xml:space="preserve">Endownment, passport acceptance fee </t>
  </si>
  <si>
    <t>Endowment income, donations, fundraisers, fines, fees, and interest.</t>
  </si>
  <si>
    <t>Member dues, fines, photocopier, program room rental, fundraising</t>
  </si>
  <si>
    <t>Individual donations, corporate sponsorships, Knight trust, fines/fees, restricted donations, fundraising events, programs donations</t>
  </si>
  <si>
    <t>Annual Appeal, MM Interest, Fines and Fees, Dividends, Indv. Donations, Gala, Event Business, Endowment</t>
  </si>
  <si>
    <t>Library Services</t>
  </si>
  <si>
    <t>9.4 Potter Grant 9.5a Investment funds, library fines, friends &amp; misc. donations</t>
  </si>
  <si>
    <t>Fines, room reservation fees, printing fees, donations</t>
  </si>
  <si>
    <t>Lost Books, Friends, Endowment</t>
  </si>
  <si>
    <t>Trust, Fines, Fees, Donations</t>
  </si>
  <si>
    <t>Investment/Endowment Fund, Restricted gifts, Cash back. Memorials, Interest Income, Rentals</t>
  </si>
  <si>
    <t>membership, donations, fundraising, endowment income</t>
  </si>
  <si>
    <t>fines and fees, donations</t>
  </si>
  <si>
    <t>Champlin Foundation grant</t>
  </si>
  <si>
    <t>Champlin grant</t>
  </si>
  <si>
    <t>Donations, Friends Membership, Fundraising, Fines</t>
  </si>
  <si>
    <t>patron donation to building improvement project, Friends of the library for capital improvement</t>
  </si>
  <si>
    <t xml:space="preserve">Private donations to Capital Campaign </t>
  </si>
  <si>
    <t>Kimball grant</t>
  </si>
  <si>
    <t>Champlin Grant</t>
  </si>
  <si>
    <t>interest</t>
  </si>
  <si>
    <t>Individual Donations</t>
  </si>
  <si>
    <t>9.10 Champlin grants</t>
  </si>
  <si>
    <t>DVDs</t>
  </si>
  <si>
    <t>audiovisual</t>
  </si>
  <si>
    <t>DVDs Audiobooks, Realia</t>
  </si>
  <si>
    <t xml:space="preserve">Includes audiobooks, DVDs, Wonderbooks, STEM/STEAM kits and items for our Library of Things. </t>
  </si>
  <si>
    <t>Books on CD, Videos</t>
  </si>
  <si>
    <t>Program supplies, DVDs, audiobooks</t>
  </si>
  <si>
    <t>AV</t>
  </si>
  <si>
    <t>DVDs, CDs</t>
  </si>
  <si>
    <t>video games, kits, library of things, museum passes</t>
  </si>
  <si>
    <t>DVDs, Audiobooks, Playaways, processing supplies</t>
  </si>
  <si>
    <t>DVDs, Books on CD</t>
  </si>
  <si>
    <t>N/A this year</t>
  </si>
  <si>
    <t>DVD, Blu-Ray, book on CD, music CD, kits and other items</t>
  </si>
  <si>
    <t>DVDs and Books on Tape</t>
  </si>
  <si>
    <t xml:space="preserve">Audio/visual </t>
  </si>
  <si>
    <t>DVD's CD's Kits, Games</t>
  </si>
  <si>
    <t xml:space="preserve">audio/visual </t>
  </si>
  <si>
    <t>DVDs, AudioCDs</t>
  </si>
  <si>
    <t>DVD, BluRay</t>
  </si>
  <si>
    <t>Amazon, Blackstone Audio, Midwest Tape</t>
  </si>
  <si>
    <t>DVDs, audiobooks</t>
  </si>
  <si>
    <t>dvd, audiobooks</t>
  </si>
  <si>
    <t>Museum Passes, Vox Audio Books, Play-aways, DVDs, Blurays</t>
  </si>
  <si>
    <t>museum</t>
  </si>
  <si>
    <t>office supplies, printing &amp; postage, DVDs, new equipment, audiobooks, dues &amp; subscriptions</t>
  </si>
  <si>
    <t>discount passes; a/v</t>
  </si>
  <si>
    <t>Cataloging materials, transport materials, supplies</t>
  </si>
  <si>
    <t>Audio and Video materials</t>
  </si>
  <si>
    <t>DVDs, audiobooks, music CDs, kit materials</t>
  </si>
  <si>
    <t>video &amp; audio, museum passes</t>
  </si>
  <si>
    <t>Audio and Video material</t>
  </si>
  <si>
    <t>Games, Audiobooks, CDs, and DVDs.</t>
  </si>
  <si>
    <t>CDs, audiobooks, and DVDs</t>
  </si>
  <si>
    <t>DVDs and audio books</t>
  </si>
  <si>
    <t>AV, bookbinding, collection supplies</t>
  </si>
  <si>
    <t>newspapers, magazines, dvd</t>
  </si>
  <si>
    <t>Audio books, DVDs and Music Cds</t>
  </si>
  <si>
    <t>Library of Things, DVDs, Audiobooks</t>
  </si>
  <si>
    <t>Audiobooks, DVDs, Museum Passes, Video Games, Vox Books</t>
  </si>
  <si>
    <t>A/V, Microfilm</t>
  </si>
  <si>
    <t>A/V materials, Library of Things</t>
  </si>
  <si>
    <t>DVDs, books on CD, microfilm reels</t>
  </si>
  <si>
    <t>Office supplies, professional fees, insurance</t>
  </si>
  <si>
    <t xml:space="preserve">insurance, preservation, postage, supplies, accounting, fees, fundraising </t>
  </si>
  <si>
    <t>Library, office, and janitorial supplies, contractual services.</t>
  </si>
  <si>
    <t>Office supplies, water, book processing supplies, and other miscellaneous expenses.</t>
  </si>
  <si>
    <t>accountant, fund raising supplies, payroll charges, license, insurances</t>
  </si>
  <si>
    <t>Travel, dues, professional development, supplies, advertising</t>
  </si>
  <si>
    <t>office supplies, furniture, new website, legal, library supplies</t>
  </si>
  <si>
    <t>Fundraising expense, misc., professional fees, office supplies, postage</t>
  </si>
  <si>
    <t>fees, licenses, fundraising expense, postage, supplies, professional services</t>
  </si>
  <si>
    <t>office supplies, accounting fees, staff travel, training, postage, museum passes, petty cash</t>
  </si>
  <si>
    <t>Supplies, printing &amp; postage, equipment maintenance, equipment/furniture, dues &amp; conferences, travel expenses, insurance,petty cash, miscellaneous, legal fees, payroll service, bank charges, advertising,accountant, bookeeping consulting, meals &amp; entertainment,</t>
  </si>
  <si>
    <t>Web services, marketing, miscellaneous supplies and fees</t>
  </si>
  <si>
    <t>Insurance, ILS, payroll service, copier contract, supplies</t>
  </si>
  <si>
    <t>Programs, copiers, supplies, memberships, educational expenses, postage, marketing, fees, legal, payroll, etc.</t>
  </si>
  <si>
    <t>Insurance, Copier machine, Accounting fee, Security alarm, Reimburse Glocester Manton</t>
  </si>
  <si>
    <t>bank fees, computers, depreciation, insurance property &amp; liability, miscellaneous, professional fees, subscriptions, supplies</t>
  </si>
  <si>
    <t>subscription dues, freight (ILL), advertisement in local paper, supplies</t>
  </si>
  <si>
    <t>Landscaping and supplemental cleaning</t>
  </si>
  <si>
    <t>insurance, accounting and payroll fees, supplies, postage, advertising, conference fees, travel</t>
  </si>
  <si>
    <t>bank charges, accounting expenses, professional fees, sanitary supplies</t>
  </si>
  <si>
    <t>office supplies, postage</t>
  </si>
  <si>
    <t>supplies prof membership, mileage</t>
  </si>
  <si>
    <t xml:space="preserve">Payroll Service, Workman's Comp. Insurance, Travel Reimbursement, Tax Preparation, Office Supplies, Prizes, Gifts, Refreshments </t>
  </si>
  <si>
    <t>Office supplies, postage, book maintenance</t>
  </si>
  <si>
    <t>fundraiser</t>
  </si>
  <si>
    <t>service contracts, telephone, maintenance and repair</t>
  </si>
  <si>
    <t>legal services, insurance, staff training, office supplies, travel, postage</t>
  </si>
  <si>
    <t>Building upkeep, snow removal equipment, waste management</t>
  </si>
  <si>
    <t>Postage, Office Equipment leases, office and collection supplies</t>
  </si>
  <si>
    <t>fundraising, insurance, professional development, supplies</t>
  </si>
  <si>
    <t>book processing and office supplies, furnishings, dues and fees</t>
  </si>
  <si>
    <t>Snow removal &amp; building maintenance.</t>
  </si>
  <si>
    <t xml:space="preserve">Supplies, Web site, Education, Consultant, Advertising, Printing </t>
  </si>
  <si>
    <t>Physical plant, office supplies, other fees and contracts.</t>
  </si>
  <si>
    <t>Postage, library supplies, photocopier expense, association expense, payroll expense</t>
  </si>
  <si>
    <t>includes security, insurance, vehicles, contractual services (lawyer, auditor), supplies, marketing</t>
  </si>
  <si>
    <t>supplies, printing, travel, postage, legal, debt service</t>
  </si>
  <si>
    <t>miscellaneous cleaning, printing, administrative expenses</t>
  </si>
  <si>
    <t>book truck, disc cleaning machine, outdoor sign</t>
  </si>
  <si>
    <t>Postage, legal fees, staff development/travel, library/office supplies</t>
  </si>
  <si>
    <t>Postage, Service Contracts, Travel &amp; Conference, Supplies, Mobile Library</t>
  </si>
  <si>
    <t>Legal, Professional Development, Furniture, Book Processing Supplies, Office and Misc. Supplies</t>
  </si>
  <si>
    <t>Professional Services, Supplies, Equipment/Furniture, Memorials</t>
  </si>
  <si>
    <t>supplies, postage, bank fees, misc</t>
  </si>
  <si>
    <t>Office supplies, printer maintenance, web hosting</t>
  </si>
  <si>
    <t>City</t>
  </si>
  <si>
    <t>Total Revenue</t>
  </si>
  <si>
    <t>Total Operating Revenue</t>
  </si>
  <si>
    <t>Local</t>
  </si>
  <si>
    <t>State</t>
  </si>
  <si>
    <t>Federal</t>
  </si>
  <si>
    <t>Other Revenue</t>
  </si>
  <si>
    <t>Local Government Revenue</t>
  </si>
  <si>
    <t>Local % of Total Operating Revenue</t>
  </si>
  <si>
    <t>State Aid to Libraries</t>
  </si>
  <si>
    <t>Other State Funding</t>
  </si>
  <si>
    <t>Total State Government Revenue</t>
  </si>
  <si>
    <t>State % of Total Operating Revenue</t>
  </si>
  <si>
    <t>LSTA Funding: LORI Grants</t>
  </si>
  <si>
    <t>LSTA Funding: Other</t>
  </si>
  <si>
    <t>Stimulus Funding: PPP</t>
  </si>
  <si>
    <t>Stimulus Funding: non-library</t>
  </si>
  <si>
    <t>Other Federal Funding</t>
  </si>
  <si>
    <t>Total Federal Government Revenue</t>
  </si>
  <si>
    <t>Federal % of Total Operating Revenue</t>
  </si>
  <si>
    <t>Non-Government Grant Revenue - Operating</t>
  </si>
  <si>
    <t>Non-Gov Grant % of Total Operating Revenue</t>
  </si>
  <si>
    <t>Other Operating Revenue</t>
  </si>
  <si>
    <t>Describe Other Operating Revenue</t>
  </si>
  <si>
    <t>Total Other Operating Revenue</t>
  </si>
  <si>
    <t>Total Other % of Total Operating Revenue</t>
  </si>
  <si>
    <t>Total Federal Stimulus Revenue (N+O+P)</t>
  </si>
  <si>
    <t>Total</t>
  </si>
  <si>
    <t>Average</t>
  </si>
  <si>
    <t>Median</t>
  </si>
  <si>
    <t>Totals</t>
  </si>
  <si>
    <t>Staffing</t>
  </si>
  <si>
    <t>Collection</t>
  </si>
  <si>
    <t>Other Operating</t>
  </si>
  <si>
    <t>Total Operating Expenditures</t>
  </si>
  <si>
    <t>Operating % of Total Expenditures</t>
  </si>
  <si>
    <t>Total Operating Expenditures per capita</t>
  </si>
  <si>
    <t>Total Expenditures</t>
  </si>
  <si>
    <t>Total Staff Expenditures</t>
  </si>
  <si>
    <t>Staff % of Operating Expenditures</t>
  </si>
  <si>
    <t>Staff Expenditures per capita</t>
  </si>
  <si>
    <t>Total Collection Expenditures</t>
  </si>
  <si>
    <t>Collection % of Operating Expenditures</t>
  </si>
  <si>
    <t>Collection Expenditures per capita</t>
  </si>
  <si>
    <t>Total Other Operating Expenditures</t>
  </si>
  <si>
    <t>Other % of Operating Expenditures</t>
  </si>
  <si>
    <t>Other Operating Expenditures per capita</t>
  </si>
  <si>
    <t>Number of Staff</t>
  </si>
  <si>
    <t>Salaries</t>
  </si>
  <si>
    <t>Benefits</t>
  </si>
  <si>
    <t>Salaries and Wage Expenditures</t>
  </si>
  <si>
    <t>Salaries % of Staff Expenditures</t>
  </si>
  <si>
    <t>Salaries and Wage Expenditures per capita</t>
  </si>
  <si>
    <t>Employee Benefits Expenditures</t>
  </si>
  <si>
    <t>Benefits % of Staff Expenditures</t>
  </si>
  <si>
    <t>Benefits Expenditures per capita</t>
  </si>
  <si>
    <t>Benefits Expenditures per employee</t>
  </si>
  <si>
    <t xml:space="preserve">Print </t>
  </si>
  <si>
    <t>eBooks</t>
  </si>
  <si>
    <t>Other Electronic Collection</t>
  </si>
  <si>
    <t>Other Materials</t>
  </si>
  <si>
    <t>Collection % of Total Operating Expenditures</t>
  </si>
  <si>
    <t>Print Materials Expenditures</t>
  </si>
  <si>
    <t>Print % of Collection Expenditures</t>
  </si>
  <si>
    <t>Print Expenditures per capita</t>
  </si>
  <si>
    <t>OSL eZone Fee</t>
  </si>
  <si>
    <t>Additional OverDrive Expenditures</t>
  </si>
  <si>
    <t>Other eBooks Expenditures</t>
  </si>
  <si>
    <t>eBooks % of Collection Expenditures</t>
  </si>
  <si>
    <t>eBooks % of Total Electronic Collection Expenditures (N/T)</t>
  </si>
  <si>
    <t>eBooks Expenditures per capita</t>
  </si>
  <si>
    <t>OSL Database Fee</t>
  </si>
  <si>
    <t>Other Electronic Resources Expenditures</t>
  </si>
  <si>
    <t>Total Electronic Collection Expenditures (N+R+S)</t>
  </si>
  <si>
    <t>Total Electronic % of Collection Expenditures</t>
  </si>
  <si>
    <t>Total Electronic Collection Expenditures per capita</t>
  </si>
  <si>
    <t>Other Materials Expenditures</t>
  </si>
  <si>
    <t>Describe Other Materials Expenditures</t>
  </si>
  <si>
    <t>Other % of Collection Expenditures</t>
  </si>
  <si>
    <t>Other Materials Expenditures per capita</t>
  </si>
  <si>
    <t>Programming</t>
  </si>
  <si>
    <t>Building</t>
  </si>
  <si>
    <t xml:space="preserve">Technology </t>
  </si>
  <si>
    <t>Varied Operating Expenditures</t>
  </si>
  <si>
    <t>Other % of Total Other Operating Expenditures</t>
  </si>
  <si>
    <t>Total Other Operating Expenditures per capita</t>
  </si>
  <si>
    <t>Youth Programming Expenditures</t>
  </si>
  <si>
    <t>Adult Programming Expenditures</t>
  </si>
  <si>
    <t>Other Programming Expenditures</t>
  </si>
  <si>
    <t>Programming % of Total Other Operating Expenditures</t>
  </si>
  <si>
    <t>Total Programming Expenditures per capita</t>
  </si>
  <si>
    <t>Building Operations Expenditures</t>
  </si>
  <si>
    <t>Building % of Total Other Operating Expenditures</t>
  </si>
  <si>
    <t>Building Expenditures per capita</t>
  </si>
  <si>
    <t>Technology Expenditures</t>
  </si>
  <si>
    <t>Technology % of Total Other Operating Expenditures</t>
  </si>
  <si>
    <t>Technology Expenditures per capita</t>
  </si>
  <si>
    <t>OSL Basic Fee</t>
  </si>
  <si>
    <t>Other Operating Expenditures</t>
  </si>
  <si>
    <t>Describe Other Operating Expenditures</t>
  </si>
  <si>
    <t>Total Varied Operating Expenditures (T+U)</t>
  </si>
  <si>
    <t>Varied % of Total Other Operating Expenditures</t>
  </si>
  <si>
    <t>Varied Operating Expenditures per capita</t>
  </si>
  <si>
    <t>Grand Totals</t>
  </si>
  <si>
    <t>Other Capital Revenue</t>
  </si>
  <si>
    <t>Total Capital Revenue</t>
  </si>
  <si>
    <t>Expenditures</t>
  </si>
  <si>
    <t>Local Government Capital Revenue</t>
  </si>
  <si>
    <t>Local % of Capital Revenue</t>
  </si>
  <si>
    <t>State Government Capital Revenue</t>
  </si>
  <si>
    <t>State % of Capital Revenue</t>
  </si>
  <si>
    <t>Federal Government Capital Revenue</t>
  </si>
  <si>
    <t>Federal % of Capital Revenue</t>
  </si>
  <si>
    <t>Non-Government Grant Revenue - Capital</t>
  </si>
  <si>
    <t>Describe Other Capital Revenue</t>
  </si>
  <si>
    <t>Total Other Capital Revenue</t>
  </si>
  <si>
    <t>Other % of Capital Revenue</t>
  </si>
  <si>
    <t>Capital % of Total Revenue</t>
  </si>
  <si>
    <t>Capital Revenue per capita</t>
  </si>
  <si>
    <t>Total Capital Expenditures</t>
  </si>
  <si>
    <t>Capital % of Total Expenditures</t>
  </si>
  <si>
    <t>Capital Expenditures per capita</t>
  </si>
  <si>
    <t>1.24 Population of Library Service Area</t>
  </si>
  <si>
    <t>Maury Loontjens Memorial Library</t>
  </si>
  <si>
    <t>Stimulus Funding administered by OLIS: ARPA</t>
  </si>
  <si>
    <t>LSA Population</t>
  </si>
  <si>
    <t>50,000+</t>
  </si>
  <si>
    <t>20,000 - 49,999</t>
  </si>
  <si>
    <t>10,000 - 19,999</t>
  </si>
  <si>
    <t>5,000 - 9,999</t>
  </si>
  <si>
    <t>Below 5,000</t>
  </si>
  <si>
    <t>Supplies, printing &amp; postage, equipment maintenance, equipment/furniture, dues &amp; conferences, travel expenses, insurance, petty cash, miscellaneous, legal fees, payroll service, bank charges, advertising, accountant, bookeeping consulting, meals &amp; entertainment</t>
  </si>
  <si>
    <t>Champlin grants</t>
  </si>
  <si>
    <t>The Office of Library and Information Services (OLIS) participates in the national Public Libraries Survey (PLS), which is administered annually by the Institute of Museum and Library Services (IMLS). Data submitted to the PLS goes through a vetting process to ensure accuracy. Preliminary data is returned to the states annually, but is not considered finalized until published by IMLS. The data made available by OLIS through this statistical report is preliminary data, with a few corrected data points from individual libraries.</t>
  </si>
  <si>
    <t xml:space="preserve">Throughout this spreadsheet, calculated measures are indicated by a differently colored column heading. </t>
  </si>
  <si>
    <t>For municipalities in which more than one independent library system operates, library service areas were determined by OLIS using a spatial analysis of patron location. The municipal population was apportioned based on the geographic location and density of each library’s patrons within the municipality. Only the population within the designated library service area is reflected in the population figure for each of the 17 libraries that share municipalities. If you have questions about using the data, suggestions for improvements, or have developed analyses that would be helpful to the community, please contact Kelly Metzger, kelly.metzger@olis.ri.gov.</t>
  </si>
  <si>
    <t>Click on one of the links below or one of the tabs to view individual sheets.</t>
  </si>
  <si>
    <t>Tab Title</t>
  </si>
  <si>
    <t>Worksheet description</t>
  </si>
  <si>
    <t>Operating Rev</t>
  </si>
  <si>
    <t>Operating revenue broken down by source</t>
  </si>
  <si>
    <t>Operating Rev - chart</t>
  </si>
  <si>
    <t>Bar chart of operating revenue by source</t>
  </si>
  <si>
    <t>Operating Expend</t>
  </si>
  <si>
    <t>Operating expenditures broken down by category</t>
  </si>
  <si>
    <t>Operating Expend - chart</t>
  </si>
  <si>
    <t>Bar chart of operating expenditures by category</t>
  </si>
  <si>
    <t>Staff Expend</t>
  </si>
  <si>
    <t>Breakdown of staffing expenditures</t>
  </si>
  <si>
    <t>Staff Expend by pop</t>
  </si>
  <si>
    <t>Breakdown of staffing expenditures by population peer group</t>
  </si>
  <si>
    <t>Collection Expend</t>
  </si>
  <si>
    <t>Collection expenditures broken down by format</t>
  </si>
  <si>
    <t>Other Operating Expend</t>
  </si>
  <si>
    <t>Other operating expenditures broken down by category</t>
  </si>
  <si>
    <t>Capital Rev &amp; Expend</t>
  </si>
  <si>
    <t>Capital revenue and expenditures, with breakdowns</t>
  </si>
  <si>
    <t>All Data</t>
  </si>
  <si>
    <t>All financial data, as reported</t>
  </si>
  <si>
    <t>2022 Rhode Island Public Library Statistical Report:
Income and Expenditures by Library System</t>
  </si>
  <si>
    <t>Release date: February 2023</t>
  </si>
  <si>
    <t xml:space="preserve">These data tables are part of a statistical report based on data collected in the 2022 Rhode Island Public Library Annual Survey. The full report is located on the Office of Library and Information Services website at https://www.olis.ri.gov/stats/pls/index.php. </t>
  </si>
  <si>
    <t>Data collected through the Annual Survey covers FY2022 (July 1, 2021 - June 30, 2022). The deadline for the report submission was September 16, 2022.</t>
  </si>
  <si>
    <t>To see the revenue and expenditures by municipality, please see the report Income and Expenditures by Municipality FY2022 on the OLIS website.</t>
  </si>
  <si>
    <t>fines, fees, donations, and miscellaneous revenue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</si>
</sst>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0.0%"/>
  </numFmts>
  <fonts count="12">
    <font>
      <sz val="11"/>
      <color theme="1"/>
      <name val="Calibri"/>
      <family val="2"/>
      <scheme val="minor"/>
    </font>
    <font>
      <sz val="10"/>
      <color theme="1"/>
      <name val="Arial Nova"/>
      <family val="2"/>
    </font>
    <font>
      <sz val="10"/>
      <color theme="1"/>
      <name val="Arial Nova"/>
      <family val="2"/>
    </font>
    <font>
      <sz val="11"/>
      <color theme="1"/>
      <name val="Calibri"/>
      <family val="2"/>
      <scheme val="minor"/>
    </font>
    <font>
      <b/>
      <sz val="10"/>
      <color theme="0"/>
      <name val="Arial Nova"/>
      <family val="2"/>
    </font>
    <font>
      <b/>
      <sz val="10"/>
      <color theme="1"/>
      <name val="Arial Nova"/>
      <family val="2"/>
    </font>
    <font>
      <b/>
      <sz val="10"/>
      <name val="Arial Nova"/>
      <family val="2"/>
    </font>
    <font>
      <sz val="10"/>
      <name val="Arial Nova"/>
      <family val="2"/>
    </font>
    <font>
      <sz val="10"/>
      <name val="Arial"/>
      <family val="2"/>
    </font>
    <font>
      <b/>
      <sz val="11"/>
      <name val="Calibri"/>
      <family val="2"/>
      <scheme val="minor"/>
    </font>
    <font>
      <b/>
      <sz val="10"/>
      <name val="Arial"/>
      <family val="2"/>
    </font>
    <font>
      <u/>
      <sz val="10"/>
      <color theme="10"/>
      <name val="Arial"/>
      <family val="2"/>
    </font>
  </fonts>
  <fills count="14">
    <fill>
      <patternFill patternType="none"/>
    </fill>
    <fill>
      <patternFill patternType="gray125"/>
    </fill>
    <fill>
      <patternFill patternType="solid">
        <fgColor theme="8" tint="-0.249977111117893"/>
        <bgColor indexed="64"/>
      </patternFill>
    </fill>
    <fill>
      <patternFill patternType="solid">
        <fgColor theme="0" tint="-0.499984740745262"/>
        <bgColor indexed="64"/>
      </patternFill>
    </fill>
    <fill>
      <patternFill patternType="solid">
        <fgColor rgb="FFE84E4F"/>
        <bgColor indexed="64"/>
      </patternFill>
    </fill>
    <fill>
      <patternFill patternType="solid">
        <fgColor rgb="FF13768E"/>
        <bgColor indexed="64"/>
      </patternFill>
    </fill>
    <fill>
      <patternFill patternType="solid">
        <fgColor rgb="FFFFC93C"/>
        <bgColor indexed="64"/>
      </patternFill>
    </fill>
    <fill>
      <patternFill patternType="solid">
        <fgColor theme="8" tint="0.39997558519241921"/>
        <bgColor indexed="64"/>
      </patternFill>
    </fill>
    <fill>
      <patternFill patternType="solid">
        <fgColor rgb="FFFF7C80"/>
        <bgColor indexed="64"/>
      </patternFill>
    </fill>
    <fill>
      <patternFill patternType="solid">
        <fgColor rgb="FF38C3E4"/>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8" tint="-0.249977111117893"/>
      </left>
      <right/>
      <top style="thin">
        <color theme="8" tint="-0.249977111117893"/>
      </top>
      <bottom/>
      <diagonal/>
    </border>
    <border>
      <left/>
      <right/>
      <top style="thin">
        <color theme="8" tint="-0.249977111117893"/>
      </top>
      <bottom/>
      <diagonal/>
    </border>
    <border>
      <left/>
      <right style="thin">
        <color theme="8" tint="-0.249977111117893"/>
      </right>
      <top style="thin">
        <color theme="8" tint="-0.249977111117893"/>
      </top>
      <bottom/>
      <diagonal/>
    </border>
    <border>
      <left style="thin">
        <color theme="8" tint="-0.249977111117893"/>
      </left>
      <right/>
      <top/>
      <bottom/>
      <diagonal/>
    </border>
    <border>
      <left/>
      <right style="thin">
        <color theme="8" tint="-0.249977111117893"/>
      </right>
      <top/>
      <bottom/>
      <diagonal/>
    </border>
    <border>
      <left style="thin">
        <color indexed="64"/>
      </left>
      <right/>
      <top/>
      <bottom style="thin">
        <color theme="8" tint="-0.24994659260841701"/>
      </bottom>
      <diagonal/>
    </border>
    <border>
      <left/>
      <right/>
      <top/>
      <bottom style="thin">
        <color theme="8" tint="-0.24994659260841701"/>
      </bottom>
      <diagonal/>
    </border>
    <border>
      <left/>
      <right style="thin">
        <color indexed="64"/>
      </right>
      <top/>
      <bottom style="thin">
        <color theme="8" tint="-0.24994659260841701"/>
      </bottom>
      <diagonal/>
    </border>
  </borders>
  <cellStyleXfs count="7">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8" fillId="0" borderId="0"/>
    <xf numFmtId="0" fontId="11" fillId="0" borderId="0" applyNumberFormat="0" applyFill="0" applyBorder="0" applyAlignment="0" applyProtection="0"/>
    <xf numFmtId="0" fontId="11" fillId="0" borderId="0" applyNumberFormat="0" applyFill="0" applyBorder="0" applyAlignment="0" applyProtection="0"/>
  </cellStyleXfs>
  <cellXfs count="155">
    <xf numFmtId="0" fontId="0" fillId="0" borderId="0" xfId="0"/>
    <xf numFmtId="0" fontId="7" fillId="0" borderId="0" xfId="0" applyFont="1" applyAlignment="1">
      <alignment horizontal="left"/>
    </xf>
    <xf numFmtId="0" fontId="2" fillId="0" borderId="0" xfId="0" applyFont="1"/>
    <xf numFmtId="3" fontId="2" fillId="0" borderId="6" xfId="1" applyNumberFormat="1" applyFont="1" applyBorder="1" applyAlignment="1">
      <alignment horizontal="center"/>
    </xf>
    <xf numFmtId="164" fontId="2" fillId="0" borderId="0" xfId="0" applyNumberFormat="1" applyFont="1"/>
    <xf numFmtId="9" fontId="2" fillId="0" borderId="0" xfId="3" applyFont="1" applyAlignment="1">
      <alignment horizontal="center"/>
    </xf>
    <xf numFmtId="0" fontId="2" fillId="0" borderId="0" xfId="0" applyFont="1" applyAlignment="1">
      <alignment horizontal="center"/>
    </xf>
    <xf numFmtId="0" fontId="6" fillId="0" borderId="1" xfId="0" applyFont="1" applyBorder="1"/>
    <xf numFmtId="3" fontId="6" fillId="0" borderId="1" xfId="0" applyNumberFormat="1" applyFont="1" applyBorder="1" applyAlignment="1">
      <alignment horizontal="center"/>
    </xf>
    <xf numFmtId="164" fontId="6" fillId="0" borderId="1" xfId="2" applyNumberFormat="1" applyFont="1" applyBorder="1" applyAlignment="1">
      <alignment horizontal="center"/>
    </xf>
    <xf numFmtId="9" fontId="6" fillId="0" borderId="1" xfId="3" applyFont="1" applyBorder="1" applyAlignment="1">
      <alignment horizontal="center"/>
    </xf>
    <xf numFmtId="3" fontId="6" fillId="11" borderId="1" xfId="0" applyNumberFormat="1" applyFont="1" applyFill="1" applyBorder="1" applyAlignment="1">
      <alignment horizontal="center"/>
    </xf>
    <xf numFmtId="3" fontId="2" fillId="0" borderId="0" xfId="1" applyNumberFormat="1" applyFont="1" applyAlignment="1">
      <alignment horizontal="center"/>
    </xf>
    <xf numFmtId="44" fontId="2" fillId="0" borderId="0" xfId="0" applyNumberFormat="1" applyFont="1"/>
    <xf numFmtId="164" fontId="5" fillId="0" borderId="1" xfId="0" applyNumberFormat="1" applyFont="1" applyBorder="1"/>
    <xf numFmtId="44" fontId="6" fillId="0" borderId="1" xfId="2" applyFont="1" applyBorder="1" applyAlignment="1">
      <alignment horizontal="center"/>
    </xf>
    <xf numFmtId="9" fontId="5" fillId="0" borderId="1" xfId="3" applyFont="1" applyBorder="1" applyAlignment="1">
      <alignment horizontal="center"/>
    </xf>
    <xf numFmtId="3" fontId="2" fillId="0" borderId="6" xfId="0" applyNumberFormat="1" applyFont="1" applyBorder="1" applyAlignment="1">
      <alignment horizontal="center"/>
    </xf>
    <xf numFmtId="164" fontId="4" fillId="3" borderId="1" xfId="2" applyNumberFormat="1" applyFont="1" applyFill="1" applyBorder="1" applyAlignment="1">
      <alignment horizontal="center" vertical="center" wrapText="1"/>
    </xf>
    <xf numFmtId="164" fontId="6" fillId="11" borderId="1" xfId="2" applyNumberFormat="1" applyFont="1" applyFill="1" applyBorder="1" applyAlignment="1">
      <alignment horizontal="center" vertical="center" wrapText="1"/>
    </xf>
    <xf numFmtId="164" fontId="4" fillId="3" borderId="10" xfId="2" applyNumberFormat="1" applyFont="1" applyFill="1" applyBorder="1" applyAlignment="1">
      <alignment horizontal="center" vertical="center" wrapText="1"/>
    </xf>
    <xf numFmtId="164" fontId="4" fillId="4" borderId="1" xfId="2" applyNumberFormat="1" applyFont="1" applyFill="1" applyBorder="1" applyAlignment="1">
      <alignment horizontal="center" vertical="center" wrapText="1"/>
    </xf>
    <xf numFmtId="164" fontId="6" fillId="8" borderId="1" xfId="2" applyNumberFormat="1" applyFont="1" applyFill="1" applyBorder="1" applyAlignment="1">
      <alignment horizontal="center" vertical="center" wrapText="1"/>
    </xf>
    <xf numFmtId="164" fontId="6" fillId="8" borderId="10" xfId="2" applyNumberFormat="1" applyFont="1" applyFill="1" applyBorder="1" applyAlignment="1">
      <alignment horizontal="center" vertical="center" wrapText="1"/>
    </xf>
    <xf numFmtId="164" fontId="4" fillId="5" borderId="1" xfId="2" applyNumberFormat="1" applyFont="1" applyFill="1" applyBorder="1" applyAlignment="1">
      <alignment horizontal="center" vertical="center" wrapText="1"/>
    </xf>
    <xf numFmtId="164" fontId="4" fillId="9" borderId="1" xfId="2" applyNumberFormat="1" applyFont="1" applyFill="1" applyBorder="1" applyAlignment="1">
      <alignment horizontal="center" vertical="center" wrapText="1"/>
    </xf>
    <xf numFmtId="164" fontId="4" fillId="9" borderId="10" xfId="2" applyNumberFormat="1" applyFont="1" applyFill="1" applyBorder="1" applyAlignment="1">
      <alignment horizontal="center" vertical="center" wrapText="1"/>
    </xf>
    <xf numFmtId="164" fontId="6" fillId="6" borderId="1" xfId="2" applyNumberFormat="1" applyFont="1" applyFill="1" applyBorder="1" applyAlignment="1">
      <alignment horizontal="center" vertical="center" wrapText="1"/>
    </xf>
    <xf numFmtId="164" fontId="6" fillId="10" borderId="1" xfId="2" applyNumberFormat="1" applyFont="1" applyFill="1" applyBorder="1" applyAlignment="1">
      <alignment horizontal="center" vertical="center" wrapText="1"/>
    </xf>
    <xf numFmtId="164" fontId="6" fillId="10" borderId="10" xfId="2" applyNumberFormat="1" applyFont="1" applyFill="1" applyBorder="1" applyAlignment="1">
      <alignment horizontal="center" vertical="center" wrapText="1"/>
    </xf>
    <xf numFmtId="164" fontId="4" fillId="2" borderId="1" xfId="2"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164" fontId="2" fillId="0" borderId="0" xfId="2" applyNumberFormat="1" applyFont="1"/>
    <xf numFmtId="0" fontId="4" fillId="2" borderId="1" xfId="0" applyFont="1" applyFill="1" applyBorder="1" applyAlignment="1">
      <alignment horizontal="center" vertical="center"/>
    </xf>
    <xf numFmtId="164" fontId="2" fillId="0" borderId="0" xfId="2" applyNumberFormat="1" applyFont="1" applyAlignment="1">
      <alignment horizontal="center"/>
    </xf>
    <xf numFmtId="164" fontId="2" fillId="0" borderId="0" xfId="2" applyNumberFormat="1" applyFont="1" applyFill="1" applyAlignment="1">
      <alignment horizontal="center"/>
    </xf>
    <xf numFmtId="164" fontId="2" fillId="0" borderId="0" xfId="0" applyNumberFormat="1" applyFont="1" applyFill="1"/>
    <xf numFmtId="164" fontId="2" fillId="0" borderId="0" xfId="2" applyNumberFormat="1" applyFont="1" applyFill="1"/>
    <xf numFmtId="0" fontId="7" fillId="0" borderId="0" xfId="0" applyFont="1"/>
    <xf numFmtId="2" fontId="2" fillId="0" borderId="0" xfId="1" applyNumberFormat="1" applyFont="1" applyAlignment="1">
      <alignment horizontal="center"/>
    </xf>
    <xf numFmtId="0" fontId="4" fillId="7"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164" fontId="6" fillId="9" borderId="1" xfId="2" applyNumberFormat="1" applyFont="1" applyFill="1" applyBorder="1" applyAlignment="1">
      <alignment horizontal="center" vertical="center" wrapText="1"/>
    </xf>
    <xf numFmtId="0" fontId="6" fillId="6" borderId="1" xfId="0" applyFont="1" applyFill="1" applyBorder="1" applyAlignment="1">
      <alignment horizontal="center" vertical="center" wrapText="1"/>
    </xf>
    <xf numFmtId="164" fontId="6" fillId="9" borderId="10" xfId="2" applyNumberFormat="1" applyFont="1" applyFill="1" applyBorder="1" applyAlignment="1">
      <alignment horizontal="center" vertical="center" wrapText="1"/>
    </xf>
    <xf numFmtId="164" fontId="2" fillId="0" borderId="5" xfId="0" applyNumberFormat="1" applyFont="1" applyBorder="1"/>
    <xf numFmtId="9" fontId="6" fillId="0" borderId="1" xfId="3" applyNumberFormat="1" applyFont="1" applyBorder="1" applyAlignment="1">
      <alignment horizontal="center"/>
    </xf>
    <xf numFmtId="0" fontId="2" fillId="11" borderId="0" xfId="0" applyFont="1" applyFill="1"/>
    <xf numFmtId="0" fontId="2" fillId="11" borderId="0" xfId="0" applyFont="1" applyFill="1" applyAlignment="1">
      <alignment horizontal="center"/>
    </xf>
    <xf numFmtId="0" fontId="7" fillId="0" borderId="5" xfId="0" applyFont="1" applyBorder="1" applyAlignment="1">
      <alignment horizontal="left"/>
    </xf>
    <xf numFmtId="0" fontId="2" fillId="0" borderId="0" xfId="0" applyFont="1" applyBorder="1"/>
    <xf numFmtId="164" fontId="2" fillId="0" borderId="0" xfId="0" applyNumberFormat="1" applyFont="1" applyBorder="1"/>
    <xf numFmtId="9" fontId="2" fillId="0" borderId="0" xfId="3" applyFont="1" applyBorder="1" applyAlignment="1">
      <alignment horizontal="center"/>
    </xf>
    <xf numFmtId="9" fontId="2" fillId="0" borderId="0" xfId="3" applyNumberFormat="1" applyFont="1" applyBorder="1" applyAlignment="1">
      <alignment horizontal="center"/>
    </xf>
    <xf numFmtId="0" fontId="2" fillId="0" borderId="0" xfId="0" applyFont="1" applyBorder="1" applyAlignment="1">
      <alignment wrapText="1"/>
    </xf>
    <xf numFmtId="9" fontId="2" fillId="0" borderId="6" xfId="3" applyNumberFormat="1" applyFont="1" applyBorder="1" applyAlignment="1">
      <alignment horizontal="center"/>
    </xf>
    <xf numFmtId="165" fontId="2" fillId="0" borderId="6" xfId="3" applyNumberFormat="1" applyFont="1" applyBorder="1" applyAlignment="1">
      <alignment horizontal="center"/>
    </xf>
    <xf numFmtId="165" fontId="2" fillId="0" borderId="0" xfId="3" applyNumberFormat="1" applyFont="1" applyBorder="1" applyAlignment="1">
      <alignment horizontal="center"/>
    </xf>
    <xf numFmtId="9" fontId="2" fillId="0" borderId="6" xfId="3" applyFont="1" applyBorder="1" applyAlignment="1">
      <alignment horizontal="center"/>
    </xf>
    <xf numFmtId="0" fontId="2" fillId="11" borderId="5" xfId="0" applyFont="1" applyFill="1" applyBorder="1"/>
    <xf numFmtId="0" fontId="2" fillId="11" borderId="0" xfId="0" applyFont="1" applyFill="1" applyBorder="1"/>
    <xf numFmtId="0" fontId="2" fillId="11" borderId="0" xfId="0" applyFont="1" applyFill="1" applyBorder="1" applyAlignment="1">
      <alignment horizontal="center"/>
    </xf>
    <xf numFmtId="0" fontId="2" fillId="11" borderId="6" xfId="0" applyFont="1" applyFill="1" applyBorder="1" applyAlignment="1">
      <alignment horizontal="center"/>
    </xf>
    <xf numFmtId="3" fontId="2" fillId="0" borderId="0" xfId="1" applyNumberFormat="1" applyFont="1" applyBorder="1" applyAlignment="1">
      <alignment horizontal="center"/>
    </xf>
    <xf numFmtId="44" fontId="2" fillId="0" borderId="0" xfId="0" applyNumberFormat="1" applyFont="1" applyBorder="1"/>
    <xf numFmtId="44" fontId="2" fillId="0" borderId="6" xfId="0" applyNumberFormat="1" applyFont="1" applyBorder="1"/>
    <xf numFmtId="9" fontId="2" fillId="11" borderId="0" xfId="3" applyFont="1" applyFill="1" applyBorder="1" applyAlignment="1">
      <alignment horizontal="center"/>
    </xf>
    <xf numFmtId="0" fontId="2" fillId="11" borderId="6" xfId="0" applyFont="1" applyFill="1" applyBorder="1"/>
    <xf numFmtId="164" fontId="2" fillId="0" borderId="6" xfId="0" applyNumberFormat="1" applyFont="1" applyBorder="1"/>
    <xf numFmtId="3" fontId="2" fillId="0" borderId="6" xfId="0" applyNumberFormat="1" applyFont="1" applyFill="1" applyBorder="1" applyAlignment="1">
      <alignment horizontal="center"/>
    </xf>
    <xf numFmtId="0" fontId="5" fillId="0" borderId="4" xfId="0" applyFont="1" applyBorder="1"/>
    <xf numFmtId="0" fontId="0" fillId="0" borderId="4" xfId="0" applyBorder="1"/>
    <xf numFmtId="0" fontId="6" fillId="0" borderId="4" xfId="0" applyFont="1" applyBorder="1" applyAlignment="1">
      <alignment horizontal="left"/>
    </xf>
    <xf numFmtId="0" fontId="2" fillId="0" borderId="4" xfId="0" applyFont="1" applyBorder="1"/>
    <xf numFmtId="3" fontId="2" fillId="0" borderId="4" xfId="1" applyNumberFormat="1" applyFont="1" applyBorder="1" applyAlignment="1">
      <alignment horizontal="center"/>
    </xf>
    <xf numFmtId="3" fontId="2" fillId="0" borderId="7" xfId="0" applyNumberFormat="1" applyFont="1" applyFill="1" applyBorder="1" applyAlignment="1">
      <alignment horizontal="center"/>
    </xf>
    <xf numFmtId="164" fontId="2" fillId="0" borderId="4" xfId="0" applyNumberFormat="1" applyFont="1" applyBorder="1"/>
    <xf numFmtId="9" fontId="2" fillId="0" borderId="4" xfId="3" applyFont="1" applyBorder="1" applyAlignment="1">
      <alignment horizontal="center"/>
    </xf>
    <xf numFmtId="44" fontId="2" fillId="0" borderId="4" xfId="0" applyNumberFormat="1" applyFont="1" applyBorder="1"/>
    <xf numFmtId="164" fontId="2" fillId="0" borderId="2" xfId="0" applyNumberFormat="1" applyFont="1" applyBorder="1"/>
    <xf numFmtId="164" fontId="2" fillId="0" borderId="3" xfId="0" applyNumberFormat="1" applyFont="1" applyBorder="1"/>
    <xf numFmtId="164" fontId="6" fillId="7" borderId="1" xfId="2" applyNumberFormat="1" applyFont="1" applyFill="1" applyBorder="1" applyAlignment="1">
      <alignment horizontal="center" vertical="center" wrapText="1"/>
    </xf>
    <xf numFmtId="0" fontId="5" fillId="9"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164" fontId="4" fillId="3" borderId="9" xfId="2" applyNumberFormat="1" applyFont="1" applyFill="1" applyBorder="1" applyAlignment="1">
      <alignment horizontal="center" vertical="center" wrapText="1"/>
    </xf>
    <xf numFmtId="164" fontId="6" fillId="12" borderId="1" xfId="2"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6" fillId="11" borderId="1" xfId="0" applyFont="1" applyFill="1" applyBorder="1" applyAlignment="1">
      <alignment horizontal="center" vertical="center" wrapText="1"/>
    </xf>
    <xf numFmtId="164" fontId="4" fillId="2" borderId="10" xfId="2" applyNumberFormat="1" applyFont="1" applyFill="1" applyBorder="1" applyAlignment="1">
      <alignment horizontal="center" vertical="center" wrapText="1"/>
    </xf>
    <xf numFmtId="164" fontId="6" fillId="12" borderId="10" xfId="2" applyNumberFormat="1" applyFont="1" applyFill="1" applyBorder="1" applyAlignment="1">
      <alignment horizontal="center" vertical="center" wrapText="1"/>
    </xf>
    <xf numFmtId="164" fontId="2" fillId="0" borderId="5" xfId="2" applyNumberFormat="1" applyFont="1" applyBorder="1"/>
    <xf numFmtId="164" fontId="4" fillId="2" borderId="9" xfId="2"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8" fillId="13" borderId="13" xfId="4" applyFill="1" applyBorder="1"/>
    <xf numFmtId="0" fontId="9" fillId="0" borderId="0" xfId="4" applyFont="1" applyAlignment="1">
      <alignment vertical="center"/>
    </xf>
    <xf numFmtId="0" fontId="8" fillId="0" borderId="0" xfId="4"/>
    <xf numFmtId="0" fontId="8" fillId="13" borderId="16" xfId="4" applyFill="1" applyBorder="1"/>
    <xf numFmtId="0" fontId="8" fillId="13" borderId="0" xfId="4" applyFill="1"/>
    <xf numFmtId="0" fontId="8" fillId="13" borderId="17" xfId="4" applyFill="1" applyBorder="1"/>
    <xf numFmtId="0" fontId="8" fillId="13" borderId="16" xfId="4" applyFill="1" applyBorder="1" applyAlignment="1">
      <alignment vertical="center"/>
    </xf>
    <xf numFmtId="0" fontId="8" fillId="0" borderId="0" xfId="4" applyAlignment="1">
      <alignment vertical="center"/>
    </xf>
    <xf numFmtId="0" fontId="8" fillId="13" borderId="0" xfId="4" applyFill="1" applyAlignment="1">
      <alignment horizontal="left" vertical="center" wrapText="1"/>
    </xf>
    <xf numFmtId="0" fontId="8" fillId="13" borderId="17" xfId="4" applyFill="1" applyBorder="1" applyAlignment="1">
      <alignment horizontal="left" vertical="center" wrapText="1"/>
    </xf>
    <xf numFmtId="0" fontId="8" fillId="13" borderId="0" xfId="4" applyFill="1" applyAlignment="1">
      <alignment vertical="center" wrapText="1"/>
    </xf>
    <xf numFmtId="0" fontId="8" fillId="13" borderId="17" xfId="4" applyFill="1" applyBorder="1" applyAlignment="1">
      <alignment vertical="center" wrapText="1"/>
    </xf>
    <xf numFmtId="0" fontId="8" fillId="13" borderId="0" xfId="4" applyFill="1" applyAlignment="1">
      <alignment wrapText="1"/>
    </xf>
    <xf numFmtId="0" fontId="8" fillId="13" borderId="17" xfId="4" applyFill="1" applyBorder="1" applyAlignment="1">
      <alignment wrapText="1"/>
    </xf>
    <xf numFmtId="0" fontId="10" fillId="13" borderId="0" xfId="4" applyFont="1" applyFill="1"/>
    <xf numFmtId="0" fontId="11" fillId="0" borderId="0" xfId="5" applyFill="1"/>
    <xf numFmtId="0" fontId="11" fillId="13" borderId="0" xfId="5" applyFill="1"/>
    <xf numFmtId="0" fontId="8" fillId="13" borderId="18" xfId="4" applyFill="1" applyBorder="1"/>
    <xf numFmtId="0" fontId="8" fillId="0" borderId="19" xfId="4" applyBorder="1"/>
    <xf numFmtId="0" fontId="8" fillId="13" borderId="19" xfId="4" applyFill="1" applyBorder="1"/>
    <xf numFmtId="0" fontId="8" fillId="13" borderId="20" xfId="4" applyFill="1" applyBorder="1"/>
    <xf numFmtId="0" fontId="11" fillId="0" borderId="0" xfId="6"/>
    <xf numFmtId="164" fontId="2" fillId="0" borderId="0" xfId="2" applyNumberFormat="1" applyFont="1" applyBorder="1"/>
    <xf numFmtId="44" fontId="2" fillId="0" borderId="0" xfId="2" applyFont="1" applyBorder="1"/>
    <xf numFmtId="10" fontId="2" fillId="0" borderId="0" xfId="3" applyNumberFormat="1" applyFont="1" applyBorder="1" applyAlignment="1">
      <alignment horizontal="center"/>
    </xf>
    <xf numFmtId="0" fontId="8" fillId="13" borderId="0" xfId="4" applyFill="1" applyAlignment="1">
      <alignment horizontal="left" vertical="center" wrapText="1"/>
    </xf>
    <xf numFmtId="0" fontId="8" fillId="13" borderId="17" xfId="4" applyFill="1" applyBorder="1" applyAlignment="1">
      <alignment horizontal="left" vertical="center" wrapText="1"/>
    </xf>
    <xf numFmtId="0" fontId="9" fillId="13" borderId="14" xfId="4" applyFont="1" applyFill="1" applyBorder="1" applyAlignment="1">
      <alignment horizontal="center" vertical="center" wrapText="1"/>
    </xf>
    <xf numFmtId="0" fontId="9" fillId="13" borderId="15" xfId="4" applyFont="1" applyFill="1" applyBorder="1" applyAlignment="1">
      <alignment horizontal="center" vertical="center" wrapText="1"/>
    </xf>
    <xf numFmtId="0" fontId="8" fillId="13" borderId="0" xfId="4" applyFill="1" applyAlignment="1">
      <alignment vertical="center" wrapText="1"/>
    </xf>
    <xf numFmtId="0" fontId="8" fillId="13" borderId="17" xfId="4" applyFill="1" applyBorder="1" applyAlignment="1">
      <alignment vertical="center" wrapText="1"/>
    </xf>
    <xf numFmtId="164" fontId="4" fillId="4" borderId="1" xfId="2" applyNumberFormat="1" applyFont="1" applyFill="1" applyBorder="1" applyAlignment="1">
      <alignment horizontal="center"/>
    </xf>
    <xf numFmtId="164" fontId="4" fillId="5" borderId="1" xfId="2" applyNumberFormat="1" applyFont="1" applyFill="1" applyBorder="1" applyAlignment="1">
      <alignment horizontal="center"/>
    </xf>
    <xf numFmtId="164" fontId="6" fillId="6" borderId="1" xfId="2" applyNumberFormat="1" applyFont="1" applyFill="1" applyBorder="1" applyAlignment="1">
      <alignment horizontal="center"/>
    </xf>
    <xf numFmtId="164" fontId="4" fillId="2" borderId="1" xfId="2" applyNumberFormat="1" applyFont="1" applyFill="1" applyBorder="1" applyAlignment="1">
      <alignment horizont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164" fontId="4" fillId="3" borderId="11" xfId="2" applyNumberFormat="1" applyFont="1" applyFill="1" applyBorder="1" applyAlignment="1">
      <alignment horizontal="center" vertical="center" wrapText="1"/>
    </xf>
    <xf numFmtId="164" fontId="4" fillId="3" borderId="12" xfId="2" applyNumberFormat="1" applyFont="1" applyFill="1" applyBorder="1" applyAlignment="1">
      <alignment horizontal="center" vertical="center" wrapText="1"/>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164" fontId="4" fillId="3" borderId="1" xfId="2" applyNumberFormat="1" applyFont="1" applyFill="1" applyBorder="1" applyAlignment="1">
      <alignment horizontal="center"/>
    </xf>
    <xf numFmtId="0" fontId="4" fillId="5" borderId="4" xfId="0" applyFont="1" applyFill="1" applyBorder="1" applyAlignment="1">
      <alignment horizont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4" xfId="0" applyFont="1" applyFill="1" applyBorder="1" applyAlignment="1">
      <alignment horizontal="center"/>
    </xf>
    <xf numFmtId="0" fontId="4" fillId="3" borderId="4" xfId="0" applyFont="1" applyFill="1" applyBorder="1" applyAlignment="1">
      <alignment horizontal="center"/>
    </xf>
    <xf numFmtId="164" fontId="4" fillId="5" borderId="8" xfId="2" applyNumberFormat="1" applyFont="1" applyFill="1" applyBorder="1" applyAlignment="1">
      <alignment horizontal="center"/>
    </xf>
    <xf numFmtId="164" fontId="6" fillId="6" borderId="8" xfId="2" applyNumberFormat="1" applyFont="1" applyFill="1" applyBorder="1" applyAlignment="1">
      <alignment horizontal="center"/>
    </xf>
    <xf numFmtId="164" fontId="4" fillId="2" borderId="8" xfId="2" applyNumberFormat="1" applyFont="1" applyFill="1" applyBorder="1" applyAlignment="1">
      <alignment horizontal="center"/>
    </xf>
    <xf numFmtId="164" fontId="4" fillId="2" borderId="9" xfId="2" applyNumberFormat="1" applyFont="1" applyFill="1" applyBorder="1" applyAlignment="1">
      <alignment horizontal="center"/>
    </xf>
    <xf numFmtId="164" fontId="4" fillId="3" borderId="8" xfId="2" applyNumberFormat="1" applyFont="1" applyFill="1" applyBorder="1" applyAlignment="1">
      <alignment horizontal="center"/>
    </xf>
    <xf numFmtId="164" fontId="4" fillId="4" borderId="8" xfId="2" applyNumberFormat="1" applyFont="1" applyFill="1" applyBorder="1" applyAlignment="1">
      <alignment horizontal="center"/>
    </xf>
    <xf numFmtId="0" fontId="4" fillId="2" borderId="10" xfId="0" applyFont="1" applyFill="1" applyBorder="1" applyAlignment="1">
      <alignment horizontal="center" vertical="center" wrapText="1"/>
    </xf>
    <xf numFmtId="0" fontId="1" fillId="0" borderId="0" xfId="0" applyFont="1" applyBorder="1" applyAlignment="1">
      <alignment wrapText="1"/>
    </xf>
    <xf numFmtId="0" fontId="1" fillId="0" borderId="0" xfId="0" applyFont="1"/>
  </cellXfs>
  <cellStyles count="7">
    <cellStyle name="Comma" xfId="1" builtinId="3"/>
    <cellStyle name="Currency" xfId="2" builtinId="4"/>
    <cellStyle name="Hyperlink 2" xfId="5" xr:uid="{48E50DF2-BC5C-4935-B437-B25522D99435}"/>
    <cellStyle name="Hyperlink 2 2" xfId="6" xr:uid="{159653C4-794D-44BA-82B0-471B90C7D3A5}"/>
    <cellStyle name="Normal" xfId="0" builtinId="0"/>
    <cellStyle name="Normal 2" xfId="4" xr:uid="{91460EFE-A40A-43CA-BD60-BEA15F00E067}"/>
    <cellStyle name="Percent" xfId="3" builtinId="5"/>
  </cellStyles>
  <dxfs count="11">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38C3E4"/>
      <color rgb="FF1376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Nova" panose="020B0504020202020204" pitchFamily="34" charset="0"/>
                <a:ea typeface="+mn-ea"/>
                <a:cs typeface="+mn-cs"/>
              </a:defRPr>
            </a:pPr>
            <a:r>
              <a:rPr lang="en-US" b="1">
                <a:latin typeface="Arial Nova" panose="020B0504020202020204" pitchFamily="34" charset="0"/>
              </a:rPr>
              <a:t>Percentage breakdown of Total Operating Revenue by source for each library.</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Nova" panose="020B0504020202020204" pitchFamily="34" charset="0"/>
              <a:ea typeface="+mn-ea"/>
              <a:cs typeface="+mn-cs"/>
            </a:defRPr>
          </a:pPr>
          <a:endParaRPr lang="en-US"/>
        </a:p>
      </c:txPr>
    </c:title>
    <c:autoTitleDeleted val="0"/>
    <c:plotArea>
      <c:layout/>
      <c:barChart>
        <c:barDir val="bar"/>
        <c:grouping val="stacked"/>
        <c:varyColors val="0"/>
        <c:ser>
          <c:idx val="0"/>
          <c:order val="0"/>
          <c:tx>
            <c:strRef>
              <c:f>'Operating Rev'!$C$2</c:f>
              <c:strCache>
                <c:ptCount val="1"/>
              </c:strCache>
            </c:strRef>
          </c:tx>
          <c:spPr>
            <a:solidFill>
              <a:schemeClr val="accent1"/>
            </a:solidFill>
            <a:ln>
              <a:noFill/>
            </a:ln>
            <a:effectLst/>
          </c:spPr>
          <c:invertIfNegative val="0"/>
          <c:cat>
            <c:strRef>
              <c:f>'Operating Rev'!$A$3:$B$50</c:f>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f>'Operating Rev'!$C$3:$C$50</c:f>
            </c:numRef>
          </c:val>
          <c:extLst>
            <c:ext xmlns:c16="http://schemas.microsoft.com/office/drawing/2014/chart" uri="{C3380CC4-5D6E-409C-BE32-E72D297353CC}">
              <c16:uniqueId val="{00000000-B349-46E4-82EA-B264F40025A8}"/>
            </c:ext>
          </c:extLst>
        </c:ser>
        <c:ser>
          <c:idx val="4"/>
          <c:order val="4"/>
          <c:tx>
            <c:v>Local</c:v>
          </c:tx>
          <c:spPr>
            <a:solidFill>
              <a:srgbClr val="13768E"/>
            </a:solidFill>
            <a:ln>
              <a:noFill/>
            </a:ln>
            <a:effectLst/>
          </c:spPr>
          <c:invertIfNegative val="0"/>
          <c:cat>
            <c:strRef>
              <c:f>'Operating Rev'!$A$3:$B$50</c:f>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f>'Operating Rev'!$G$3:$G$50</c:f>
              <c:numCache>
                <c:formatCode>0%</c:formatCode>
                <c:ptCount val="48"/>
                <c:pt idx="0">
                  <c:v>0.80791599056392882</c:v>
                </c:pt>
                <c:pt idx="1">
                  <c:v>0.82209819421679076</c:v>
                </c:pt>
                <c:pt idx="2">
                  <c:v>0.83597429613763052</c:v>
                </c:pt>
                <c:pt idx="3">
                  <c:v>0.59712250551190005</c:v>
                </c:pt>
                <c:pt idx="4">
                  <c:v>0.56182298734272973</c:v>
                </c:pt>
                <c:pt idx="5">
                  <c:v>0.65947503719372114</c:v>
                </c:pt>
                <c:pt idx="6">
                  <c:v>0.82348012491101574</c:v>
                </c:pt>
                <c:pt idx="7">
                  <c:v>0.80473605347162158</c:v>
                </c:pt>
                <c:pt idx="8">
                  <c:v>0.78869267003594001</c:v>
                </c:pt>
                <c:pt idx="9">
                  <c:v>0.72991393192141574</c:v>
                </c:pt>
                <c:pt idx="10">
                  <c:v>0.83113418842466091</c:v>
                </c:pt>
                <c:pt idx="11">
                  <c:v>0.74588516557857265</c:v>
                </c:pt>
                <c:pt idx="12">
                  <c:v>0.72555064169268124</c:v>
                </c:pt>
                <c:pt idx="13">
                  <c:v>0.72953420322893447</c:v>
                </c:pt>
                <c:pt idx="14">
                  <c:v>0.75875302766093145</c:v>
                </c:pt>
                <c:pt idx="15">
                  <c:v>0.58125122874800195</c:v>
                </c:pt>
                <c:pt idx="16">
                  <c:v>0.42808219178082191</c:v>
                </c:pt>
                <c:pt idx="17">
                  <c:v>0.77530410567465491</c:v>
                </c:pt>
                <c:pt idx="18">
                  <c:v>0.78135784912367012</c:v>
                </c:pt>
                <c:pt idx="19">
                  <c:v>0.81707972805690676</c:v>
                </c:pt>
                <c:pt idx="20">
                  <c:v>0.67052546037197747</c:v>
                </c:pt>
                <c:pt idx="21">
                  <c:v>0.82456912023610784</c:v>
                </c:pt>
                <c:pt idx="22">
                  <c:v>0.88853382406226789</c:v>
                </c:pt>
                <c:pt idx="23">
                  <c:v>0.79742357252343032</c:v>
                </c:pt>
                <c:pt idx="24">
                  <c:v>0.70244426749907785</c:v>
                </c:pt>
                <c:pt idx="25">
                  <c:v>0.10444196205578109</c:v>
                </c:pt>
                <c:pt idx="26">
                  <c:v>0.83066737895868004</c:v>
                </c:pt>
                <c:pt idx="27">
                  <c:v>6.364157067396424E-2</c:v>
                </c:pt>
                <c:pt idx="28">
                  <c:v>0.77805906312607376</c:v>
                </c:pt>
                <c:pt idx="29">
                  <c:v>0.7838292308894087</c:v>
                </c:pt>
                <c:pt idx="30">
                  <c:v>0.78066298693985103</c:v>
                </c:pt>
                <c:pt idx="31">
                  <c:v>0.77063493991224374</c:v>
                </c:pt>
                <c:pt idx="32">
                  <c:v>0.70942678138485438</c:v>
                </c:pt>
                <c:pt idx="33">
                  <c:v>4.9276915949669521E-2</c:v>
                </c:pt>
                <c:pt idx="34">
                  <c:v>0.52428762419063102</c:v>
                </c:pt>
                <c:pt idx="35">
                  <c:v>0.77556045613473801</c:v>
                </c:pt>
                <c:pt idx="36">
                  <c:v>0.72551177814949264</c:v>
                </c:pt>
                <c:pt idx="37">
                  <c:v>0.7864071570891481</c:v>
                </c:pt>
                <c:pt idx="38">
                  <c:v>0.77718564536841006</c:v>
                </c:pt>
                <c:pt idx="39">
                  <c:v>0.73269771202362755</c:v>
                </c:pt>
                <c:pt idx="40">
                  <c:v>0.77961858051375676</c:v>
                </c:pt>
                <c:pt idx="41">
                  <c:v>0.73712202250915282</c:v>
                </c:pt>
                <c:pt idx="42">
                  <c:v>0</c:v>
                </c:pt>
                <c:pt idx="43">
                  <c:v>0.80440877501529295</c:v>
                </c:pt>
                <c:pt idx="44">
                  <c:v>0.79183873451389375</c:v>
                </c:pt>
                <c:pt idx="45">
                  <c:v>0.7066437435596733</c:v>
                </c:pt>
                <c:pt idx="46">
                  <c:v>0.1866986494647038</c:v>
                </c:pt>
                <c:pt idx="47">
                  <c:v>0.76363719945216602</c:v>
                </c:pt>
              </c:numCache>
            </c:numRef>
          </c:val>
          <c:extLst>
            <c:ext xmlns:c16="http://schemas.microsoft.com/office/drawing/2014/chart" uri="{C3380CC4-5D6E-409C-BE32-E72D297353CC}">
              <c16:uniqueId val="{00000004-B349-46E4-82EA-B264F40025A8}"/>
            </c:ext>
          </c:extLst>
        </c:ser>
        <c:ser>
          <c:idx val="8"/>
          <c:order val="8"/>
          <c:tx>
            <c:v>State</c:v>
          </c:tx>
          <c:spPr>
            <a:solidFill>
              <a:srgbClr val="38C3E4"/>
            </a:solidFill>
            <a:ln>
              <a:noFill/>
            </a:ln>
            <a:effectLst/>
          </c:spPr>
          <c:invertIfNegative val="0"/>
          <c:cat>
            <c:strRef>
              <c:f>'Operating Rev'!$A$3:$B$50</c:f>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f>'Operating Rev'!$K$3:$K$50</c:f>
              <c:numCache>
                <c:formatCode>0%</c:formatCode>
                <c:ptCount val="48"/>
                <c:pt idx="0">
                  <c:v>0.14952175319466762</c:v>
                </c:pt>
                <c:pt idx="1">
                  <c:v>0.16495667088546315</c:v>
                </c:pt>
                <c:pt idx="2">
                  <c:v>0.14181157496856978</c:v>
                </c:pt>
                <c:pt idx="3">
                  <c:v>0.34223246085137654</c:v>
                </c:pt>
                <c:pt idx="4">
                  <c:v>0.15556574735577947</c:v>
                </c:pt>
                <c:pt idx="5">
                  <c:v>0.13797858451324299</c:v>
                </c:pt>
                <c:pt idx="6">
                  <c:v>0.15810585333790259</c:v>
                </c:pt>
                <c:pt idx="7">
                  <c:v>0.17273380961757451</c:v>
                </c:pt>
                <c:pt idx="8">
                  <c:v>0.17145305572994574</c:v>
                </c:pt>
                <c:pt idx="9">
                  <c:v>0.16997186419129628</c:v>
                </c:pt>
                <c:pt idx="10">
                  <c:v>0.16202666126488005</c:v>
                </c:pt>
                <c:pt idx="11">
                  <c:v>0.1971836536314317</c:v>
                </c:pt>
                <c:pt idx="12">
                  <c:v>0.15562348248352412</c:v>
                </c:pt>
                <c:pt idx="13">
                  <c:v>0.1546247937258638</c:v>
                </c:pt>
                <c:pt idx="14">
                  <c:v>0.16333700769403758</c:v>
                </c:pt>
                <c:pt idx="15">
                  <c:v>0.15699766644727281</c:v>
                </c:pt>
                <c:pt idx="16">
                  <c:v>0.12495593271555197</c:v>
                </c:pt>
                <c:pt idx="17">
                  <c:v>0.18432871855590319</c:v>
                </c:pt>
                <c:pt idx="18">
                  <c:v>0.1845234369655305</c:v>
                </c:pt>
                <c:pt idx="19">
                  <c:v>0.17227850853609619</c:v>
                </c:pt>
                <c:pt idx="20">
                  <c:v>0.14319063463101245</c:v>
                </c:pt>
                <c:pt idx="21">
                  <c:v>0.14623532160010938</c:v>
                </c:pt>
                <c:pt idx="22">
                  <c:v>9.2072945926502642E-2</c:v>
                </c:pt>
                <c:pt idx="23">
                  <c:v>0.1591458662069995</c:v>
                </c:pt>
                <c:pt idx="24">
                  <c:v>0.1456468030995374</c:v>
                </c:pt>
                <c:pt idx="25">
                  <c:v>0.24273220172737922</c:v>
                </c:pt>
                <c:pt idx="26">
                  <c:v>0.15337267389569034</c:v>
                </c:pt>
                <c:pt idx="27">
                  <c:v>0.18591612040985173</c:v>
                </c:pt>
                <c:pt idx="28">
                  <c:v>0.20751415914316154</c:v>
                </c:pt>
                <c:pt idx="29">
                  <c:v>0.16531951370930276</c:v>
                </c:pt>
                <c:pt idx="30">
                  <c:v>0.15851974251641079</c:v>
                </c:pt>
                <c:pt idx="31">
                  <c:v>0.16732700569944262</c:v>
                </c:pt>
                <c:pt idx="32">
                  <c:v>0.15936282642732849</c:v>
                </c:pt>
                <c:pt idx="33">
                  <c:v>0.18685958432326713</c:v>
                </c:pt>
                <c:pt idx="34">
                  <c:v>0.14850971242823813</c:v>
                </c:pt>
                <c:pt idx="35">
                  <c:v>0.157007701272881</c:v>
                </c:pt>
                <c:pt idx="36">
                  <c:v>0.14901006070037223</c:v>
                </c:pt>
                <c:pt idx="37">
                  <c:v>0.18604635283160328</c:v>
                </c:pt>
                <c:pt idx="38">
                  <c:v>0.15698903272828238</c:v>
                </c:pt>
                <c:pt idx="39">
                  <c:v>0.17555037120496617</c:v>
                </c:pt>
                <c:pt idx="40">
                  <c:v>0.17377051775380148</c:v>
                </c:pt>
                <c:pt idx="41">
                  <c:v>0.16675706487075567</c:v>
                </c:pt>
                <c:pt idx="42">
                  <c:v>0.14746910839025285</c:v>
                </c:pt>
                <c:pt idx="43">
                  <c:v>0.16091866940010058</c:v>
                </c:pt>
                <c:pt idx="44">
                  <c:v>0.16203874984584721</c:v>
                </c:pt>
                <c:pt idx="45">
                  <c:v>0.15663961993802786</c:v>
                </c:pt>
                <c:pt idx="46">
                  <c:v>0.11109620479826038</c:v>
                </c:pt>
                <c:pt idx="47">
                  <c:v>0.15877358729836663</c:v>
                </c:pt>
              </c:numCache>
            </c:numRef>
          </c:val>
          <c:extLst>
            <c:ext xmlns:c16="http://schemas.microsoft.com/office/drawing/2014/chart" uri="{C3380CC4-5D6E-409C-BE32-E72D297353CC}">
              <c16:uniqueId val="{00000008-B349-46E4-82EA-B264F40025A8}"/>
            </c:ext>
          </c:extLst>
        </c:ser>
        <c:ser>
          <c:idx val="17"/>
          <c:order val="17"/>
          <c:tx>
            <c:v>Federal</c:v>
          </c:tx>
          <c:spPr>
            <a:solidFill>
              <a:schemeClr val="accent5">
                <a:lumMod val="60000"/>
                <a:lumOff val="40000"/>
              </a:schemeClr>
            </a:solidFill>
            <a:ln>
              <a:noFill/>
            </a:ln>
            <a:effectLst/>
          </c:spPr>
          <c:invertIfNegative val="0"/>
          <c:cat>
            <c:strRef>
              <c:f>'Operating Rev'!$A$3:$B$50</c:f>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f>'Operating Rev'!$T$3:$T$50</c:f>
              <c:numCache>
                <c:formatCode>0%</c:formatCode>
                <c:ptCount val="48"/>
                <c:pt idx="0">
                  <c:v>2.0018251486549392E-2</c:v>
                </c:pt>
                <c:pt idx="1">
                  <c:v>9.9297328326106056E-3</c:v>
                </c:pt>
                <c:pt idx="2" formatCode="0.0%">
                  <c:v>1.2411599248555033E-2</c:v>
                </c:pt>
                <c:pt idx="3">
                  <c:v>5.3338232800045224E-2</c:v>
                </c:pt>
                <c:pt idx="4">
                  <c:v>6.6681166341212017E-2</c:v>
                </c:pt>
                <c:pt idx="5">
                  <c:v>2.2139119697997107E-2</c:v>
                </c:pt>
                <c:pt idx="6" formatCode="0.0%">
                  <c:v>1.8414021751081654E-2</c:v>
                </c:pt>
                <c:pt idx="7">
                  <c:v>1.0236290354506686E-2</c:v>
                </c:pt>
                <c:pt idx="8" formatCode="0.0%">
                  <c:v>9.0173063150960787E-3</c:v>
                </c:pt>
                <c:pt idx="9">
                  <c:v>1.9892438722604339E-2</c:v>
                </c:pt>
                <c:pt idx="10" formatCode="0.0%">
                  <c:v>6.839150310459066E-3</c:v>
                </c:pt>
                <c:pt idx="11">
                  <c:v>4.7302533923575078E-2</c:v>
                </c:pt>
                <c:pt idx="12">
                  <c:v>6.7880679847381206E-2</c:v>
                </c:pt>
                <c:pt idx="13">
                  <c:v>3.6852894642826761E-2</c:v>
                </c:pt>
                <c:pt idx="14">
                  <c:v>3.1867398589487887E-2</c:v>
                </c:pt>
                <c:pt idx="15">
                  <c:v>9.7427963312790092E-2</c:v>
                </c:pt>
                <c:pt idx="16">
                  <c:v>0.12136759669621273</c:v>
                </c:pt>
                <c:pt idx="17" formatCode="0.0%">
                  <c:v>1.59576930963547E-2</c:v>
                </c:pt>
                <c:pt idx="18" formatCode="0.0%">
                  <c:v>1.5573213316196346E-2</c:v>
                </c:pt>
                <c:pt idx="19" formatCode="0.0%">
                  <c:v>9.1448361504400111E-3</c:v>
                </c:pt>
                <c:pt idx="20">
                  <c:v>5.0395590242107359E-2</c:v>
                </c:pt>
                <c:pt idx="21" formatCode="0.0%">
                  <c:v>1.6927521038327644E-2</c:v>
                </c:pt>
                <c:pt idx="22" formatCode="0.0%">
                  <c:v>1.1321344701511379E-2</c:v>
                </c:pt>
                <c:pt idx="23" formatCode="0.0%">
                  <c:v>1.5661318349017218E-2</c:v>
                </c:pt>
                <c:pt idx="24" formatCode="0.0%">
                  <c:v>4.8127885892337132E-3</c:v>
                </c:pt>
                <c:pt idx="25">
                  <c:v>0.19569699116330183</c:v>
                </c:pt>
                <c:pt idx="26" formatCode="0.0%">
                  <c:v>6.6259196154610138E-3</c:v>
                </c:pt>
                <c:pt idx="27">
                  <c:v>7.9151021447209313E-2</c:v>
                </c:pt>
                <c:pt idx="28" formatCode="0.0%">
                  <c:v>1.4426777730764721E-2</c:v>
                </c:pt>
                <c:pt idx="29">
                  <c:v>2.0556759268014917E-2</c:v>
                </c:pt>
                <c:pt idx="30" formatCode="0.0%">
                  <c:v>1.4379522249175953E-2</c:v>
                </c:pt>
                <c:pt idx="31" formatCode="0.0%">
                  <c:v>1.4505074347078768E-2</c:v>
                </c:pt>
                <c:pt idx="32">
                  <c:v>3.0276452695617555E-2</c:v>
                </c:pt>
                <c:pt idx="33">
                  <c:v>0.1164238766510784</c:v>
                </c:pt>
                <c:pt idx="34">
                  <c:v>4.121949301386741E-2</c:v>
                </c:pt>
                <c:pt idx="35">
                  <c:v>2.4994858200598734E-2</c:v>
                </c:pt>
                <c:pt idx="36">
                  <c:v>3.998796294539135E-2</c:v>
                </c:pt>
                <c:pt idx="37" formatCode="0.0%">
                  <c:v>1.152607090718645E-2</c:v>
                </c:pt>
                <c:pt idx="38">
                  <c:v>9.6310693089924678E-3</c:v>
                </c:pt>
                <c:pt idx="39">
                  <c:v>2.2465385299618019E-2</c:v>
                </c:pt>
                <c:pt idx="40">
                  <c:v>2.8142779689814698E-2</c:v>
                </c:pt>
                <c:pt idx="41">
                  <c:v>4.5899688126195895E-2</c:v>
                </c:pt>
                <c:pt idx="42">
                  <c:v>4.1475466458020541E-2</c:v>
                </c:pt>
                <c:pt idx="43" formatCode="0.0%">
                  <c:v>1.5727736313402782E-2</c:v>
                </c:pt>
                <c:pt idx="44">
                  <c:v>2.9164041902895406E-2</c:v>
                </c:pt>
                <c:pt idx="45">
                  <c:v>5.7982651787793896E-2</c:v>
                </c:pt>
                <c:pt idx="46">
                  <c:v>3.3051265417525434E-2</c:v>
                </c:pt>
                <c:pt idx="47">
                  <c:v>6.7567781779446084E-2</c:v>
                </c:pt>
              </c:numCache>
            </c:numRef>
          </c:val>
          <c:extLst>
            <c:ext xmlns:c16="http://schemas.microsoft.com/office/drawing/2014/chart" uri="{C3380CC4-5D6E-409C-BE32-E72D297353CC}">
              <c16:uniqueId val="{00000011-B349-46E4-82EA-B264F40025A8}"/>
            </c:ext>
          </c:extLst>
        </c:ser>
        <c:ser>
          <c:idx val="23"/>
          <c:order val="23"/>
          <c:tx>
            <c:v>Other</c:v>
          </c:tx>
          <c:spPr>
            <a:solidFill>
              <a:schemeClr val="accent4">
                <a:lumMod val="60000"/>
                <a:lumOff val="40000"/>
              </a:schemeClr>
            </a:solidFill>
            <a:ln>
              <a:noFill/>
            </a:ln>
            <a:effectLst/>
          </c:spPr>
          <c:invertIfNegative val="0"/>
          <c:cat>
            <c:strRef>
              <c:f>'Operating Rev'!$A$3:$B$50</c:f>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f>'Operating Rev'!$Z$3:$Z$50</c:f>
              <c:numCache>
                <c:formatCode>0.0%</c:formatCode>
                <c:ptCount val="48"/>
                <c:pt idx="0" formatCode="0%">
                  <c:v>2.2544004754854133E-2</c:v>
                </c:pt>
                <c:pt idx="1">
                  <c:v>3.0154020651354512E-3</c:v>
                </c:pt>
                <c:pt idx="2" formatCode="0%">
                  <c:v>9.802529645244723E-3</c:v>
                </c:pt>
                <c:pt idx="3">
                  <c:v>7.3068008366781612E-3</c:v>
                </c:pt>
                <c:pt idx="4" formatCode="0%">
                  <c:v>0.21593009896027876</c:v>
                </c:pt>
                <c:pt idx="5" formatCode="0%">
                  <c:v>0.18040725859503881</c:v>
                </c:pt>
                <c:pt idx="6" formatCode="0%">
                  <c:v>0</c:v>
                </c:pt>
                <c:pt idx="7">
                  <c:v>1.2293846556297268E-2</c:v>
                </c:pt>
                <c:pt idx="8" formatCode="0%">
                  <c:v>3.0836967919018174E-2</c:v>
                </c:pt>
                <c:pt idx="9" formatCode="0%">
                  <c:v>8.0221765164683642E-2</c:v>
                </c:pt>
                <c:pt idx="10" formatCode="0%">
                  <c:v>0</c:v>
                </c:pt>
                <c:pt idx="11" formatCode="0%">
                  <c:v>9.6286468664205874E-3</c:v>
                </c:pt>
                <c:pt idx="12">
                  <c:v>5.0945195976413456E-2</c:v>
                </c:pt>
                <c:pt idx="13" formatCode="0%">
                  <c:v>7.8988108402374912E-2</c:v>
                </c:pt>
                <c:pt idx="14" formatCode="0%">
                  <c:v>4.6042566055543063E-2</c:v>
                </c:pt>
                <c:pt idx="15" formatCode="0%">
                  <c:v>0.16432314149193514</c:v>
                </c:pt>
                <c:pt idx="16" formatCode="0%">
                  <c:v>0.32559427880741337</c:v>
                </c:pt>
                <c:pt idx="17" formatCode="0%">
                  <c:v>2.4409482673087228E-2</c:v>
                </c:pt>
                <c:pt idx="18">
                  <c:v>1.8545500594603012E-2</c:v>
                </c:pt>
                <c:pt idx="19">
                  <c:v>1.4969272565570045E-3</c:v>
                </c:pt>
                <c:pt idx="20" formatCode="0%">
                  <c:v>0.13588831475490271</c:v>
                </c:pt>
                <c:pt idx="21">
                  <c:v>1.2268037125455095E-2</c:v>
                </c:pt>
                <c:pt idx="22">
                  <c:v>8.0718853097180594E-3</c:v>
                </c:pt>
                <c:pt idx="23" formatCode="0%">
                  <c:v>2.7769242920552918E-2</c:v>
                </c:pt>
                <c:pt idx="24" formatCode="0%">
                  <c:v>0.14709614081215103</c:v>
                </c:pt>
                <c:pt idx="25" formatCode="0%">
                  <c:v>0.45712884505353785</c:v>
                </c:pt>
                <c:pt idx="26">
                  <c:v>9.3340275301685687E-3</c:v>
                </c:pt>
                <c:pt idx="27" formatCode="0%">
                  <c:v>0.67129128746897471</c:v>
                </c:pt>
                <c:pt idx="28" formatCode="0%">
                  <c:v>0</c:v>
                </c:pt>
                <c:pt idx="29" formatCode="0%">
                  <c:v>3.029449613327358E-2</c:v>
                </c:pt>
                <c:pt idx="30" formatCode="0%">
                  <c:v>4.6437748294562244E-2</c:v>
                </c:pt>
                <c:pt idx="31" formatCode="0%">
                  <c:v>4.7532980041234872E-2</c:v>
                </c:pt>
                <c:pt idx="32" formatCode="0%">
                  <c:v>0.10093393949219959</c:v>
                </c:pt>
                <c:pt idx="33" formatCode="0%">
                  <c:v>0.64743962307598502</c:v>
                </c:pt>
                <c:pt idx="34" formatCode="0%">
                  <c:v>0.28598317036726351</c:v>
                </c:pt>
                <c:pt idx="35" formatCode="0%">
                  <c:v>4.2436984391782263E-2</c:v>
                </c:pt>
                <c:pt idx="36" formatCode="0%">
                  <c:v>8.5490198204743795E-2</c:v>
                </c:pt>
                <c:pt idx="37">
                  <c:v>1.6020419172062116E-2</c:v>
                </c:pt>
                <c:pt idx="38" formatCode="0%">
                  <c:v>5.6194252594315069E-2</c:v>
                </c:pt>
                <c:pt idx="39" formatCode="0%">
                  <c:v>6.9286531471788274E-2</c:v>
                </c:pt>
                <c:pt idx="40">
                  <c:v>1.8468122042627065E-2</c:v>
                </c:pt>
                <c:pt idx="41" formatCode="0%">
                  <c:v>5.0221224493895607E-2</c:v>
                </c:pt>
                <c:pt idx="42" formatCode="0%">
                  <c:v>0.81105542515172657</c:v>
                </c:pt>
                <c:pt idx="43">
                  <c:v>1.894481927120369E-2</c:v>
                </c:pt>
                <c:pt idx="44">
                  <c:v>1.6958473737363637E-2</c:v>
                </c:pt>
                <c:pt idx="45" formatCode="0%">
                  <c:v>7.8733984714504907E-2</c:v>
                </c:pt>
                <c:pt idx="46" formatCode="0%">
                  <c:v>0.6691538803195104</c:v>
                </c:pt>
                <c:pt idx="47" formatCode="0%">
                  <c:v>1.0021431470021304E-2</c:v>
                </c:pt>
              </c:numCache>
            </c:numRef>
          </c:val>
          <c:extLst>
            <c:ext xmlns:c16="http://schemas.microsoft.com/office/drawing/2014/chart" uri="{C3380CC4-5D6E-409C-BE32-E72D297353CC}">
              <c16:uniqueId val="{00000017-B349-46E4-82EA-B264F40025A8}"/>
            </c:ext>
          </c:extLst>
        </c:ser>
        <c:dLbls>
          <c:showLegendKey val="0"/>
          <c:showVal val="0"/>
          <c:showCatName val="0"/>
          <c:showSerName val="0"/>
          <c:showPercent val="0"/>
          <c:showBubbleSize val="0"/>
        </c:dLbls>
        <c:gapWidth val="150"/>
        <c:overlap val="100"/>
        <c:axId val="671180240"/>
        <c:axId val="671182536"/>
        <c:extLst>
          <c:ext xmlns:c15="http://schemas.microsoft.com/office/drawing/2012/chart" uri="{02D57815-91ED-43cb-92C2-25804820EDAC}">
            <c15:filteredBarSeries>
              <c15:ser>
                <c:idx val="1"/>
                <c:order val="1"/>
                <c:tx>
                  <c:strRef>
                    <c:extLst>
                      <c:ext uri="{02D57815-91ED-43cb-92C2-25804820EDAC}">
                        <c15:formulaRef>
                          <c15:sqref>'Operating Rev'!$D$2</c15:sqref>
                        </c15:formulaRef>
                      </c:ext>
                    </c:extLst>
                    <c:strCache>
                      <c:ptCount val="1"/>
                    </c:strCache>
                  </c:strRef>
                </c:tx>
                <c:spPr>
                  <a:solidFill>
                    <a:schemeClr val="accent2"/>
                  </a:solidFill>
                  <a:ln>
                    <a:noFill/>
                  </a:ln>
                  <a:effectLst/>
                </c:spPr>
                <c:invertIfNegative val="0"/>
                <c:cat>
                  <c:strRef>
                    <c:extLst>
                      <c:ext uri="{02D57815-91ED-43cb-92C2-25804820EDAC}">
                        <c15:formulaRef>
                          <c15:sqref>'Operating Rev'!$A$3:$B$50</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c:ext uri="{02D57815-91ED-43cb-92C2-25804820EDAC}">
                        <c15:formulaRef>
                          <c15:sqref>'Operating Rev'!$D$3:$D$50</c15:sqref>
                        </c15:formulaRef>
                      </c:ext>
                    </c:extLst>
                    <c:numCache>
                      <c:formatCode>_("$"* #,##0_);_("$"* \(#,##0\);_("$"* "-"??_);_(@_)</c:formatCode>
                      <c:ptCount val="48"/>
                      <c:pt idx="0">
                        <c:v>1904715</c:v>
                      </c:pt>
                      <c:pt idx="1">
                        <c:v>1156728</c:v>
                      </c:pt>
                      <c:pt idx="2">
                        <c:v>1278128</c:v>
                      </c:pt>
                      <c:pt idx="3">
                        <c:v>148597</c:v>
                      </c:pt>
                      <c:pt idx="4">
                        <c:v>211499</c:v>
                      </c:pt>
                      <c:pt idx="5">
                        <c:v>399828</c:v>
                      </c:pt>
                      <c:pt idx="6">
                        <c:v>1246007</c:v>
                      </c:pt>
                      <c:pt idx="7">
                        <c:v>3890407</c:v>
                      </c:pt>
                      <c:pt idx="8">
                        <c:v>1816073</c:v>
                      </c:pt>
                      <c:pt idx="9">
                        <c:v>836851</c:v>
                      </c:pt>
                      <c:pt idx="10">
                        <c:v>2784264</c:v>
                      </c:pt>
                      <c:pt idx="11">
                        <c:v>304508</c:v>
                      </c:pt>
                      <c:pt idx="12">
                        <c:v>249490</c:v>
                      </c:pt>
                      <c:pt idx="13">
                        <c:v>240974</c:v>
                      </c:pt>
                      <c:pt idx="14">
                        <c:v>271249</c:v>
                      </c:pt>
                      <c:pt idx="15">
                        <c:v>125824</c:v>
                      </c:pt>
                      <c:pt idx="16">
                        <c:v>169348</c:v>
                      </c:pt>
                      <c:pt idx="17">
                        <c:v>645319</c:v>
                      </c:pt>
                      <c:pt idx="18">
                        <c:v>687013</c:v>
                      </c:pt>
                      <c:pt idx="19">
                        <c:v>1280443</c:v>
                      </c:pt>
                      <c:pt idx="20">
                        <c:v>260876</c:v>
                      </c:pt>
                      <c:pt idx="21">
                        <c:v>877565</c:v>
                      </c:pt>
                      <c:pt idx="22">
                        <c:v>946619</c:v>
                      </c:pt>
                      <c:pt idx="23">
                        <c:v>687098</c:v>
                      </c:pt>
                      <c:pt idx="24">
                        <c:v>2835778</c:v>
                      </c:pt>
                      <c:pt idx="25">
                        <c:v>111409</c:v>
                      </c:pt>
                      <c:pt idx="26">
                        <c:v>1621058</c:v>
                      </c:pt>
                      <c:pt idx="27">
                        <c:v>157130</c:v>
                      </c:pt>
                      <c:pt idx="28">
                        <c:v>1070303</c:v>
                      </c:pt>
                      <c:pt idx="29">
                        <c:v>486458</c:v>
                      </c:pt>
                      <c:pt idx="30">
                        <c:v>2957162</c:v>
                      </c:pt>
                      <c:pt idx="31">
                        <c:v>699893</c:v>
                      </c:pt>
                      <c:pt idx="32">
                        <c:v>5733826</c:v>
                      </c:pt>
                      <c:pt idx="33">
                        <c:v>8420209</c:v>
                      </c:pt>
                      <c:pt idx="34">
                        <c:v>190735</c:v>
                      </c:pt>
                      <c:pt idx="35">
                        <c:v>350072</c:v>
                      </c:pt>
                      <c:pt idx="36">
                        <c:v>369015</c:v>
                      </c:pt>
                      <c:pt idx="37">
                        <c:v>732253</c:v>
                      </c:pt>
                      <c:pt idx="38">
                        <c:v>1152520</c:v>
                      </c:pt>
                      <c:pt idx="39">
                        <c:v>1575140</c:v>
                      </c:pt>
                      <c:pt idx="40">
                        <c:v>758063</c:v>
                      </c:pt>
                      <c:pt idx="41">
                        <c:v>406238</c:v>
                      </c:pt>
                      <c:pt idx="42">
                        <c:v>141867</c:v>
                      </c:pt>
                      <c:pt idx="43">
                        <c:v>4614285</c:v>
                      </c:pt>
                      <c:pt idx="44">
                        <c:v>308202</c:v>
                      </c:pt>
                      <c:pt idx="45">
                        <c:v>1103399</c:v>
                      </c:pt>
                      <c:pt idx="46">
                        <c:v>2854868</c:v>
                      </c:pt>
                      <c:pt idx="47">
                        <c:v>1261696</c:v>
                      </c:pt>
                    </c:numCache>
                  </c:numRef>
                </c:val>
                <c:extLst>
                  <c:ext xmlns:c16="http://schemas.microsoft.com/office/drawing/2014/chart" uri="{C3380CC4-5D6E-409C-BE32-E72D297353CC}">
                    <c16:uniqueId val="{00000001-B349-46E4-82EA-B264F40025A8}"/>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'Operating Rev'!$E$2</c15:sqref>
                        </c15:formulaRef>
                      </c:ext>
                    </c:extLst>
                    <c:strCache>
                      <c:ptCount val="1"/>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'Operating Rev'!$A$3:$B$50</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'Operating Rev'!$E$3:$E$50</c15:sqref>
                        </c15:formulaRef>
                      </c:ext>
                    </c:extLst>
                    <c:numCache>
                      <c:formatCode>_("$"* #,##0_);_("$"* \(#,##0\);_("$"* "-"??_);_(@_)</c:formatCode>
                      <c:ptCount val="48"/>
                      <c:pt idx="0">
                        <c:v>1901215</c:v>
                      </c:pt>
                      <c:pt idx="1">
                        <c:v>1156728</c:v>
                      </c:pt>
                      <c:pt idx="2">
                        <c:v>971994</c:v>
                      </c:pt>
                      <c:pt idx="3">
                        <c:v>141512</c:v>
                      </c:pt>
                      <c:pt idx="4">
                        <c:v>211499</c:v>
                      </c:pt>
                      <c:pt idx="5">
                        <c:v>395228</c:v>
                      </c:pt>
                      <c:pt idx="6">
                        <c:v>1246007</c:v>
                      </c:pt>
                      <c:pt idx="7">
                        <c:v>3864779</c:v>
                      </c:pt>
                      <c:pt idx="8">
                        <c:v>1811073</c:v>
                      </c:pt>
                      <c:pt idx="9">
                        <c:v>734651</c:v>
                      </c:pt>
                      <c:pt idx="10">
                        <c:v>2784264</c:v>
                      </c:pt>
                      <c:pt idx="11">
                        <c:v>304508</c:v>
                      </c:pt>
                      <c:pt idx="12">
                        <c:v>230640</c:v>
                      </c:pt>
                      <c:pt idx="13">
                        <c:v>235124</c:v>
                      </c:pt>
                      <c:pt idx="14">
                        <c:v>271249</c:v>
                      </c:pt>
                      <c:pt idx="15">
                        <c:v>116989</c:v>
                      </c:pt>
                      <c:pt idx="16">
                        <c:v>158848</c:v>
                      </c:pt>
                      <c:pt idx="17">
                        <c:v>604724</c:v>
                      </c:pt>
                      <c:pt idx="18">
                        <c:v>687013</c:v>
                      </c:pt>
                      <c:pt idx="19">
                        <c:v>1273943</c:v>
                      </c:pt>
                      <c:pt idx="20">
                        <c:v>260876</c:v>
                      </c:pt>
                      <c:pt idx="21">
                        <c:v>877565</c:v>
                      </c:pt>
                      <c:pt idx="22">
                        <c:v>946619</c:v>
                      </c:pt>
                      <c:pt idx="23">
                        <c:v>576069</c:v>
                      </c:pt>
                      <c:pt idx="24">
                        <c:v>2835778</c:v>
                      </c:pt>
                      <c:pt idx="25">
                        <c:v>110109</c:v>
                      </c:pt>
                      <c:pt idx="26">
                        <c:v>1621058</c:v>
                      </c:pt>
                      <c:pt idx="27">
                        <c:v>157130</c:v>
                      </c:pt>
                      <c:pt idx="28">
                        <c:v>980815</c:v>
                      </c:pt>
                      <c:pt idx="29">
                        <c:v>486458</c:v>
                      </c:pt>
                      <c:pt idx="30">
                        <c:v>2672481</c:v>
                      </c:pt>
                      <c:pt idx="31">
                        <c:v>699893</c:v>
                      </c:pt>
                      <c:pt idx="32">
                        <c:v>5631307</c:v>
                      </c:pt>
                      <c:pt idx="33">
                        <c:v>7699589</c:v>
                      </c:pt>
                      <c:pt idx="34">
                        <c:v>190735</c:v>
                      </c:pt>
                      <c:pt idx="35">
                        <c:v>350072</c:v>
                      </c:pt>
                      <c:pt idx="36">
                        <c:v>368861</c:v>
                      </c:pt>
                      <c:pt idx="37">
                        <c:v>732253</c:v>
                      </c:pt>
                      <c:pt idx="38">
                        <c:v>1152520</c:v>
                      </c:pt>
                      <c:pt idx="39">
                        <c:v>1382794</c:v>
                      </c:pt>
                      <c:pt idx="40">
                        <c:v>758063</c:v>
                      </c:pt>
                      <c:pt idx="41">
                        <c:v>398238</c:v>
                      </c:pt>
                      <c:pt idx="42">
                        <c:v>141867</c:v>
                      </c:pt>
                      <c:pt idx="43">
                        <c:v>4448129</c:v>
                      </c:pt>
                      <c:pt idx="44">
                        <c:v>300027</c:v>
                      </c:pt>
                      <c:pt idx="45">
                        <c:v>1103399</c:v>
                      </c:pt>
                      <c:pt idx="46">
                        <c:v>2854868</c:v>
                      </c:pt>
                      <c:pt idx="47">
                        <c:v>1261696</c:v>
                      </c:pt>
                    </c:numCache>
                  </c:numRef>
                </c:val>
                <c:extLst xmlns:c15="http://schemas.microsoft.com/office/drawing/2012/chart">
                  <c:ext xmlns:c16="http://schemas.microsoft.com/office/drawing/2014/chart" uri="{C3380CC4-5D6E-409C-BE32-E72D297353CC}">
                    <c16:uniqueId val="{00000002-B349-46E4-82EA-B264F40025A8}"/>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'Operating Rev'!$F$2</c15:sqref>
                        </c15:formulaRef>
                      </c:ext>
                    </c:extLst>
                    <c:strCache>
                      <c:ptCount val="1"/>
                      <c:pt idx="0">
                        <c:v> Local Government Revenue </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'Operating Rev'!$A$3:$B$50</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'Operating Rev'!$F$3:$F$50</c15:sqref>
                        </c15:formulaRef>
                      </c:ext>
                    </c:extLst>
                    <c:numCache>
                      <c:formatCode>_("$"* #,##0_);_("$"* \(#,##0\);_("$"* "-"??_);_(@_)</c:formatCode>
                      <c:ptCount val="48"/>
                      <c:pt idx="0">
                        <c:v>1536022</c:v>
                      </c:pt>
                      <c:pt idx="1">
                        <c:v>950944</c:v>
                      </c:pt>
                      <c:pt idx="2">
                        <c:v>812562</c:v>
                      </c:pt>
                      <c:pt idx="3">
                        <c:v>84500</c:v>
                      </c:pt>
                      <c:pt idx="4">
                        <c:v>118825</c:v>
                      </c:pt>
                      <c:pt idx="5">
                        <c:v>260643</c:v>
                      </c:pt>
                      <c:pt idx="6">
                        <c:v>1026062</c:v>
                      </c:pt>
                      <c:pt idx="7">
                        <c:v>3110127</c:v>
                      </c:pt>
                      <c:pt idx="8">
                        <c:v>1428380</c:v>
                      </c:pt>
                      <c:pt idx="9">
                        <c:v>536232</c:v>
                      </c:pt>
                      <c:pt idx="10">
                        <c:v>2314097</c:v>
                      </c:pt>
                      <c:pt idx="11">
                        <c:v>227128</c:v>
                      </c:pt>
                      <c:pt idx="12">
                        <c:v>167341</c:v>
                      </c:pt>
                      <c:pt idx="13">
                        <c:v>171531</c:v>
                      </c:pt>
                      <c:pt idx="14">
                        <c:v>205811</c:v>
                      </c:pt>
                      <c:pt idx="15">
                        <c:v>68000</c:v>
                      </c:pt>
                      <c:pt idx="16">
                        <c:v>68000</c:v>
                      </c:pt>
                      <c:pt idx="17">
                        <c:v>468845</c:v>
                      </c:pt>
                      <c:pt idx="18">
                        <c:v>536803</c:v>
                      </c:pt>
                      <c:pt idx="19">
                        <c:v>1040913</c:v>
                      </c:pt>
                      <c:pt idx="20">
                        <c:v>174924</c:v>
                      </c:pt>
                      <c:pt idx="21">
                        <c:v>723613</c:v>
                      </c:pt>
                      <c:pt idx="22">
                        <c:v>841103</c:v>
                      </c:pt>
                      <c:pt idx="23">
                        <c:v>459371</c:v>
                      </c:pt>
                      <c:pt idx="24">
                        <c:v>1991976</c:v>
                      </c:pt>
                      <c:pt idx="25">
                        <c:v>11500</c:v>
                      </c:pt>
                      <c:pt idx="26">
                        <c:v>1346560</c:v>
                      </c:pt>
                      <c:pt idx="27">
                        <c:v>10000</c:v>
                      </c:pt>
                      <c:pt idx="28">
                        <c:v>763132</c:v>
                      </c:pt>
                      <c:pt idx="29">
                        <c:v>381300</c:v>
                      </c:pt>
                      <c:pt idx="30">
                        <c:v>2086307</c:v>
                      </c:pt>
                      <c:pt idx="31">
                        <c:v>539362</c:v>
                      </c:pt>
                      <c:pt idx="32">
                        <c:v>3995000</c:v>
                      </c:pt>
                      <c:pt idx="33">
                        <c:v>379412</c:v>
                      </c:pt>
                      <c:pt idx="34">
                        <c:v>100000</c:v>
                      </c:pt>
                      <c:pt idx="35">
                        <c:v>271502</c:v>
                      </c:pt>
                      <c:pt idx="36">
                        <c:v>267613</c:v>
                      </c:pt>
                      <c:pt idx="37">
                        <c:v>575849</c:v>
                      </c:pt>
                      <c:pt idx="38">
                        <c:v>895722</c:v>
                      </c:pt>
                      <c:pt idx="39">
                        <c:v>1013170</c:v>
                      </c:pt>
                      <c:pt idx="40">
                        <c:v>591000</c:v>
                      </c:pt>
                      <c:pt idx="41">
                        <c:v>293550</c:v>
                      </c:pt>
                      <c:pt idx="42">
                        <c:v>0</c:v>
                      </c:pt>
                      <c:pt idx="43">
                        <c:v>3578114</c:v>
                      </c:pt>
                      <c:pt idx="44">
                        <c:v>237573</c:v>
                      </c:pt>
                      <c:pt idx="45">
                        <c:v>779710</c:v>
                      </c:pt>
                      <c:pt idx="46">
                        <c:v>533000</c:v>
                      </c:pt>
                      <c:pt idx="47">
                        <c:v>963478</c:v>
                      </c:pt>
                    </c:numCache>
                  </c:numRef>
                </c:val>
                <c:extLst xmlns:c15="http://schemas.microsoft.com/office/drawing/2012/chart">
                  <c:ext xmlns:c16="http://schemas.microsoft.com/office/drawing/2014/chart" uri="{C3380CC4-5D6E-409C-BE32-E72D297353CC}">
                    <c16:uniqueId val="{00000003-B349-46E4-82EA-B264F40025A8}"/>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'Operating Rev'!$H$2</c15:sqref>
                        </c15:formulaRef>
                      </c:ext>
                    </c:extLst>
                    <c:strCache>
                      <c:ptCount val="1"/>
                      <c:pt idx="0">
                        <c:v> State Aid to Libraries </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'Operating Rev'!$A$3:$B$50</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'Operating Rev'!$H$3:$H$50</c15:sqref>
                        </c15:formulaRef>
                      </c:ext>
                    </c:extLst>
                    <c:numCache>
                      <c:formatCode>_("$"* #,##0_);_("$"* \(#,##0\);_("$"* "-"??_);_(@_)</c:formatCode>
                      <c:ptCount val="48"/>
                      <c:pt idx="0">
                        <c:v>282273</c:v>
                      </c:pt>
                      <c:pt idx="1">
                        <c:v>190810</c:v>
                      </c:pt>
                      <c:pt idx="2">
                        <c:v>137840</c:v>
                      </c:pt>
                      <c:pt idx="3">
                        <c:v>48430</c:v>
                      </c:pt>
                      <c:pt idx="4">
                        <c:v>31902</c:v>
                      </c:pt>
                      <c:pt idx="5">
                        <c:v>53533</c:v>
                      </c:pt>
                      <c:pt idx="6">
                        <c:v>197001</c:v>
                      </c:pt>
                      <c:pt idx="7">
                        <c:v>664578</c:v>
                      </c:pt>
                      <c:pt idx="8">
                        <c:v>308514</c:v>
                      </c:pt>
                      <c:pt idx="9">
                        <c:v>123870</c:v>
                      </c:pt>
                      <c:pt idx="10">
                        <c:v>447125</c:v>
                      </c:pt>
                      <c:pt idx="11">
                        <c:v>60044</c:v>
                      </c:pt>
                      <c:pt idx="12">
                        <c:v>34393</c:v>
                      </c:pt>
                      <c:pt idx="13">
                        <c:v>36356</c:v>
                      </c:pt>
                      <c:pt idx="14">
                        <c:v>44305</c:v>
                      </c:pt>
                      <c:pt idx="15">
                        <c:v>17867</c:v>
                      </c:pt>
                      <c:pt idx="16">
                        <c:v>19349</c:v>
                      </c:pt>
                      <c:pt idx="17">
                        <c:v>109968</c:v>
                      </c:pt>
                      <c:pt idx="18">
                        <c:v>126270</c:v>
                      </c:pt>
                      <c:pt idx="19">
                        <c:v>217473</c:v>
                      </c:pt>
                      <c:pt idx="20">
                        <c:v>37355</c:v>
                      </c:pt>
                      <c:pt idx="21">
                        <c:v>126831</c:v>
                      </c:pt>
                      <c:pt idx="22">
                        <c:v>87158</c:v>
                      </c:pt>
                      <c:pt idx="23">
                        <c:v>91679</c:v>
                      </c:pt>
                      <c:pt idx="24">
                        <c:v>413022</c:v>
                      </c:pt>
                      <c:pt idx="25">
                        <c:v>23227</c:v>
                      </c:pt>
                      <c:pt idx="26">
                        <c:v>248626</c:v>
                      </c:pt>
                      <c:pt idx="27">
                        <c:v>29213</c:v>
                      </c:pt>
                      <c:pt idx="28">
                        <c:v>201533</c:v>
                      </c:pt>
                      <c:pt idx="29">
                        <c:v>80421</c:v>
                      </c:pt>
                      <c:pt idx="30">
                        <c:v>421641</c:v>
                      </c:pt>
                      <c:pt idx="31">
                        <c:v>117111</c:v>
                      </c:pt>
                      <c:pt idx="32">
                        <c:v>870491</c:v>
                      </c:pt>
                      <c:pt idx="33">
                        <c:v>840312</c:v>
                      </c:pt>
                      <c:pt idx="34">
                        <c:v>26826</c:v>
                      </c:pt>
                      <c:pt idx="35">
                        <c:v>54964</c:v>
                      </c:pt>
                      <c:pt idx="36">
                        <c:v>54964</c:v>
                      </c:pt>
                      <c:pt idx="37">
                        <c:v>136233</c:v>
                      </c:pt>
                      <c:pt idx="38">
                        <c:v>180933</c:v>
                      </c:pt>
                      <c:pt idx="39">
                        <c:v>242750</c:v>
                      </c:pt>
                      <c:pt idx="40">
                        <c:v>127469</c:v>
                      </c:pt>
                      <c:pt idx="41">
                        <c:v>64909</c:v>
                      </c:pt>
                      <c:pt idx="42">
                        <c:v>20921</c:v>
                      </c:pt>
                      <c:pt idx="43">
                        <c:v>715787</c:v>
                      </c:pt>
                      <c:pt idx="44">
                        <c:v>48116</c:v>
                      </c:pt>
                      <c:pt idx="45">
                        <c:v>171836</c:v>
                      </c:pt>
                      <c:pt idx="46">
                        <c:v>316165</c:v>
                      </c:pt>
                      <c:pt idx="47">
                        <c:v>200324</c:v>
                      </c:pt>
                    </c:numCache>
                  </c:numRef>
                </c:val>
                <c:extLst xmlns:c15="http://schemas.microsoft.com/office/drawing/2012/chart">
                  <c:ext xmlns:c16="http://schemas.microsoft.com/office/drawing/2014/chart" uri="{C3380CC4-5D6E-409C-BE32-E72D297353CC}">
                    <c16:uniqueId val="{00000005-B349-46E4-82EA-B264F40025A8}"/>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'Operating Rev'!$I$2</c15:sqref>
                        </c15:formulaRef>
                      </c:ext>
                    </c:extLst>
                    <c:strCache>
                      <c:ptCount val="1"/>
                      <c:pt idx="0">
                        <c:v> Other State Funding </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'Operating Rev'!$A$3:$B$50</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'Operating Rev'!$I$3:$I$50</c15:sqref>
                        </c15:formulaRef>
                      </c:ext>
                    </c:extLst>
                    <c:numCache>
                      <c:formatCode>_("$"* #,##0_);_("$"* \(#,##0\);_("$"* "-"??_);_(@_)</c:formatCode>
                      <c:ptCount val="48"/>
                      <c:pt idx="0">
                        <c:v>2000</c:v>
                      </c:pt>
                      <c:pt idx="1">
                        <c:v>0</c:v>
                      </c:pt>
                      <c:pt idx="2">
                        <c:v>0</c:v>
                      </c:pt>
                      <c:pt idx="3">
                        <c:v>0</c:v>
                      </c:pt>
                      <c:pt idx="4">
                        <c:v>1000</c:v>
                      </c:pt>
                      <c:pt idx="5">
                        <c:v>1000</c:v>
                      </c:pt>
                      <c:pt idx="6">
                        <c:v>0</c:v>
                      </c:pt>
                      <c:pt idx="7">
                        <c:v>3000</c:v>
                      </c:pt>
                      <c:pt idx="8">
                        <c:v>2000</c:v>
                      </c:pt>
                      <c:pt idx="9">
                        <c:v>1000</c:v>
                      </c:pt>
                      <c:pt idx="10">
                        <c:v>4000</c:v>
                      </c:pt>
                      <c:pt idx="11">
                        <c:v>0</c:v>
                      </c:pt>
                      <c:pt idx="12">
                        <c:v>1500</c:v>
                      </c:pt>
                      <c:pt idx="13">
                        <c:v>0</c:v>
                      </c:pt>
                      <c:pt idx="14">
                        <c:v>0</c:v>
                      </c:pt>
                      <c:pt idx="15">
                        <c:v>500</c:v>
                      </c:pt>
                      <c:pt idx="16">
                        <c:v>500</c:v>
                      </c:pt>
                      <c:pt idx="17">
                        <c:v>1500</c:v>
                      </c:pt>
                      <c:pt idx="18">
                        <c:v>500</c:v>
                      </c:pt>
                      <c:pt idx="19">
                        <c:v>2000</c:v>
                      </c:pt>
                      <c:pt idx="20">
                        <c:v>0</c:v>
                      </c:pt>
                      <c:pt idx="21">
                        <c:v>1500</c:v>
                      </c:pt>
                      <c:pt idx="22">
                        <c:v>0</c:v>
                      </c:pt>
                      <c:pt idx="23">
                        <c:v>0</c:v>
                      </c:pt>
                      <c:pt idx="24">
                        <c:v>0</c:v>
                      </c:pt>
                      <c:pt idx="25">
                        <c:v>3500</c:v>
                      </c:pt>
                      <c:pt idx="26">
                        <c:v>0</c:v>
                      </c:pt>
                      <c:pt idx="27">
                        <c:v>0</c:v>
                      </c:pt>
                      <c:pt idx="28">
                        <c:v>2000</c:v>
                      </c:pt>
                      <c:pt idx="29">
                        <c:v>0</c:v>
                      </c:pt>
                      <c:pt idx="30">
                        <c:v>2000</c:v>
                      </c:pt>
                      <c:pt idx="31">
                        <c:v>0</c:v>
                      </c:pt>
                      <c:pt idx="32">
                        <c:v>26930</c:v>
                      </c:pt>
                      <c:pt idx="33">
                        <c:v>598430</c:v>
                      </c:pt>
                      <c:pt idx="34">
                        <c:v>1500</c:v>
                      </c:pt>
                      <c:pt idx="35">
                        <c:v>0</c:v>
                      </c:pt>
                      <c:pt idx="36">
                        <c:v>0</c:v>
                      </c:pt>
                      <c:pt idx="37">
                        <c:v>0</c:v>
                      </c:pt>
                      <c:pt idx="38">
                        <c:v>0</c:v>
                      </c:pt>
                      <c:pt idx="39">
                        <c:v>0</c:v>
                      </c:pt>
                      <c:pt idx="40">
                        <c:v>4260</c:v>
                      </c:pt>
                      <c:pt idx="41">
                        <c:v>1500</c:v>
                      </c:pt>
                      <c:pt idx="42">
                        <c:v>0</c:v>
                      </c:pt>
                      <c:pt idx="43">
                        <c:v>0</c:v>
                      </c:pt>
                      <c:pt idx="44">
                        <c:v>500</c:v>
                      </c:pt>
                      <c:pt idx="45">
                        <c:v>1000</c:v>
                      </c:pt>
                      <c:pt idx="46">
                        <c:v>1000</c:v>
                      </c:pt>
                      <c:pt idx="47">
                        <c:v>0</c:v>
                      </c:pt>
                    </c:numCache>
                  </c:numRef>
                </c:val>
                <c:extLst xmlns:c15="http://schemas.microsoft.com/office/drawing/2012/chart">
                  <c:ext xmlns:c16="http://schemas.microsoft.com/office/drawing/2014/chart" uri="{C3380CC4-5D6E-409C-BE32-E72D297353CC}">
                    <c16:uniqueId val="{00000006-B349-46E4-82EA-B264F40025A8}"/>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'Operating Rev'!$J$2</c15:sqref>
                        </c15:formulaRef>
                      </c:ext>
                    </c:extLst>
                    <c:strCache>
                      <c:ptCount val="1"/>
                      <c:pt idx="0">
                        <c:v> Total State Government Revenue </c:v>
                      </c:pt>
                    </c:strCache>
                  </c:strRef>
                </c:tx>
                <c:spPr>
                  <a:solidFill>
                    <a:schemeClr val="accent2">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'Operating Rev'!$A$3:$B$50</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'Operating Rev'!$J$3:$J$50</c15:sqref>
                        </c15:formulaRef>
                      </c:ext>
                    </c:extLst>
                    <c:numCache>
                      <c:formatCode>_("$"* #,##0_);_("$"* \(#,##0\);_("$"* "-"??_);_(@_)</c:formatCode>
                      <c:ptCount val="48"/>
                      <c:pt idx="0">
                        <c:v>284273</c:v>
                      </c:pt>
                      <c:pt idx="1">
                        <c:v>190810</c:v>
                      </c:pt>
                      <c:pt idx="2">
                        <c:v>137840</c:v>
                      </c:pt>
                      <c:pt idx="3">
                        <c:v>48430</c:v>
                      </c:pt>
                      <c:pt idx="4">
                        <c:v>32902</c:v>
                      </c:pt>
                      <c:pt idx="5">
                        <c:v>54533</c:v>
                      </c:pt>
                      <c:pt idx="6">
                        <c:v>197001</c:v>
                      </c:pt>
                      <c:pt idx="7">
                        <c:v>667578</c:v>
                      </c:pt>
                      <c:pt idx="8">
                        <c:v>310514</c:v>
                      </c:pt>
                      <c:pt idx="9">
                        <c:v>124870</c:v>
                      </c:pt>
                      <c:pt idx="10">
                        <c:v>451125</c:v>
                      </c:pt>
                      <c:pt idx="11">
                        <c:v>60044</c:v>
                      </c:pt>
                      <c:pt idx="12">
                        <c:v>35893</c:v>
                      </c:pt>
                      <c:pt idx="13">
                        <c:v>36356</c:v>
                      </c:pt>
                      <c:pt idx="14">
                        <c:v>44305</c:v>
                      </c:pt>
                      <c:pt idx="15">
                        <c:v>18367</c:v>
                      </c:pt>
                      <c:pt idx="16">
                        <c:v>19849</c:v>
                      </c:pt>
                      <c:pt idx="17">
                        <c:v>111468</c:v>
                      </c:pt>
                      <c:pt idx="18">
                        <c:v>126770</c:v>
                      </c:pt>
                      <c:pt idx="19">
                        <c:v>219473</c:v>
                      </c:pt>
                      <c:pt idx="20">
                        <c:v>37355</c:v>
                      </c:pt>
                      <c:pt idx="21">
                        <c:v>128331</c:v>
                      </c:pt>
                      <c:pt idx="22">
                        <c:v>87158</c:v>
                      </c:pt>
                      <c:pt idx="23">
                        <c:v>91679</c:v>
                      </c:pt>
                      <c:pt idx="24">
                        <c:v>413022</c:v>
                      </c:pt>
                      <c:pt idx="25">
                        <c:v>26727</c:v>
                      </c:pt>
                      <c:pt idx="26">
                        <c:v>248626</c:v>
                      </c:pt>
                      <c:pt idx="27">
                        <c:v>29213</c:v>
                      </c:pt>
                      <c:pt idx="28">
                        <c:v>203533</c:v>
                      </c:pt>
                      <c:pt idx="29">
                        <c:v>80421</c:v>
                      </c:pt>
                      <c:pt idx="30">
                        <c:v>423641</c:v>
                      </c:pt>
                      <c:pt idx="31">
                        <c:v>117111</c:v>
                      </c:pt>
                      <c:pt idx="32">
                        <c:v>897421</c:v>
                      </c:pt>
                      <c:pt idx="33">
                        <c:v>1438742</c:v>
                      </c:pt>
                      <c:pt idx="34">
                        <c:v>28326</c:v>
                      </c:pt>
                      <c:pt idx="35">
                        <c:v>54964</c:v>
                      </c:pt>
                      <c:pt idx="36">
                        <c:v>54964</c:v>
                      </c:pt>
                      <c:pt idx="37">
                        <c:v>136233</c:v>
                      </c:pt>
                      <c:pt idx="38">
                        <c:v>180933</c:v>
                      </c:pt>
                      <c:pt idx="39">
                        <c:v>242750</c:v>
                      </c:pt>
                      <c:pt idx="40">
                        <c:v>131729</c:v>
                      </c:pt>
                      <c:pt idx="41">
                        <c:v>66409</c:v>
                      </c:pt>
                      <c:pt idx="42">
                        <c:v>20921</c:v>
                      </c:pt>
                      <c:pt idx="43">
                        <c:v>715787</c:v>
                      </c:pt>
                      <c:pt idx="44">
                        <c:v>48616</c:v>
                      </c:pt>
                      <c:pt idx="45">
                        <c:v>172836</c:v>
                      </c:pt>
                      <c:pt idx="46">
                        <c:v>317165</c:v>
                      </c:pt>
                      <c:pt idx="47">
                        <c:v>200324</c:v>
                      </c:pt>
                    </c:numCache>
                  </c:numRef>
                </c:val>
                <c:extLst xmlns:c15="http://schemas.microsoft.com/office/drawing/2012/chart">
                  <c:ext xmlns:c16="http://schemas.microsoft.com/office/drawing/2014/chart" uri="{C3380CC4-5D6E-409C-BE32-E72D297353CC}">
                    <c16:uniqueId val="{00000007-B349-46E4-82EA-B264F40025A8}"/>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'Operating Rev'!$L$2</c15:sqref>
                        </c15:formulaRef>
                      </c:ext>
                    </c:extLst>
                    <c:strCache>
                      <c:ptCount val="1"/>
                      <c:pt idx="0">
                        <c:v> LSTA Funding: LORI Grants </c:v>
                      </c:pt>
                    </c:strCache>
                  </c:strRef>
                </c:tx>
                <c:spPr>
                  <a:solidFill>
                    <a:schemeClr val="accent4">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'Operating Rev'!$A$3:$B$50</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'Operating Rev'!$L$3:$L$50</c15:sqref>
                        </c15:formulaRef>
                      </c:ext>
                    </c:extLst>
                    <c:numCache>
                      <c:formatCode>_("$"* #,##0_);_("$"* \(#,##0\);_("$"* "-"??_);_(@_)</c:formatCode>
                      <c:ptCount val="48"/>
                      <c:pt idx="0">
                        <c:v>17589</c:v>
                      </c:pt>
                      <c:pt idx="1">
                        <c:v>1526</c:v>
                      </c:pt>
                      <c:pt idx="2">
                        <c:v>2000</c:v>
                      </c:pt>
                      <c:pt idx="3">
                        <c:v>411</c:v>
                      </c:pt>
                      <c:pt idx="4">
                        <c:v>1643</c:v>
                      </c:pt>
                      <c:pt idx="5">
                        <c:v>750</c:v>
                      </c:pt>
                      <c:pt idx="6">
                        <c:v>10500</c:v>
                      </c:pt>
                      <c:pt idx="7">
                        <c:v>2750</c:v>
                      </c:pt>
                      <c:pt idx="8">
                        <c:v>1100</c:v>
                      </c:pt>
                      <c:pt idx="9">
                        <c:v>1644</c:v>
                      </c:pt>
                      <c:pt idx="10">
                        <c:v>4042</c:v>
                      </c:pt>
                      <c:pt idx="11">
                        <c:v>750</c:v>
                      </c:pt>
                      <c:pt idx="12">
                        <c:v>2200</c:v>
                      </c:pt>
                      <c:pt idx="13">
                        <c:v>750</c:v>
                      </c:pt>
                      <c:pt idx="14">
                        <c:v>750</c:v>
                      </c:pt>
                      <c:pt idx="15">
                        <c:v>500</c:v>
                      </c:pt>
                      <c:pt idx="16">
                        <c:v>500</c:v>
                      </c:pt>
                      <c:pt idx="17">
                        <c:v>1650</c:v>
                      </c:pt>
                      <c:pt idx="18">
                        <c:v>731</c:v>
                      </c:pt>
                      <c:pt idx="19">
                        <c:v>1650</c:v>
                      </c:pt>
                      <c:pt idx="20">
                        <c:v>733</c:v>
                      </c:pt>
                      <c:pt idx="21">
                        <c:v>2000</c:v>
                      </c:pt>
                      <c:pt idx="22">
                        <c:v>750</c:v>
                      </c:pt>
                      <c:pt idx="23">
                        <c:v>1022</c:v>
                      </c:pt>
                      <c:pt idx="24">
                        <c:v>750</c:v>
                      </c:pt>
                      <c:pt idx="25">
                        <c:v>750</c:v>
                      </c:pt>
                      <c:pt idx="26">
                        <c:v>750</c:v>
                      </c:pt>
                      <c:pt idx="27">
                        <c:v>1650</c:v>
                      </c:pt>
                      <c:pt idx="28">
                        <c:v>1650</c:v>
                      </c:pt>
                      <c:pt idx="29">
                        <c:v>0</c:v>
                      </c:pt>
                      <c:pt idx="30">
                        <c:v>350</c:v>
                      </c:pt>
                      <c:pt idx="31">
                        <c:v>750</c:v>
                      </c:pt>
                      <c:pt idx="32">
                        <c:v>50903</c:v>
                      </c:pt>
                      <c:pt idx="33">
                        <c:v>26149</c:v>
                      </c:pt>
                      <c:pt idx="34">
                        <c:v>0</c:v>
                      </c:pt>
                      <c:pt idx="35">
                        <c:v>750</c:v>
                      </c:pt>
                      <c:pt idx="36">
                        <c:v>750</c:v>
                      </c:pt>
                      <c:pt idx="37">
                        <c:v>440</c:v>
                      </c:pt>
                      <c:pt idx="38">
                        <c:v>1100</c:v>
                      </c:pt>
                      <c:pt idx="39">
                        <c:v>12873</c:v>
                      </c:pt>
                      <c:pt idx="40">
                        <c:v>1350</c:v>
                      </c:pt>
                      <c:pt idx="41">
                        <c:v>718</c:v>
                      </c:pt>
                      <c:pt idx="42">
                        <c:v>0</c:v>
                      </c:pt>
                      <c:pt idx="43">
                        <c:v>2009</c:v>
                      </c:pt>
                      <c:pt idx="44">
                        <c:v>750</c:v>
                      </c:pt>
                      <c:pt idx="45">
                        <c:v>13750</c:v>
                      </c:pt>
                      <c:pt idx="46">
                        <c:v>20393</c:v>
                      </c:pt>
                      <c:pt idx="47">
                        <c:v>50750</c:v>
                      </c:pt>
                    </c:numCache>
                  </c:numRef>
                </c:val>
                <c:extLst xmlns:c15="http://schemas.microsoft.com/office/drawing/2012/chart">
                  <c:ext xmlns:c16="http://schemas.microsoft.com/office/drawing/2014/chart" uri="{C3380CC4-5D6E-409C-BE32-E72D297353CC}">
                    <c16:uniqueId val="{00000009-B349-46E4-82EA-B264F40025A8}"/>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'Operating Rev'!$M$2</c15:sqref>
                        </c15:formulaRef>
                      </c:ext>
                    </c:extLst>
                    <c:strCache>
                      <c:ptCount val="1"/>
                      <c:pt idx="0">
                        <c:v> LSTA Funding: Other </c:v>
                      </c:pt>
                    </c:strCache>
                  </c:strRef>
                </c:tx>
                <c:spPr>
                  <a:solidFill>
                    <a:schemeClr val="accent5">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'Operating Rev'!$A$3:$B$50</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'Operating Rev'!$M$3:$M$50</c15:sqref>
                        </c15:formulaRef>
                      </c:ext>
                    </c:extLst>
                    <c:numCache>
                      <c:formatCode>_("$"* #,##0_);_("$"* \(#,##0\);_("$"* "-"??_);_(@_)</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xmlns:c15="http://schemas.microsoft.com/office/drawing/2012/chart">
                  <c:ext xmlns:c16="http://schemas.microsoft.com/office/drawing/2014/chart" uri="{C3380CC4-5D6E-409C-BE32-E72D297353CC}">
                    <c16:uniqueId val="{0000000A-B349-46E4-82EA-B264F40025A8}"/>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'Operating Rev'!$N$2</c15:sqref>
                        </c15:formulaRef>
                      </c:ext>
                    </c:extLst>
                    <c:strCache>
                      <c:ptCount val="1"/>
                      <c:pt idx="0">
                        <c:v> Stimulus Funding administered by OLIS: ARPA </c:v>
                      </c:pt>
                    </c:strCache>
                  </c:strRef>
                </c:tx>
                <c:spPr>
                  <a:solidFill>
                    <a:schemeClr val="accent6">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'Operating Rev'!$A$3:$B$50</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'Operating Rev'!$N$3:$N$50</c15:sqref>
                        </c15:formulaRef>
                      </c:ext>
                    </c:extLst>
                    <c:numCache>
                      <c:formatCode>_("$"* #,##0_);_("$"* \(#,##0\);_("$"* "-"??_);_(@_)</c:formatCode>
                      <c:ptCount val="48"/>
                      <c:pt idx="0">
                        <c:v>20470</c:v>
                      </c:pt>
                      <c:pt idx="1">
                        <c:v>9960</c:v>
                      </c:pt>
                      <c:pt idx="2">
                        <c:v>10000</c:v>
                      </c:pt>
                      <c:pt idx="3">
                        <c:v>7137</c:v>
                      </c:pt>
                      <c:pt idx="4">
                        <c:v>12460</c:v>
                      </c:pt>
                      <c:pt idx="5">
                        <c:v>8000</c:v>
                      </c:pt>
                      <c:pt idx="6">
                        <c:v>12444</c:v>
                      </c:pt>
                      <c:pt idx="7">
                        <c:v>36811</c:v>
                      </c:pt>
                      <c:pt idx="8">
                        <c:v>15231</c:v>
                      </c:pt>
                      <c:pt idx="9">
                        <c:v>12970</c:v>
                      </c:pt>
                      <c:pt idx="10">
                        <c:v>15000</c:v>
                      </c:pt>
                      <c:pt idx="11">
                        <c:v>13654</c:v>
                      </c:pt>
                      <c:pt idx="12">
                        <c:v>13456</c:v>
                      </c:pt>
                      <c:pt idx="13">
                        <c:v>7915</c:v>
                      </c:pt>
                      <c:pt idx="14">
                        <c:v>7894</c:v>
                      </c:pt>
                      <c:pt idx="15">
                        <c:v>10898</c:v>
                      </c:pt>
                      <c:pt idx="16">
                        <c:v>7890</c:v>
                      </c:pt>
                      <c:pt idx="17">
                        <c:v>8000</c:v>
                      </c:pt>
                      <c:pt idx="18">
                        <c:v>9968</c:v>
                      </c:pt>
                      <c:pt idx="19">
                        <c:v>10000</c:v>
                      </c:pt>
                      <c:pt idx="20">
                        <c:v>8474</c:v>
                      </c:pt>
                      <c:pt idx="21">
                        <c:v>12855</c:v>
                      </c:pt>
                      <c:pt idx="22">
                        <c:v>9967</c:v>
                      </c:pt>
                      <c:pt idx="23">
                        <c:v>8000</c:v>
                      </c:pt>
                      <c:pt idx="24">
                        <c:v>12898</c:v>
                      </c:pt>
                      <c:pt idx="25">
                        <c:v>5983</c:v>
                      </c:pt>
                      <c:pt idx="26">
                        <c:v>9991</c:v>
                      </c:pt>
                      <c:pt idx="27">
                        <c:v>10787</c:v>
                      </c:pt>
                      <c:pt idx="28">
                        <c:v>12500</c:v>
                      </c:pt>
                      <c:pt idx="29">
                        <c:v>10000</c:v>
                      </c:pt>
                      <c:pt idx="30">
                        <c:v>19679</c:v>
                      </c:pt>
                      <c:pt idx="31">
                        <c:v>9402</c:v>
                      </c:pt>
                      <c:pt idx="32">
                        <c:v>57911</c:v>
                      </c:pt>
                      <c:pt idx="33">
                        <c:v>656467</c:v>
                      </c:pt>
                      <c:pt idx="34">
                        <c:v>7862</c:v>
                      </c:pt>
                      <c:pt idx="35">
                        <c:v>8000</c:v>
                      </c:pt>
                      <c:pt idx="36">
                        <c:v>14000</c:v>
                      </c:pt>
                      <c:pt idx="37">
                        <c:v>8000</c:v>
                      </c:pt>
                      <c:pt idx="38">
                        <c:v>10000</c:v>
                      </c:pt>
                      <c:pt idx="39">
                        <c:v>18192</c:v>
                      </c:pt>
                      <c:pt idx="40">
                        <c:v>19984</c:v>
                      </c:pt>
                      <c:pt idx="41">
                        <c:v>17561</c:v>
                      </c:pt>
                      <c:pt idx="42">
                        <c:v>5884</c:v>
                      </c:pt>
                      <c:pt idx="43">
                        <c:v>67350</c:v>
                      </c:pt>
                      <c:pt idx="44">
                        <c:v>8000</c:v>
                      </c:pt>
                      <c:pt idx="45">
                        <c:v>50228</c:v>
                      </c:pt>
                      <c:pt idx="46">
                        <c:v>9514</c:v>
                      </c:pt>
                      <c:pt idx="47">
                        <c:v>34500</c:v>
                      </c:pt>
                    </c:numCache>
                  </c:numRef>
                </c:val>
                <c:extLst xmlns:c15="http://schemas.microsoft.com/office/drawing/2012/chart">
                  <c:ext xmlns:c16="http://schemas.microsoft.com/office/drawing/2014/chart" uri="{C3380CC4-5D6E-409C-BE32-E72D297353CC}">
                    <c16:uniqueId val="{0000000B-B349-46E4-82EA-B264F40025A8}"/>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'Operating Rev'!$O$2</c15:sqref>
                        </c15:formulaRef>
                      </c:ext>
                    </c:extLst>
                    <c:strCache>
                      <c:ptCount val="1"/>
                      <c:pt idx="0">
                        <c:v> Stimulus Funding: PPP </c:v>
                      </c:pt>
                    </c:strCache>
                  </c:strRef>
                </c:tx>
                <c:spPr>
                  <a:solidFill>
                    <a:schemeClr val="accent1">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'Operating Rev'!$A$3:$B$50</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'Operating Rev'!$O$3:$O$50</c15:sqref>
                        </c15:formulaRef>
                      </c:ext>
                    </c:extLst>
                    <c:numCache>
                      <c:formatCode>_("$"* #,##0_);_("$"* \(#,##0\);_("$"* "-"??_);_(@_)</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14815</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xmlns:c15="http://schemas.microsoft.com/office/drawing/2012/chart">
                  <c:ext xmlns:c16="http://schemas.microsoft.com/office/drawing/2014/chart" uri="{C3380CC4-5D6E-409C-BE32-E72D297353CC}">
                    <c16:uniqueId val="{0000000C-B349-46E4-82EA-B264F40025A8}"/>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'Operating Rev'!$P$2</c15:sqref>
                        </c15:formulaRef>
                      </c:ext>
                    </c:extLst>
                    <c:strCache>
                      <c:ptCount val="1"/>
                      <c:pt idx="0">
                        <c:v> Stimulus Funding: non-library </c:v>
                      </c:pt>
                    </c:strCache>
                  </c:strRef>
                </c:tx>
                <c:spPr>
                  <a:solidFill>
                    <a:schemeClr val="accent2">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'Operating Rev'!$A$3:$B$50</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'Operating Rev'!$P$3:$P$50</c15:sqref>
                        </c15:formulaRef>
                      </c:ext>
                    </c:extLst>
                    <c:numCache>
                      <c:formatCode>_("$"* #,##0_);_("$"* \(#,##0\);_("$"* "-"??_);_(@_)</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24182</c:v>
                      </c:pt>
                      <c:pt idx="33">
                        <c:v>15000</c:v>
                      </c:pt>
                      <c:pt idx="34">
                        <c:v>0</c:v>
                      </c:pt>
                      <c:pt idx="35">
                        <c:v>0</c:v>
                      </c:pt>
                      <c:pt idx="36">
                        <c:v>0</c:v>
                      </c:pt>
                      <c:pt idx="37">
                        <c:v>0</c:v>
                      </c:pt>
                      <c:pt idx="38">
                        <c:v>0</c:v>
                      </c:pt>
                      <c:pt idx="39">
                        <c:v>0</c:v>
                      </c:pt>
                      <c:pt idx="40">
                        <c:v>0</c:v>
                      </c:pt>
                      <c:pt idx="41">
                        <c:v>0</c:v>
                      </c:pt>
                      <c:pt idx="42">
                        <c:v>0</c:v>
                      </c:pt>
                      <c:pt idx="43">
                        <c:v>0</c:v>
                      </c:pt>
                      <c:pt idx="44">
                        <c:v>0</c:v>
                      </c:pt>
                      <c:pt idx="45">
                        <c:v>0</c:v>
                      </c:pt>
                      <c:pt idx="46">
                        <c:v>10000</c:v>
                      </c:pt>
                      <c:pt idx="47">
                        <c:v>0</c:v>
                      </c:pt>
                    </c:numCache>
                  </c:numRef>
                </c:val>
                <c:extLst xmlns:c15="http://schemas.microsoft.com/office/drawing/2012/chart">
                  <c:ext xmlns:c16="http://schemas.microsoft.com/office/drawing/2014/chart" uri="{C3380CC4-5D6E-409C-BE32-E72D297353CC}">
                    <c16:uniqueId val="{0000000D-B349-46E4-82EA-B264F40025A8}"/>
                  </c:ext>
                </c:extLst>
              </c15:ser>
            </c15:filteredBarSeries>
            <c15:filteredBarSeries>
              <c15:ser>
                <c:idx val="14"/>
                <c:order val="14"/>
                <c:tx>
                  <c:strRef>
                    <c:extLst xmlns:c15="http://schemas.microsoft.com/office/drawing/2012/chart">
                      <c:ext xmlns:c15="http://schemas.microsoft.com/office/drawing/2012/chart" uri="{02D57815-91ED-43cb-92C2-25804820EDAC}">
                        <c15:formulaRef>
                          <c15:sqref>'Operating Rev'!$Q$2</c15:sqref>
                        </c15:formulaRef>
                      </c:ext>
                    </c:extLst>
                    <c:strCache>
                      <c:ptCount val="1"/>
                      <c:pt idx="0">
                        <c:v> Total Federal Stimulus Revenue (N+O+P) </c:v>
                      </c:pt>
                    </c:strCache>
                  </c:strRef>
                </c:tx>
                <c:spPr>
                  <a:solidFill>
                    <a:schemeClr val="accent3">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'Operating Rev'!$A$3:$B$50</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'Operating Rev'!$Q$3:$Q$50</c15:sqref>
                        </c15:formulaRef>
                      </c:ext>
                    </c:extLst>
                    <c:numCache>
                      <c:formatCode>_("$"* #,##0_);_("$"* \(#,##0\);_("$"* "-"??_);_(@_)</c:formatCode>
                      <c:ptCount val="48"/>
                      <c:pt idx="0">
                        <c:v>20470</c:v>
                      </c:pt>
                      <c:pt idx="1">
                        <c:v>9960</c:v>
                      </c:pt>
                      <c:pt idx="2">
                        <c:v>10000</c:v>
                      </c:pt>
                      <c:pt idx="3">
                        <c:v>7137</c:v>
                      </c:pt>
                      <c:pt idx="4">
                        <c:v>12460</c:v>
                      </c:pt>
                      <c:pt idx="5">
                        <c:v>8000</c:v>
                      </c:pt>
                      <c:pt idx="6">
                        <c:v>12444</c:v>
                      </c:pt>
                      <c:pt idx="7">
                        <c:v>36811</c:v>
                      </c:pt>
                      <c:pt idx="8">
                        <c:v>15231</c:v>
                      </c:pt>
                      <c:pt idx="9">
                        <c:v>12970</c:v>
                      </c:pt>
                      <c:pt idx="10">
                        <c:v>15000</c:v>
                      </c:pt>
                      <c:pt idx="11">
                        <c:v>13654</c:v>
                      </c:pt>
                      <c:pt idx="12">
                        <c:v>13456</c:v>
                      </c:pt>
                      <c:pt idx="13">
                        <c:v>7915</c:v>
                      </c:pt>
                      <c:pt idx="14">
                        <c:v>7894</c:v>
                      </c:pt>
                      <c:pt idx="15">
                        <c:v>10898</c:v>
                      </c:pt>
                      <c:pt idx="16">
                        <c:v>7890</c:v>
                      </c:pt>
                      <c:pt idx="17">
                        <c:v>8000</c:v>
                      </c:pt>
                      <c:pt idx="18">
                        <c:v>9968</c:v>
                      </c:pt>
                      <c:pt idx="19">
                        <c:v>10000</c:v>
                      </c:pt>
                      <c:pt idx="20">
                        <c:v>8474</c:v>
                      </c:pt>
                      <c:pt idx="21">
                        <c:v>12855</c:v>
                      </c:pt>
                      <c:pt idx="22">
                        <c:v>9967</c:v>
                      </c:pt>
                      <c:pt idx="23">
                        <c:v>8000</c:v>
                      </c:pt>
                      <c:pt idx="24">
                        <c:v>12898</c:v>
                      </c:pt>
                      <c:pt idx="25">
                        <c:v>20798</c:v>
                      </c:pt>
                      <c:pt idx="26">
                        <c:v>9991</c:v>
                      </c:pt>
                      <c:pt idx="27">
                        <c:v>10787</c:v>
                      </c:pt>
                      <c:pt idx="28">
                        <c:v>12500</c:v>
                      </c:pt>
                      <c:pt idx="29">
                        <c:v>10000</c:v>
                      </c:pt>
                      <c:pt idx="30">
                        <c:v>19679</c:v>
                      </c:pt>
                      <c:pt idx="31">
                        <c:v>9402</c:v>
                      </c:pt>
                      <c:pt idx="32">
                        <c:v>82093</c:v>
                      </c:pt>
                      <c:pt idx="33">
                        <c:v>671467</c:v>
                      </c:pt>
                      <c:pt idx="34">
                        <c:v>7862</c:v>
                      </c:pt>
                      <c:pt idx="35">
                        <c:v>8000</c:v>
                      </c:pt>
                      <c:pt idx="36">
                        <c:v>14000</c:v>
                      </c:pt>
                      <c:pt idx="37">
                        <c:v>8000</c:v>
                      </c:pt>
                      <c:pt idx="38">
                        <c:v>10000</c:v>
                      </c:pt>
                      <c:pt idx="39">
                        <c:v>18192</c:v>
                      </c:pt>
                      <c:pt idx="40">
                        <c:v>19984</c:v>
                      </c:pt>
                      <c:pt idx="41">
                        <c:v>17561</c:v>
                      </c:pt>
                      <c:pt idx="42">
                        <c:v>5884</c:v>
                      </c:pt>
                      <c:pt idx="43">
                        <c:v>67350</c:v>
                      </c:pt>
                      <c:pt idx="44">
                        <c:v>8000</c:v>
                      </c:pt>
                      <c:pt idx="45">
                        <c:v>50228</c:v>
                      </c:pt>
                      <c:pt idx="46">
                        <c:v>19514</c:v>
                      </c:pt>
                      <c:pt idx="47">
                        <c:v>34500</c:v>
                      </c:pt>
                    </c:numCache>
                  </c:numRef>
                </c:val>
                <c:extLst xmlns:c15="http://schemas.microsoft.com/office/drawing/2012/chart">
                  <c:ext xmlns:c16="http://schemas.microsoft.com/office/drawing/2014/chart" uri="{C3380CC4-5D6E-409C-BE32-E72D297353CC}">
                    <c16:uniqueId val="{0000000E-B349-46E4-82EA-B264F40025A8}"/>
                  </c:ext>
                </c:extLst>
              </c15:ser>
            </c15:filteredBarSeries>
            <c15:filteredBarSeries>
              <c15:ser>
                <c:idx val="15"/>
                <c:order val="15"/>
                <c:tx>
                  <c:strRef>
                    <c:extLst xmlns:c15="http://schemas.microsoft.com/office/drawing/2012/chart">
                      <c:ext xmlns:c15="http://schemas.microsoft.com/office/drawing/2012/chart" uri="{02D57815-91ED-43cb-92C2-25804820EDAC}">
                        <c15:formulaRef>
                          <c15:sqref>'Operating Rev'!$R$2</c15:sqref>
                        </c15:formulaRef>
                      </c:ext>
                    </c:extLst>
                    <c:strCache>
                      <c:ptCount val="1"/>
                      <c:pt idx="0">
                        <c:v> Other Federal Funding </c:v>
                      </c:pt>
                    </c:strCache>
                  </c:strRef>
                </c:tx>
                <c:spPr>
                  <a:solidFill>
                    <a:schemeClr val="accent4">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'Operating Rev'!$A$3:$B$50</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'Operating Rev'!$R$3:$R$50</c15:sqref>
                        </c15:formulaRef>
                      </c:ext>
                    </c:extLst>
                    <c:numCache>
                      <c:formatCode>_("$"* #,##0_);_("$"* \(#,##0\);_("$"* "-"??_);_(@_)</c:formatCode>
                      <c:ptCount val="48"/>
                      <c:pt idx="0">
                        <c:v>0</c:v>
                      </c:pt>
                      <c:pt idx="1">
                        <c:v>0</c:v>
                      </c:pt>
                      <c:pt idx="2">
                        <c:v>64</c:v>
                      </c:pt>
                      <c:pt idx="3">
                        <c:v>0</c:v>
                      </c:pt>
                      <c:pt idx="4">
                        <c:v>0</c:v>
                      </c:pt>
                      <c:pt idx="5">
                        <c:v>0</c:v>
                      </c:pt>
                      <c:pt idx="6">
                        <c:v>0</c:v>
                      </c:pt>
                      <c:pt idx="7">
                        <c:v>0</c:v>
                      </c:pt>
                      <c:pt idx="8">
                        <c:v>0</c:v>
                      </c:pt>
                      <c:pt idx="9">
                        <c:v>0</c:v>
                      </c:pt>
                      <c:pt idx="10">
                        <c:v>0</c:v>
                      </c:pt>
                      <c:pt idx="11">
                        <c:v>0</c:v>
                      </c:pt>
                      <c:pt idx="12">
                        <c:v>0</c:v>
                      </c:pt>
                      <c:pt idx="13">
                        <c:v>0</c:v>
                      </c:pt>
                      <c:pt idx="14">
                        <c:v>0</c:v>
                      </c:pt>
                      <c:pt idx="15">
                        <c:v>0</c:v>
                      </c:pt>
                      <c:pt idx="16">
                        <c:v>10889</c:v>
                      </c:pt>
                      <c:pt idx="17">
                        <c:v>0</c:v>
                      </c:pt>
                      <c:pt idx="18">
                        <c:v>0</c:v>
                      </c:pt>
                      <c:pt idx="19">
                        <c:v>0</c:v>
                      </c:pt>
                      <c:pt idx="20">
                        <c:v>3940</c:v>
                      </c:pt>
                      <c:pt idx="21">
                        <c:v>0</c:v>
                      </c:pt>
                      <c:pt idx="22">
                        <c:v>0</c:v>
                      </c:pt>
                      <c:pt idx="23">
                        <c:v>0</c:v>
                      </c:pt>
                      <c:pt idx="24">
                        <c:v>0</c:v>
                      </c:pt>
                      <c:pt idx="25">
                        <c:v>0</c:v>
                      </c:pt>
                      <c:pt idx="26">
                        <c:v>0</c:v>
                      </c:pt>
                      <c:pt idx="27">
                        <c:v>0</c:v>
                      </c:pt>
                      <c:pt idx="28">
                        <c:v>0</c:v>
                      </c:pt>
                      <c:pt idx="29">
                        <c:v>0</c:v>
                      </c:pt>
                      <c:pt idx="30">
                        <c:v>18400</c:v>
                      </c:pt>
                      <c:pt idx="31">
                        <c:v>0</c:v>
                      </c:pt>
                      <c:pt idx="32">
                        <c:v>37500</c:v>
                      </c:pt>
                      <c:pt idx="33">
                        <c:v>198800</c:v>
                      </c:pt>
                      <c:pt idx="34">
                        <c:v>0</c:v>
                      </c:pt>
                      <c:pt idx="35">
                        <c:v>0</c:v>
                      </c:pt>
                      <c:pt idx="36">
                        <c:v>0</c:v>
                      </c:pt>
                      <c:pt idx="37">
                        <c:v>0</c:v>
                      </c:pt>
                      <c:pt idx="38">
                        <c:v>0</c:v>
                      </c:pt>
                      <c:pt idx="39">
                        <c:v>0</c:v>
                      </c:pt>
                      <c:pt idx="40">
                        <c:v>0</c:v>
                      </c:pt>
                      <c:pt idx="41">
                        <c:v>0</c:v>
                      </c:pt>
                      <c:pt idx="42">
                        <c:v>0</c:v>
                      </c:pt>
                      <c:pt idx="43">
                        <c:v>600</c:v>
                      </c:pt>
                      <c:pt idx="44">
                        <c:v>0</c:v>
                      </c:pt>
                      <c:pt idx="45">
                        <c:v>0</c:v>
                      </c:pt>
                      <c:pt idx="46">
                        <c:v>54450</c:v>
                      </c:pt>
                      <c:pt idx="47">
                        <c:v>0</c:v>
                      </c:pt>
                    </c:numCache>
                  </c:numRef>
                </c:val>
                <c:extLst xmlns:c15="http://schemas.microsoft.com/office/drawing/2012/chart">
                  <c:ext xmlns:c16="http://schemas.microsoft.com/office/drawing/2014/chart" uri="{C3380CC4-5D6E-409C-BE32-E72D297353CC}">
                    <c16:uniqueId val="{0000000F-B349-46E4-82EA-B264F40025A8}"/>
                  </c:ext>
                </c:extLst>
              </c15:ser>
            </c15:filteredBarSeries>
            <c15:filteredBarSeries>
              <c15:ser>
                <c:idx val="16"/>
                <c:order val="16"/>
                <c:tx>
                  <c:strRef>
                    <c:extLst xmlns:c15="http://schemas.microsoft.com/office/drawing/2012/chart">
                      <c:ext xmlns:c15="http://schemas.microsoft.com/office/drawing/2012/chart" uri="{02D57815-91ED-43cb-92C2-25804820EDAC}">
                        <c15:formulaRef>
                          <c15:sqref>'Operating Rev'!$S$2</c15:sqref>
                        </c15:formulaRef>
                      </c:ext>
                    </c:extLst>
                    <c:strCache>
                      <c:ptCount val="1"/>
                      <c:pt idx="0">
                        <c:v> Total Federal Government Revenue </c:v>
                      </c:pt>
                    </c:strCache>
                  </c:strRef>
                </c:tx>
                <c:spPr>
                  <a:solidFill>
                    <a:schemeClr val="accent5">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'Operating Rev'!$A$3:$B$50</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'Operating Rev'!$S$3:$S$50</c15:sqref>
                        </c15:formulaRef>
                      </c:ext>
                    </c:extLst>
                    <c:numCache>
                      <c:formatCode>_("$"* #,##0_);_("$"* \(#,##0\);_("$"* "-"??_);_(@_)</c:formatCode>
                      <c:ptCount val="48"/>
                      <c:pt idx="0">
                        <c:v>38059</c:v>
                      </c:pt>
                      <c:pt idx="1">
                        <c:v>11486</c:v>
                      </c:pt>
                      <c:pt idx="2">
                        <c:v>12064</c:v>
                      </c:pt>
                      <c:pt idx="3">
                        <c:v>7548</c:v>
                      </c:pt>
                      <c:pt idx="4">
                        <c:v>14103</c:v>
                      </c:pt>
                      <c:pt idx="5">
                        <c:v>8750</c:v>
                      </c:pt>
                      <c:pt idx="6">
                        <c:v>22944</c:v>
                      </c:pt>
                      <c:pt idx="7">
                        <c:v>39561</c:v>
                      </c:pt>
                      <c:pt idx="8">
                        <c:v>16331</c:v>
                      </c:pt>
                      <c:pt idx="9">
                        <c:v>14614</c:v>
                      </c:pt>
                      <c:pt idx="10">
                        <c:v>19042</c:v>
                      </c:pt>
                      <c:pt idx="11">
                        <c:v>14404</c:v>
                      </c:pt>
                      <c:pt idx="12">
                        <c:v>15656</c:v>
                      </c:pt>
                      <c:pt idx="13">
                        <c:v>8665</c:v>
                      </c:pt>
                      <c:pt idx="14">
                        <c:v>8644</c:v>
                      </c:pt>
                      <c:pt idx="15">
                        <c:v>11398</c:v>
                      </c:pt>
                      <c:pt idx="16">
                        <c:v>19279</c:v>
                      </c:pt>
                      <c:pt idx="17">
                        <c:v>9650</c:v>
                      </c:pt>
                      <c:pt idx="18">
                        <c:v>10699</c:v>
                      </c:pt>
                      <c:pt idx="19">
                        <c:v>11650</c:v>
                      </c:pt>
                      <c:pt idx="20">
                        <c:v>13147</c:v>
                      </c:pt>
                      <c:pt idx="21">
                        <c:v>14855</c:v>
                      </c:pt>
                      <c:pt idx="22">
                        <c:v>10717</c:v>
                      </c:pt>
                      <c:pt idx="23">
                        <c:v>9022</c:v>
                      </c:pt>
                      <c:pt idx="24">
                        <c:v>13648</c:v>
                      </c:pt>
                      <c:pt idx="25">
                        <c:v>21548</c:v>
                      </c:pt>
                      <c:pt idx="26">
                        <c:v>10741</c:v>
                      </c:pt>
                      <c:pt idx="27">
                        <c:v>12437</c:v>
                      </c:pt>
                      <c:pt idx="28">
                        <c:v>14150</c:v>
                      </c:pt>
                      <c:pt idx="29">
                        <c:v>10000</c:v>
                      </c:pt>
                      <c:pt idx="30">
                        <c:v>38429</c:v>
                      </c:pt>
                      <c:pt idx="31">
                        <c:v>10152</c:v>
                      </c:pt>
                      <c:pt idx="32">
                        <c:v>170496</c:v>
                      </c:pt>
                      <c:pt idx="33">
                        <c:v>896416</c:v>
                      </c:pt>
                      <c:pt idx="34">
                        <c:v>7862</c:v>
                      </c:pt>
                      <c:pt idx="35">
                        <c:v>8750</c:v>
                      </c:pt>
                      <c:pt idx="36">
                        <c:v>14750</c:v>
                      </c:pt>
                      <c:pt idx="37">
                        <c:v>8440</c:v>
                      </c:pt>
                      <c:pt idx="38">
                        <c:v>11100</c:v>
                      </c:pt>
                      <c:pt idx="39">
                        <c:v>31065</c:v>
                      </c:pt>
                      <c:pt idx="40">
                        <c:v>21334</c:v>
                      </c:pt>
                      <c:pt idx="41">
                        <c:v>18279</c:v>
                      </c:pt>
                      <c:pt idx="42">
                        <c:v>5884</c:v>
                      </c:pt>
                      <c:pt idx="43">
                        <c:v>69959</c:v>
                      </c:pt>
                      <c:pt idx="44">
                        <c:v>8750</c:v>
                      </c:pt>
                      <c:pt idx="45">
                        <c:v>63978</c:v>
                      </c:pt>
                      <c:pt idx="46">
                        <c:v>94357</c:v>
                      </c:pt>
                      <c:pt idx="47">
                        <c:v>85250</c:v>
                      </c:pt>
                    </c:numCache>
                  </c:numRef>
                </c:val>
                <c:extLst xmlns:c15="http://schemas.microsoft.com/office/drawing/2012/chart">
                  <c:ext xmlns:c16="http://schemas.microsoft.com/office/drawing/2014/chart" uri="{C3380CC4-5D6E-409C-BE32-E72D297353CC}">
                    <c16:uniqueId val="{00000010-B349-46E4-82EA-B264F40025A8}"/>
                  </c:ext>
                </c:extLst>
              </c15:ser>
            </c15:filteredBarSeries>
            <c15:filteredBarSeries>
              <c15:ser>
                <c:idx val="18"/>
                <c:order val="18"/>
                <c:tx>
                  <c:strRef>
                    <c:extLst xmlns:c15="http://schemas.microsoft.com/office/drawing/2012/chart">
                      <c:ext xmlns:c15="http://schemas.microsoft.com/office/drawing/2012/chart" uri="{02D57815-91ED-43cb-92C2-25804820EDAC}">
                        <c15:formulaRef>
                          <c15:sqref>'Operating Rev'!$U$2</c15:sqref>
                        </c15:formulaRef>
                      </c:ext>
                    </c:extLst>
                    <c:strCache>
                      <c:ptCount val="1"/>
                      <c:pt idx="0">
                        <c:v> Non-Government Grant Revenue - Operating </c:v>
                      </c:pt>
                    </c:strCache>
                  </c:strRef>
                </c:tx>
                <c:spPr>
                  <a:solidFill>
                    <a:schemeClr val="accent1">
                      <a:lumMod val="80000"/>
                    </a:schemeClr>
                  </a:solidFill>
                  <a:ln>
                    <a:noFill/>
                  </a:ln>
                  <a:effectLst/>
                </c:spPr>
                <c:invertIfNegative val="0"/>
                <c:cat>
                  <c:strRef>
                    <c:extLst xmlns:c15="http://schemas.microsoft.com/office/drawing/2012/chart">
                      <c:ext xmlns:c15="http://schemas.microsoft.com/office/drawing/2012/chart" uri="{02D57815-91ED-43cb-92C2-25804820EDAC}">
                        <c15:formulaRef>
                          <c15:sqref>'Operating Rev'!$A$3:$B$50</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'Operating Rev'!$U$3:$U$50</c15:sqref>
                        </c15:formulaRef>
                      </c:ext>
                    </c:extLst>
                    <c:numCache>
                      <c:formatCode>_("$"* #,##0_);_("$"* \(#,##0\);_("$"* "-"??_);_(@_)</c:formatCode>
                      <c:ptCount val="48"/>
                      <c:pt idx="0">
                        <c:v>0</c:v>
                      </c:pt>
                      <c:pt idx="1">
                        <c:v>0</c:v>
                      </c:pt>
                      <c:pt idx="2">
                        <c:v>2200</c:v>
                      </c:pt>
                      <c:pt idx="3">
                        <c:v>0</c:v>
                      </c:pt>
                      <c:pt idx="4">
                        <c:v>0</c:v>
                      </c:pt>
                      <c:pt idx="5">
                        <c:v>0</c:v>
                      </c:pt>
                      <c:pt idx="6">
                        <c:v>0</c:v>
                      </c:pt>
                      <c:pt idx="7">
                        <c:v>0</c:v>
                      </c:pt>
                      <c:pt idx="8">
                        <c:v>0</c:v>
                      </c:pt>
                      <c:pt idx="9">
                        <c:v>0</c:v>
                      </c:pt>
                      <c:pt idx="10">
                        <c:v>0</c:v>
                      </c:pt>
                      <c:pt idx="11">
                        <c:v>0</c:v>
                      </c:pt>
                      <c:pt idx="12">
                        <c:v>0</c:v>
                      </c:pt>
                      <c:pt idx="13">
                        <c:v>0</c:v>
                      </c:pt>
                      <c:pt idx="14">
                        <c:v>0</c:v>
                      </c:pt>
                      <c:pt idx="15">
                        <c:v>410</c:v>
                      </c:pt>
                      <c:pt idx="16">
                        <c:v>8500</c:v>
                      </c:pt>
                      <c:pt idx="17">
                        <c:v>0</c:v>
                      </c:pt>
                      <c:pt idx="18">
                        <c:v>0</c:v>
                      </c:pt>
                      <c:pt idx="19">
                        <c:v>0</c:v>
                      </c:pt>
                      <c:pt idx="20">
                        <c:v>450</c:v>
                      </c:pt>
                      <c:pt idx="21">
                        <c:v>0</c:v>
                      </c:pt>
                      <c:pt idx="22">
                        <c:v>0</c:v>
                      </c:pt>
                      <c:pt idx="23">
                        <c:v>3500</c:v>
                      </c:pt>
                      <c:pt idx="24">
                        <c:v>0</c:v>
                      </c:pt>
                      <c:pt idx="25">
                        <c:v>20947</c:v>
                      </c:pt>
                      <c:pt idx="26">
                        <c:v>0</c:v>
                      </c:pt>
                      <c:pt idx="27">
                        <c:v>0</c:v>
                      </c:pt>
                      <c:pt idx="28">
                        <c:v>0</c:v>
                      </c:pt>
                      <c:pt idx="29">
                        <c:v>3000</c:v>
                      </c:pt>
                      <c:pt idx="30">
                        <c:v>14028</c:v>
                      </c:pt>
                      <c:pt idx="31">
                        <c:v>0</c:v>
                      </c:pt>
                      <c:pt idx="32">
                        <c:v>259477</c:v>
                      </c:pt>
                      <c:pt idx="33">
                        <c:v>2033177</c:v>
                      </c:pt>
                      <c:pt idx="34">
                        <c:v>0</c:v>
                      </c:pt>
                      <c:pt idx="35">
                        <c:v>9000</c:v>
                      </c:pt>
                      <c:pt idx="36">
                        <c:v>6000</c:v>
                      </c:pt>
                      <c:pt idx="37">
                        <c:v>0</c:v>
                      </c:pt>
                      <c:pt idx="38">
                        <c:v>0</c:v>
                      </c:pt>
                      <c:pt idx="39">
                        <c:v>2145</c:v>
                      </c:pt>
                      <c:pt idx="40">
                        <c:v>0</c:v>
                      </c:pt>
                      <c:pt idx="41">
                        <c:v>0</c:v>
                      </c:pt>
                      <c:pt idx="42">
                        <c:v>0</c:v>
                      </c:pt>
                      <c:pt idx="43">
                        <c:v>20597</c:v>
                      </c:pt>
                      <c:pt idx="44">
                        <c:v>0</c:v>
                      </c:pt>
                      <c:pt idx="45">
                        <c:v>17250</c:v>
                      </c:pt>
                      <c:pt idx="46">
                        <c:v>36274</c:v>
                      </c:pt>
                      <c:pt idx="47">
                        <c:v>0</c:v>
                      </c:pt>
                    </c:numCache>
                  </c:numRef>
                </c:val>
                <c:extLst xmlns:c15="http://schemas.microsoft.com/office/drawing/2012/chart">
                  <c:ext xmlns:c16="http://schemas.microsoft.com/office/drawing/2014/chart" uri="{C3380CC4-5D6E-409C-BE32-E72D297353CC}">
                    <c16:uniqueId val="{00000012-B349-46E4-82EA-B264F40025A8}"/>
                  </c:ext>
                </c:extLst>
              </c15:ser>
            </c15:filteredBarSeries>
            <c15:filteredBarSeries>
              <c15:ser>
                <c:idx val="19"/>
                <c:order val="19"/>
                <c:tx>
                  <c:strRef>
                    <c:extLst xmlns:c15="http://schemas.microsoft.com/office/drawing/2012/chart">
                      <c:ext xmlns:c15="http://schemas.microsoft.com/office/drawing/2012/chart" uri="{02D57815-91ED-43cb-92C2-25804820EDAC}">
                        <c15:formulaRef>
                          <c15:sqref>'Operating Rev'!$V$2</c15:sqref>
                        </c15:formulaRef>
                      </c:ext>
                    </c:extLst>
                    <c:strCache>
                      <c:ptCount val="1"/>
                      <c:pt idx="0">
                        <c:v> Non-Gov Grant % of Total Operating Revenue </c:v>
                      </c:pt>
                    </c:strCache>
                  </c:strRef>
                </c:tx>
                <c:spPr>
                  <a:solidFill>
                    <a:schemeClr val="accent2">
                      <a:lumMod val="80000"/>
                    </a:schemeClr>
                  </a:solidFill>
                  <a:ln>
                    <a:noFill/>
                  </a:ln>
                  <a:effectLst/>
                </c:spPr>
                <c:invertIfNegative val="0"/>
                <c:cat>
                  <c:strRef>
                    <c:extLst xmlns:c15="http://schemas.microsoft.com/office/drawing/2012/chart">
                      <c:ext xmlns:c15="http://schemas.microsoft.com/office/drawing/2012/chart" uri="{02D57815-91ED-43cb-92C2-25804820EDAC}">
                        <c15:formulaRef>
                          <c15:sqref>'Operating Rev'!$A$3:$B$50</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'Operating Rev'!$V$3:$V$50</c15:sqref>
                        </c15:formulaRef>
                      </c:ext>
                    </c:extLst>
                    <c:numCache>
                      <c:formatCode>0%</c:formatCode>
                      <c:ptCount val="48"/>
                      <c:pt idx="0">
                        <c:v>0</c:v>
                      </c:pt>
                      <c:pt idx="1">
                        <c:v>0</c:v>
                      </c:pt>
                      <c:pt idx="2" formatCode="0.0%">
                        <c:v>2.2633884571303937E-3</c:v>
                      </c:pt>
                      <c:pt idx="3">
                        <c:v>0</c:v>
                      </c:pt>
                      <c:pt idx="4">
                        <c:v>0</c:v>
                      </c:pt>
                      <c:pt idx="5">
                        <c:v>0</c:v>
                      </c:pt>
                      <c:pt idx="6">
                        <c:v>0</c:v>
                      </c:pt>
                      <c:pt idx="7">
                        <c:v>0</c:v>
                      </c:pt>
                      <c:pt idx="8">
                        <c:v>0</c:v>
                      </c:pt>
                      <c:pt idx="9">
                        <c:v>0</c:v>
                      </c:pt>
                      <c:pt idx="10">
                        <c:v>0</c:v>
                      </c:pt>
                      <c:pt idx="11">
                        <c:v>0</c:v>
                      </c:pt>
                      <c:pt idx="12">
                        <c:v>0</c:v>
                      </c:pt>
                      <c:pt idx="13">
                        <c:v>0</c:v>
                      </c:pt>
                      <c:pt idx="14">
                        <c:v>0</c:v>
                      </c:pt>
                      <c:pt idx="15" formatCode="0.0%">
                        <c:v>3.5046029968629528E-3</c:v>
                      </c:pt>
                      <c:pt idx="16">
                        <c:v>5.3510273972602738E-2</c:v>
                      </c:pt>
                      <c:pt idx="17">
                        <c:v>0</c:v>
                      </c:pt>
                      <c:pt idx="18">
                        <c:v>0</c:v>
                      </c:pt>
                      <c:pt idx="19">
                        <c:v>0</c:v>
                      </c:pt>
                      <c:pt idx="20" formatCode="0.0%">
                        <c:v>1.7249574510495409E-3</c:v>
                      </c:pt>
                      <c:pt idx="21">
                        <c:v>0</c:v>
                      </c:pt>
                      <c:pt idx="22">
                        <c:v>0</c:v>
                      </c:pt>
                      <c:pt idx="23" formatCode="0.0%">
                        <c:v>6.0756610753225741E-3</c:v>
                      </c:pt>
                      <c:pt idx="24">
                        <c:v>0</c:v>
                      </c:pt>
                      <c:pt idx="25">
                        <c:v>0.19023876340716925</c:v>
                      </c:pt>
                      <c:pt idx="26">
                        <c:v>0</c:v>
                      </c:pt>
                      <c:pt idx="27">
                        <c:v>0</c:v>
                      </c:pt>
                      <c:pt idx="28">
                        <c:v>0</c:v>
                      </c:pt>
                      <c:pt idx="29" formatCode="0.0%">
                        <c:v>6.1670277804044748E-3</c:v>
                      </c:pt>
                      <c:pt idx="30" formatCode="0.0%">
                        <c:v>5.24905509150486E-3</c:v>
                      </c:pt>
                      <c:pt idx="31">
                        <c:v>0</c:v>
                      </c:pt>
                      <c:pt idx="32">
                        <c:v>4.6077580213616486E-2</c:v>
                      </c:pt>
                      <c:pt idx="33">
                        <c:v>0.26406305583323991</c:v>
                      </c:pt>
                      <c:pt idx="34">
                        <c:v>0</c:v>
                      </c:pt>
                      <c:pt idx="35">
                        <c:v>2.5708997006330125E-2</c:v>
                      </c:pt>
                      <c:pt idx="36" formatCode="0.0%">
                        <c:v>1.6266290011684618E-2</c:v>
                      </c:pt>
                      <c:pt idx="37">
                        <c:v>0</c:v>
                      </c:pt>
                      <c:pt idx="38">
                        <c:v>0</c:v>
                      </c:pt>
                      <c:pt idx="39" formatCode="0.0%">
                        <c:v>1.5512071935516064E-3</c:v>
                      </c:pt>
                      <c:pt idx="40">
                        <c:v>0</c:v>
                      </c:pt>
                      <c:pt idx="41">
                        <c:v>0</c:v>
                      </c:pt>
                      <c:pt idx="42">
                        <c:v>0</c:v>
                      </c:pt>
                      <c:pt idx="43" formatCode="0.0%">
                        <c:v>4.6304862111687861E-3</c:v>
                      </c:pt>
                      <c:pt idx="44">
                        <c:v>0</c:v>
                      </c:pt>
                      <c:pt idx="45" formatCode="0.0%">
                        <c:v>1.5633510633959249E-2</c:v>
                      </c:pt>
                      <c:pt idx="46" formatCode="0.0%">
                        <c:v>1.2706016530361474E-2</c:v>
                      </c:pt>
                      <c:pt idx="47">
                        <c:v>0</c:v>
                      </c:pt>
                    </c:numCache>
                  </c:numRef>
                </c:val>
                <c:extLst xmlns:c15="http://schemas.microsoft.com/office/drawing/2012/chart">
                  <c:ext xmlns:c16="http://schemas.microsoft.com/office/drawing/2014/chart" uri="{C3380CC4-5D6E-409C-BE32-E72D297353CC}">
                    <c16:uniqueId val="{00000013-B349-46E4-82EA-B264F40025A8}"/>
                  </c:ext>
                </c:extLst>
              </c15:ser>
            </c15:filteredBarSeries>
            <c15:filteredBarSeries>
              <c15:ser>
                <c:idx val="20"/>
                <c:order val="20"/>
                <c:tx>
                  <c:strRef>
                    <c:extLst xmlns:c15="http://schemas.microsoft.com/office/drawing/2012/chart">
                      <c:ext xmlns:c15="http://schemas.microsoft.com/office/drawing/2012/chart" uri="{02D57815-91ED-43cb-92C2-25804820EDAC}">
                        <c15:formulaRef>
                          <c15:sqref>'Operating Rev'!$W$2</c15:sqref>
                        </c15:formulaRef>
                      </c:ext>
                    </c:extLst>
                    <c:strCache>
                      <c:ptCount val="1"/>
                      <c:pt idx="0">
                        <c:v> Other Operating Revenue </c:v>
                      </c:pt>
                    </c:strCache>
                  </c:strRef>
                </c:tx>
                <c:spPr>
                  <a:solidFill>
                    <a:schemeClr val="accent3">
                      <a:lumMod val="80000"/>
                    </a:schemeClr>
                  </a:solidFill>
                  <a:ln>
                    <a:noFill/>
                  </a:ln>
                  <a:effectLst/>
                </c:spPr>
                <c:invertIfNegative val="0"/>
                <c:cat>
                  <c:strRef>
                    <c:extLst xmlns:c15="http://schemas.microsoft.com/office/drawing/2012/chart">
                      <c:ext xmlns:c15="http://schemas.microsoft.com/office/drawing/2012/chart" uri="{02D57815-91ED-43cb-92C2-25804820EDAC}">
                        <c15:formulaRef>
                          <c15:sqref>'Operating Rev'!$A$3:$B$50</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'Operating Rev'!$W$3:$W$50</c15:sqref>
                        </c15:formulaRef>
                      </c:ext>
                    </c:extLst>
                    <c:numCache>
                      <c:formatCode>_("$"* #,##0_);_("$"* \(#,##0\);_("$"* "-"??_);_(@_)</c:formatCode>
                      <c:ptCount val="48"/>
                      <c:pt idx="0">
                        <c:v>42861</c:v>
                      </c:pt>
                      <c:pt idx="1">
                        <c:v>3488</c:v>
                      </c:pt>
                      <c:pt idx="2">
                        <c:v>7328</c:v>
                      </c:pt>
                      <c:pt idx="3">
                        <c:v>1034</c:v>
                      </c:pt>
                      <c:pt idx="4">
                        <c:v>45669</c:v>
                      </c:pt>
                      <c:pt idx="5">
                        <c:v>71302</c:v>
                      </c:pt>
                      <c:pt idx="6">
                        <c:v>0</c:v>
                      </c:pt>
                      <c:pt idx="7">
                        <c:v>47513</c:v>
                      </c:pt>
                      <c:pt idx="8">
                        <c:v>55848</c:v>
                      </c:pt>
                      <c:pt idx="9">
                        <c:v>58935</c:v>
                      </c:pt>
                      <c:pt idx="10">
                        <c:v>0</c:v>
                      </c:pt>
                      <c:pt idx="11">
                        <c:v>2932</c:v>
                      </c:pt>
                      <c:pt idx="12">
                        <c:v>11750</c:v>
                      </c:pt>
                      <c:pt idx="13">
                        <c:v>18572</c:v>
                      </c:pt>
                      <c:pt idx="14">
                        <c:v>12489</c:v>
                      </c:pt>
                      <c:pt idx="15">
                        <c:v>18814</c:v>
                      </c:pt>
                      <c:pt idx="16">
                        <c:v>43220</c:v>
                      </c:pt>
                      <c:pt idx="17">
                        <c:v>14761</c:v>
                      </c:pt>
                      <c:pt idx="18">
                        <c:v>12741</c:v>
                      </c:pt>
                      <c:pt idx="19">
                        <c:v>1907</c:v>
                      </c:pt>
                      <c:pt idx="20">
                        <c:v>35000</c:v>
                      </c:pt>
                      <c:pt idx="21">
                        <c:v>10766</c:v>
                      </c:pt>
                      <c:pt idx="22">
                        <c:v>7641</c:v>
                      </c:pt>
                      <c:pt idx="23">
                        <c:v>12497</c:v>
                      </c:pt>
                      <c:pt idx="24">
                        <c:v>417132</c:v>
                      </c:pt>
                      <c:pt idx="25">
                        <c:v>29387</c:v>
                      </c:pt>
                      <c:pt idx="26">
                        <c:v>15131</c:v>
                      </c:pt>
                      <c:pt idx="27">
                        <c:v>105480</c:v>
                      </c:pt>
                      <c:pt idx="28">
                        <c:v>0</c:v>
                      </c:pt>
                      <c:pt idx="29">
                        <c:v>11737</c:v>
                      </c:pt>
                      <c:pt idx="30">
                        <c:v>110076</c:v>
                      </c:pt>
                      <c:pt idx="31">
                        <c:v>33268</c:v>
                      </c:pt>
                      <c:pt idx="32">
                        <c:v>308913</c:v>
                      </c:pt>
                      <c:pt idx="33">
                        <c:v>2951842</c:v>
                      </c:pt>
                      <c:pt idx="34">
                        <c:v>54547</c:v>
                      </c:pt>
                      <c:pt idx="35">
                        <c:v>5856</c:v>
                      </c:pt>
                      <c:pt idx="36">
                        <c:v>25534</c:v>
                      </c:pt>
                      <c:pt idx="37">
                        <c:v>11731</c:v>
                      </c:pt>
                      <c:pt idx="38">
                        <c:v>64765</c:v>
                      </c:pt>
                      <c:pt idx="39">
                        <c:v>93664</c:v>
                      </c:pt>
                      <c:pt idx="40">
                        <c:v>14000</c:v>
                      </c:pt>
                      <c:pt idx="41">
                        <c:v>20000</c:v>
                      </c:pt>
                      <c:pt idx="42">
                        <c:v>115062</c:v>
                      </c:pt>
                      <c:pt idx="43">
                        <c:v>63672</c:v>
                      </c:pt>
                      <c:pt idx="44">
                        <c:v>5088</c:v>
                      </c:pt>
                      <c:pt idx="45">
                        <c:v>69625</c:v>
                      </c:pt>
                      <c:pt idx="46">
                        <c:v>1874072</c:v>
                      </c:pt>
                      <c:pt idx="47">
                        <c:v>12644</c:v>
                      </c:pt>
                    </c:numCache>
                  </c:numRef>
                </c:val>
                <c:extLst xmlns:c15="http://schemas.microsoft.com/office/drawing/2012/chart">
                  <c:ext xmlns:c16="http://schemas.microsoft.com/office/drawing/2014/chart" uri="{C3380CC4-5D6E-409C-BE32-E72D297353CC}">
                    <c16:uniqueId val="{00000014-B349-46E4-82EA-B264F40025A8}"/>
                  </c:ext>
                </c:extLst>
              </c15:ser>
            </c15:filteredBarSeries>
            <c15:filteredBarSeries>
              <c15:ser>
                <c:idx val="21"/>
                <c:order val="21"/>
                <c:tx>
                  <c:strRef>
                    <c:extLst xmlns:c15="http://schemas.microsoft.com/office/drawing/2012/chart">
                      <c:ext xmlns:c15="http://schemas.microsoft.com/office/drawing/2012/chart" uri="{02D57815-91ED-43cb-92C2-25804820EDAC}">
                        <c15:formulaRef>
                          <c15:sqref>'Operating Rev'!$X$2</c15:sqref>
                        </c15:formulaRef>
                      </c:ext>
                    </c:extLst>
                    <c:strCache>
                      <c:ptCount val="1"/>
                      <c:pt idx="0">
                        <c:v>Describe Other Operating Revenue</c:v>
                      </c:pt>
                    </c:strCache>
                  </c:strRef>
                </c:tx>
                <c:spPr>
                  <a:solidFill>
                    <a:schemeClr val="accent4">
                      <a:lumMod val="80000"/>
                    </a:schemeClr>
                  </a:solidFill>
                  <a:ln>
                    <a:noFill/>
                  </a:ln>
                  <a:effectLst/>
                </c:spPr>
                <c:invertIfNegative val="0"/>
                <c:cat>
                  <c:strRef>
                    <c:extLst xmlns:c15="http://schemas.microsoft.com/office/drawing/2012/chart">
                      <c:ext xmlns:c15="http://schemas.microsoft.com/office/drawing/2012/chart" uri="{02D57815-91ED-43cb-92C2-25804820EDAC}">
                        <c15:formulaRef>
                          <c15:sqref>'Operating Rev'!$A$3:$B$50</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'Operating Rev'!$X$3:$X$50</c15:sqref>
                        </c15:formulaRef>
                      </c:ext>
                    </c:extLst>
                    <c:numCache>
                      <c:formatCode>General</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xmlns:c15="http://schemas.microsoft.com/office/drawing/2012/chart">
                  <c:ext xmlns:c16="http://schemas.microsoft.com/office/drawing/2014/chart" uri="{C3380CC4-5D6E-409C-BE32-E72D297353CC}">
                    <c16:uniqueId val="{00000015-B349-46E4-82EA-B264F40025A8}"/>
                  </c:ext>
                </c:extLst>
              </c15:ser>
            </c15:filteredBarSeries>
            <c15:filteredBarSeries>
              <c15:ser>
                <c:idx val="22"/>
                <c:order val="22"/>
                <c:tx>
                  <c:strRef>
                    <c:extLst xmlns:c15="http://schemas.microsoft.com/office/drawing/2012/chart">
                      <c:ext xmlns:c15="http://schemas.microsoft.com/office/drawing/2012/chart" uri="{02D57815-91ED-43cb-92C2-25804820EDAC}">
                        <c15:formulaRef>
                          <c15:sqref>'Operating Rev'!$Y$2</c15:sqref>
                        </c15:formulaRef>
                      </c:ext>
                    </c:extLst>
                    <c:strCache>
                      <c:ptCount val="1"/>
                      <c:pt idx="0">
                        <c:v> Total Other Operating Revenue </c:v>
                      </c:pt>
                    </c:strCache>
                  </c:strRef>
                </c:tx>
                <c:spPr>
                  <a:solidFill>
                    <a:schemeClr val="accent5">
                      <a:lumMod val="80000"/>
                    </a:schemeClr>
                  </a:solidFill>
                  <a:ln>
                    <a:noFill/>
                  </a:ln>
                  <a:effectLst/>
                </c:spPr>
                <c:invertIfNegative val="0"/>
                <c:cat>
                  <c:strRef>
                    <c:extLst xmlns:c15="http://schemas.microsoft.com/office/drawing/2012/chart">
                      <c:ext xmlns:c15="http://schemas.microsoft.com/office/drawing/2012/chart" uri="{02D57815-91ED-43cb-92C2-25804820EDAC}">
                        <c15:formulaRef>
                          <c15:sqref>'Operating Rev'!$A$3:$B$50</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'Operating Rev'!$Y$3:$Y$50</c15:sqref>
                        </c15:formulaRef>
                      </c:ext>
                    </c:extLst>
                    <c:numCache>
                      <c:formatCode>_("$"* #,##0_);_("$"* \(#,##0\);_("$"* "-"??_);_(@_)</c:formatCode>
                      <c:ptCount val="48"/>
                      <c:pt idx="0">
                        <c:v>42861</c:v>
                      </c:pt>
                      <c:pt idx="1">
                        <c:v>3488</c:v>
                      </c:pt>
                      <c:pt idx="2">
                        <c:v>9528</c:v>
                      </c:pt>
                      <c:pt idx="3">
                        <c:v>1034</c:v>
                      </c:pt>
                      <c:pt idx="4">
                        <c:v>45669</c:v>
                      </c:pt>
                      <c:pt idx="5">
                        <c:v>71302</c:v>
                      </c:pt>
                      <c:pt idx="6">
                        <c:v>0</c:v>
                      </c:pt>
                      <c:pt idx="7">
                        <c:v>47513</c:v>
                      </c:pt>
                      <c:pt idx="8">
                        <c:v>55848</c:v>
                      </c:pt>
                      <c:pt idx="9">
                        <c:v>58935</c:v>
                      </c:pt>
                      <c:pt idx="10">
                        <c:v>0</c:v>
                      </c:pt>
                      <c:pt idx="11">
                        <c:v>2932</c:v>
                      </c:pt>
                      <c:pt idx="12">
                        <c:v>11750</c:v>
                      </c:pt>
                      <c:pt idx="13">
                        <c:v>18572</c:v>
                      </c:pt>
                      <c:pt idx="14">
                        <c:v>12489</c:v>
                      </c:pt>
                      <c:pt idx="15">
                        <c:v>19224</c:v>
                      </c:pt>
                      <c:pt idx="16">
                        <c:v>51720</c:v>
                      </c:pt>
                      <c:pt idx="17">
                        <c:v>14761</c:v>
                      </c:pt>
                      <c:pt idx="18">
                        <c:v>12741</c:v>
                      </c:pt>
                      <c:pt idx="19">
                        <c:v>1907</c:v>
                      </c:pt>
                      <c:pt idx="20">
                        <c:v>35450</c:v>
                      </c:pt>
                      <c:pt idx="21">
                        <c:v>10766</c:v>
                      </c:pt>
                      <c:pt idx="22">
                        <c:v>7641</c:v>
                      </c:pt>
                      <c:pt idx="23">
                        <c:v>15997</c:v>
                      </c:pt>
                      <c:pt idx="24">
                        <c:v>417132</c:v>
                      </c:pt>
                      <c:pt idx="25">
                        <c:v>50334</c:v>
                      </c:pt>
                      <c:pt idx="26">
                        <c:v>15131</c:v>
                      </c:pt>
                      <c:pt idx="27">
                        <c:v>105480</c:v>
                      </c:pt>
                      <c:pt idx="28">
                        <c:v>0</c:v>
                      </c:pt>
                      <c:pt idx="29">
                        <c:v>14737</c:v>
                      </c:pt>
                      <c:pt idx="30">
                        <c:v>124104</c:v>
                      </c:pt>
                      <c:pt idx="31">
                        <c:v>33268</c:v>
                      </c:pt>
                      <c:pt idx="32">
                        <c:v>568390</c:v>
                      </c:pt>
                      <c:pt idx="33">
                        <c:v>4985019</c:v>
                      </c:pt>
                      <c:pt idx="34">
                        <c:v>54547</c:v>
                      </c:pt>
                      <c:pt idx="35">
                        <c:v>14856</c:v>
                      </c:pt>
                      <c:pt idx="36">
                        <c:v>31534</c:v>
                      </c:pt>
                      <c:pt idx="37">
                        <c:v>11731</c:v>
                      </c:pt>
                      <c:pt idx="38">
                        <c:v>64765</c:v>
                      </c:pt>
                      <c:pt idx="39">
                        <c:v>95809</c:v>
                      </c:pt>
                      <c:pt idx="40">
                        <c:v>14000</c:v>
                      </c:pt>
                      <c:pt idx="41">
                        <c:v>20000</c:v>
                      </c:pt>
                      <c:pt idx="42">
                        <c:v>115062</c:v>
                      </c:pt>
                      <c:pt idx="43">
                        <c:v>84269</c:v>
                      </c:pt>
                      <c:pt idx="44">
                        <c:v>5088</c:v>
                      </c:pt>
                      <c:pt idx="45">
                        <c:v>86875</c:v>
                      </c:pt>
                      <c:pt idx="46">
                        <c:v>1910346</c:v>
                      </c:pt>
                      <c:pt idx="47">
                        <c:v>12644</c:v>
                      </c:pt>
                    </c:numCache>
                  </c:numRef>
                </c:val>
                <c:extLst xmlns:c15="http://schemas.microsoft.com/office/drawing/2012/chart">
                  <c:ext xmlns:c16="http://schemas.microsoft.com/office/drawing/2014/chart" uri="{C3380CC4-5D6E-409C-BE32-E72D297353CC}">
                    <c16:uniqueId val="{00000016-B349-46E4-82EA-B264F40025A8}"/>
                  </c:ext>
                </c:extLst>
              </c15:ser>
            </c15:filteredBarSeries>
          </c:ext>
        </c:extLst>
      </c:barChart>
      <c:catAx>
        <c:axId val="6711802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Nova" panose="020B0504020202020204" pitchFamily="34" charset="0"/>
                <a:ea typeface="+mn-ea"/>
                <a:cs typeface="+mn-cs"/>
              </a:defRPr>
            </a:pPr>
            <a:endParaRPr lang="en-US"/>
          </a:p>
        </c:txPr>
        <c:crossAx val="671182536"/>
        <c:crosses val="autoZero"/>
        <c:auto val="1"/>
        <c:lblAlgn val="ctr"/>
        <c:lblOffset val="100"/>
        <c:noMultiLvlLbl val="0"/>
      </c:catAx>
      <c:valAx>
        <c:axId val="671182536"/>
        <c:scaling>
          <c:orientation val="minMax"/>
          <c:max val="1"/>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Nova" panose="020B0504020202020204" pitchFamily="34" charset="0"/>
                <a:ea typeface="+mn-ea"/>
                <a:cs typeface="+mn-cs"/>
              </a:defRPr>
            </a:pPr>
            <a:endParaRPr lang="en-US"/>
          </a:p>
        </c:txPr>
        <c:crossAx val="67118024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Arial Nova" panose="020B050402020202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Nova" panose="020B0504020202020204" pitchFamily="34" charset="0"/>
                <a:ea typeface="+mn-ea"/>
                <a:cs typeface="+mn-cs"/>
              </a:defRPr>
            </a:pPr>
            <a:r>
              <a:rPr lang="en-US" b="1">
                <a:latin typeface="Arial Nova" panose="020B0504020202020204" pitchFamily="34" charset="0"/>
              </a:rPr>
              <a:t>Percentage breakdown of Total Operating Expenditures by category for each library.</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Nova" panose="020B0504020202020204" pitchFamily="34" charset="0"/>
              <a:ea typeface="+mn-ea"/>
              <a:cs typeface="+mn-cs"/>
            </a:defRPr>
          </a:pPr>
          <a:endParaRPr lang="en-US"/>
        </a:p>
      </c:txPr>
    </c:title>
    <c:autoTitleDeleted val="0"/>
    <c:plotArea>
      <c:layout/>
      <c:barChart>
        <c:barDir val="bar"/>
        <c:grouping val="stacked"/>
        <c:varyColors val="0"/>
        <c:ser>
          <c:idx val="0"/>
          <c:order val="0"/>
          <c:tx>
            <c:strRef>
              <c:f>'Operating Expend'!$C$2</c:f>
              <c:strCache>
                <c:ptCount val="1"/>
              </c:strCache>
            </c:strRef>
          </c:tx>
          <c:spPr>
            <a:solidFill>
              <a:schemeClr val="accent1"/>
            </a:solidFill>
            <a:ln>
              <a:noFill/>
            </a:ln>
            <a:effectLst/>
          </c:spPr>
          <c:invertIfNegative val="0"/>
          <c:cat>
            <c:strRef>
              <c:f>'Operating Expend'!$A$3:$B$50</c:f>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f>'Operating Expend'!$C$3:$C$50</c:f>
            </c:numRef>
          </c:val>
          <c:extLst>
            <c:ext xmlns:c16="http://schemas.microsoft.com/office/drawing/2014/chart" uri="{C3380CC4-5D6E-409C-BE32-E72D297353CC}">
              <c16:uniqueId val="{00000000-0E7B-4BFF-832E-762F60C85A7B}"/>
            </c:ext>
          </c:extLst>
        </c:ser>
        <c:ser>
          <c:idx val="6"/>
          <c:order val="6"/>
          <c:tx>
            <c:v>Staff</c:v>
          </c:tx>
          <c:spPr>
            <a:solidFill>
              <a:srgbClr val="13768E"/>
            </a:solidFill>
            <a:ln>
              <a:noFill/>
            </a:ln>
            <a:effectLst/>
          </c:spPr>
          <c:invertIfNegative val="0"/>
          <c:cat>
            <c:strRef>
              <c:f>'Operating Expend'!$A$3:$B$50</c:f>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f>'Operating Expend'!$I$3:$I$50</c:f>
              <c:numCache>
                <c:formatCode>0%</c:formatCode>
                <c:ptCount val="48"/>
                <c:pt idx="0">
                  <c:v>0.81950537549499436</c:v>
                </c:pt>
                <c:pt idx="1">
                  <c:v>0.79033145821089068</c:v>
                </c:pt>
                <c:pt idx="2">
                  <c:v>0.74194847020933974</c:v>
                </c:pt>
                <c:pt idx="3">
                  <c:v>0.39553574151831555</c:v>
                </c:pt>
                <c:pt idx="4">
                  <c:v>0.59969088098918089</c:v>
                </c:pt>
                <c:pt idx="5">
                  <c:v>0.69459700487536591</c:v>
                </c:pt>
                <c:pt idx="6">
                  <c:v>0.69328430149199682</c:v>
                </c:pt>
                <c:pt idx="7">
                  <c:v>0.77018254595677271</c:v>
                </c:pt>
                <c:pt idx="8">
                  <c:v>0.74354139426814614</c:v>
                </c:pt>
                <c:pt idx="9">
                  <c:v>0.6921723423802183</c:v>
                </c:pt>
                <c:pt idx="10">
                  <c:v>0.85222092824024342</c:v>
                </c:pt>
                <c:pt idx="11">
                  <c:v>0.65699787279525912</c:v>
                </c:pt>
                <c:pt idx="12">
                  <c:v>0.69080979774112117</c:v>
                </c:pt>
                <c:pt idx="13">
                  <c:v>0.71260446232291796</c:v>
                </c:pt>
                <c:pt idx="14">
                  <c:v>0.6055765398120907</c:v>
                </c:pt>
                <c:pt idx="15">
                  <c:v>0.54032711695729307</c:v>
                </c:pt>
                <c:pt idx="16">
                  <c:v>0.6715476627393997</c:v>
                </c:pt>
                <c:pt idx="17">
                  <c:v>0.67411428766842219</c:v>
                </c:pt>
                <c:pt idx="18">
                  <c:v>0.84069318169329632</c:v>
                </c:pt>
                <c:pt idx="19">
                  <c:v>0.76335675928985836</c:v>
                </c:pt>
                <c:pt idx="20">
                  <c:v>0.71736100815418824</c:v>
                </c:pt>
                <c:pt idx="21">
                  <c:v>0.65780466803145476</c:v>
                </c:pt>
                <c:pt idx="22">
                  <c:v>0.71832820966224331</c:v>
                </c:pt>
                <c:pt idx="23">
                  <c:v>0.6768204541059657</c:v>
                </c:pt>
                <c:pt idx="24">
                  <c:v>0.58184975685008933</c:v>
                </c:pt>
                <c:pt idx="25">
                  <c:v>0.51031300997558249</c:v>
                </c:pt>
                <c:pt idx="26">
                  <c:v>0.76055219924382067</c:v>
                </c:pt>
                <c:pt idx="27">
                  <c:v>0.54750140084560139</c:v>
                </c:pt>
                <c:pt idx="28">
                  <c:v>0.68017784500161627</c:v>
                </c:pt>
                <c:pt idx="29">
                  <c:v>0.659611731607879</c:v>
                </c:pt>
                <c:pt idx="30">
                  <c:v>0.80010142354901814</c:v>
                </c:pt>
                <c:pt idx="31">
                  <c:v>0.65899267680299611</c:v>
                </c:pt>
                <c:pt idx="32">
                  <c:v>0.72366224168605442</c:v>
                </c:pt>
                <c:pt idx="33">
                  <c:v>0.54623626711548834</c:v>
                </c:pt>
                <c:pt idx="34">
                  <c:v>0.62113045105745834</c:v>
                </c:pt>
                <c:pt idx="35">
                  <c:v>0.60038792019927334</c:v>
                </c:pt>
                <c:pt idx="36">
                  <c:v>0.61148733742443673</c:v>
                </c:pt>
                <c:pt idx="37">
                  <c:v>0.73837394116007826</c:v>
                </c:pt>
                <c:pt idx="38">
                  <c:v>0.68012280488440358</c:v>
                </c:pt>
                <c:pt idx="39">
                  <c:v>0.77621060508002315</c:v>
                </c:pt>
                <c:pt idx="40">
                  <c:v>0.65276477915544628</c:v>
                </c:pt>
                <c:pt idx="41">
                  <c:v>0.77677731916046466</c:v>
                </c:pt>
                <c:pt idx="42">
                  <c:v>0.58373008670399174</c:v>
                </c:pt>
                <c:pt idx="43">
                  <c:v>0.7283223069518111</c:v>
                </c:pt>
                <c:pt idx="44">
                  <c:v>0.73658623223483277</c:v>
                </c:pt>
                <c:pt idx="45">
                  <c:v>0.67296355760808346</c:v>
                </c:pt>
                <c:pt idx="46">
                  <c:v>0.70690202469426688</c:v>
                </c:pt>
                <c:pt idx="47">
                  <c:v>0.73320427400927757</c:v>
                </c:pt>
              </c:numCache>
            </c:numRef>
          </c:val>
          <c:extLst>
            <c:ext xmlns:c16="http://schemas.microsoft.com/office/drawing/2014/chart" uri="{C3380CC4-5D6E-409C-BE32-E72D297353CC}">
              <c16:uniqueId val="{00000006-0E7B-4BFF-832E-762F60C85A7B}"/>
            </c:ext>
          </c:extLst>
        </c:ser>
        <c:ser>
          <c:idx val="9"/>
          <c:order val="9"/>
          <c:tx>
            <c:v>Collection</c:v>
          </c:tx>
          <c:spPr>
            <a:solidFill>
              <a:srgbClr val="38C3E4"/>
            </a:solidFill>
            <a:ln>
              <a:noFill/>
            </a:ln>
            <a:effectLst/>
          </c:spPr>
          <c:invertIfNegative val="0"/>
          <c:cat>
            <c:strRef>
              <c:f>'Operating Expend'!$A$3:$B$50</c:f>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f>'Operating Expend'!$L$3:$L$50</c:f>
              <c:numCache>
                <c:formatCode>0%</c:formatCode>
                <c:ptCount val="48"/>
                <c:pt idx="0">
                  <c:v>7.7457398931073659E-2</c:v>
                </c:pt>
                <c:pt idx="1">
                  <c:v>6.7336486524306627E-2</c:v>
                </c:pt>
                <c:pt idx="2">
                  <c:v>4.2504252278521157E-2</c:v>
                </c:pt>
                <c:pt idx="3">
                  <c:v>5.3131894386888846E-2</c:v>
                </c:pt>
                <c:pt idx="4">
                  <c:v>5.9918766399482404E-2</c:v>
                </c:pt>
                <c:pt idx="5">
                  <c:v>7.8817987196060646E-2</c:v>
                </c:pt>
                <c:pt idx="6">
                  <c:v>0.15182580810379223</c:v>
                </c:pt>
                <c:pt idx="7">
                  <c:v>6.9825963688707374E-2</c:v>
                </c:pt>
                <c:pt idx="8">
                  <c:v>9.0499439006290192E-2</c:v>
                </c:pt>
                <c:pt idx="9">
                  <c:v>0.10552752734048572</c:v>
                </c:pt>
                <c:pt idx="10">
                  <c:v>5.2618052179267627E-2</c:v>
                </c:pt>
                <c:pt idx="11">
                  <c:v>0.11700326965736935</c:v>
                </c:pt>
                <c:pt idx="12">
                  <c:v>5.4898198008348616E-2</c:v>
                </c:pt>
                <c:pt idx="13">
                  <c:v>5.494583127283003E-2</c:v>
                </c:pt>
                <c:pt idx="14">
                  <c:v>8.6696403150801932E-2</c:v>
                </c:pt>
                <c:pt idx="15">
                  <c:v>8.2262414723147714E-2</c:v>
                </c:pt>
                <c:pt idx="16">
                  <c:v>6.553767105332145E-2</c:v>
                </c:pt>
                <c:pt idx="17">
                  <c:v>0.10376684221325491</c:v>
                </c:pt>
                <c:pt idx="18">
                  <c:v>2.910760235937998E-2</c:v>
                </c:pt>
                <c:pt idx="19">
                  <c:v>0.13303342457237097</c:v>
                </c:pt>
                <c:pt idx="20">
                  <c:v>0.15842475908080059</c:v>
                </c:pt>
                <c:pt idx="21">
                  <c:v>9.6949755649709465E-2</c:v>
                </c:pt>
                <c:pt idx="22">
                  <c:v>9.0274285389831607E-2</c:v>
                </c:pt>
                <c:pt idx="23">
                  <c:v>4.7168203775217736E-2</c:v>
                </c:pt>
                <c:pt idx="24">
                  <c:v>8.700163873139434E-2</c:v>
                </c:pt>
                <c:pt idx="25">
                  <c:v>7.816046822660401E-2</c:v>
                </c:pt>
                <c:pt idx="26">
                  <c:v>8.5818947538380805E-2</c:v>
                </c:pt>
                <c:pt idx="27">
                  <c:v>8.1126789261881715E-2</c:v>
                </c:pt>
                <c:pt idx="28">
                  <c:v>0.16720642258720972</c:v>
                </c:pt>
                <c:pt idx="29">
                  <c:v>0.11103702194479946</c:v>
                </c:pt>
                <c:pt idx="30">
                  <c:v>6.1912372685889706E-2</c:v>
                </c:pt>
                <c:pt idx="31">
                  <c:v>7.0628860701739613E-2</c:v>
                </c:pt>
                <c:pt idx="32">
                  <c:v>3.068562577660721E-2</c:v>
                </c:pt>
                <c:pt idx="33">
                  <c:v>5.7442154733879501E-2</c:v>
                </c:pt>
                <c:pt idx="34">
                  <c:v>9.8122153596606157E-2</c:v>
                </c:pt>
                <c:pt idx="35">
                  <c:v>5.9107840672775885E-2</c:v>
                </c:pt>
                <c:pt idx="36">
                  <c:v>8.6611558893570251E-2</c:v>
                </c:pt>
                <c:pt idx="37">
                  <c:v>8.3890789475526778E-2</c:v>
                </c:pt>
                <c:pt idx="38">
                  <c:v>9.4453804867033753E-2</c:v>
                </c:pt>
                <c:pt idx="39">
                  <c:v>9.5986247701287275E-2</c:v>
                </c:pt>
                <c:pt idx="40">
                  <c:v>7.6279253575715175E-2</c:v>
                </c:pt>
                <c:pt idx="41">
                  <c:v>8.3207169304158904E-2</c:v>
                </c:pt>
                <c:pt idx="42">
                  <c:v>0.10979713220613491</c:v>
                </c:pt>
                <c:pt idx="43">
                  <c:v>8.1823930236508802E-2</c:v>
                </c:pt>
                <c:pt idx="44">
                  <c:v>0.12003524302713922</c:v>
                </c:pt>
                <c:pt idx="45">
                  <c:v>6.8358799511722856E-2</c:v>
                </c:pt>
                <c:pt idx="46">
                  <c:v>4.4135357045850962E-2</c:v>
                </c:pt>
                <c:pt idx="47">
                  <c:v>8.1327389559004606E-2</c:v>
                </c:pt>
              </c:numCache>
            </c:numRef>
          </c:val>
          <c:extLst>
            <c:ext xmlns:c16="http://schemas.microsoft.com/office/drawing/2014/chart" uri="{C3380CC4-5D6E-409C-BE32-E72D297353CC}">
              <c16:uniqueId val="{00000009-0E7B-4BFF-832E-762F60C85A7B}"/>
            </c:ext>
          </c:extLst>
        </c:ser>
        <c:ser>
          <c:idx val="12"/>
          <c:order val="12"/>
          <c:tx>
            <c:v>Other</c:v>
          </c:tx>
          <c:spPr>
            <a:solidFill>
              <a:schemeClr val="accent1">
                <a:lumMod val="80000"/>
                <a:lumOff val="20000"/>
              </a:schemeClr>
            </a:solidFill>
            <a:ln>
              <a:noFill/>
            </a:ln>
            <a:effectLst/>
          </c:spPr>
          <c:invertIfNegative val="0"/>
          <c:cat>
            <c:strRef>
              <c:f>'Operating Expend'!$A$3:$B$50</c:f>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f>'Operating Expend'!$O$3:$O$50</c:f>
              <c:numCache>
                <c:formatCode>0%</c:formatCode>
                <c:ptCount val="48"/>
                <c:pt idx="0">
                  <c:v>0.10303722557393204</c:v>
                </c:pt>
                <c:pt idx="1">
                  <c:v>0.14233205526480275</c:v>
                </c:pt>
                <c:pt idx="2">
                  <c:v>0.21554727751213906</c:v>
                </c:pt>
                <c:pt idx="3">
                  <c:v>0.55133236409479558</c:v>
                </c:pt>
                <c:pt idx="4">
                  <c:v>0.34039035261133677</c:v>
                </c:pt>
                <c:pt idx="5">
                  <c:v>0.22658500792857345</c:v>
                </c:pt>
                <c:pt idx="6">
                  <c:v>0.15488989040421094</c:v>
                </c:pt>
                <c:pt idx="7">
                  <c:v>0.15999149035451996</c:v>
                </c:pt>
                <c:pt idx="8">
                  <c:v>0.16595916672556366</c:v>
                </c:pt>
                <c:pt idx="9">
                  <c:v>0.20230013027929597</c:v>
                </c:pt>
                <c:pt idx="10">
                  <c:v>9.516101958048892E-2</c:v>
                </c:pt>
                <c:pt idx="11">
                  <c:v>0.22599885754737148</c:v>
                </c:pt>
                <c:pt idx="12">
                  <c:v>0.25429200425053017</c:v>
                </c:pt>
                <c:pt idx="13">
                  <c:v>0.23244970640425205</c:v>
                </c:pt>
                <c:pt idx="14">
                  <c:v>0.30772705703710734</c:v>
                </c:pt>
                <c:pt idx="15">
                  <c:v>0.37741046831955921</c:v>
                </c:pt>
                <c:pt idx="16">
                  <c:v>0.26291466620727882</c:v>
                </c:pt>
                <c:pt idx="17">
                  <c:v>0.22211887011832296</c:v>
                </c:pt>
                <c:pt idx="18">
                  <c:v>0.13019921594732373</c:v>
                </c:pt>
                <c:pt idx="19">
                  <c:v>0.10360981613777069</c:v>
                </c:pt>
                <c:pt idx="20">
                  <c:v>0.12421423276501112</c:v>
                </c:pt>
                <c:pt idx="21">
                  <c:v>0.24524557631883578</c:v>
                </c:pt>
                <c:pt idx="22">
                  <c:v>0.19139750494792512</c:v>
                </c:pt>
                <c:pt idx="23">
                  <c:v>0.27601134211881656</c:v>
                </c:pt>
                <c:pt idx="24">
                  <c:v>0.33114860441851635</c:v>
                </c:pt>
                <c:pt idx="25">
                  <c:v>0.41152652179781346</c:v>
                </c:pt>
                <c:pt idx="26">
                  <c:v>0.15362885321779846</c:v>
                </c:pt>
                <c:pt idx="27">
                  <c:v>0.37137180989251695</c:v>
                </c:pt>
                <c:pt idx="28">
                  <c:v>0.15261573241117407</c:v>
                </c:pt>
                <c:pt idx="29">
                  <c:v>0.22935124644732158</c:v>
                </c:pt>
                <c:pt idx="30">
                  <c:v>0.13798620376509221</c:v>
                </c:pt>
                <c:pt idx="31">
                  <c:v>0.27037846249526432</c:v>
                </c:pt>
                <c:pt idx="32">
                  <c:v>0.24565213253733834</c:v>
                </c:pt>
                <c:pt idx="33">
                  <c:v>0.39632157815063213</c:v>
                </c:pt>
                <c:pt idx="34">
                  <c:v>0.28074739534593551</c:v>
                </c:pt>
                <c:pt idx="35">
                  <c:v>0.3405042391279508</c:v>
                </c:pt>
                <c:pt idx="36">
                  <c:v>0.30190110368199302</c:v>
                </c:pt>
                <c:pt idx="37">
                  <c:v>0.17773526936439496</c:v>
                </c:pt>
                <c:pt idx="38">
                  <c:v>0.22542339024856264</c:v>
                </c:pt>
                <c:pt idx="39">
                  <c:v>0.1278031472186896</c:v>
                </c:pt>
                <c:pt idx="40">
                  <c:v>0.27095596726883853</c:v>
                </c:pt>
                <c:pt idx="41">
                  <c:v>0.14001551153537639</c:v>
                </c:pt>
                <c:pt idx="42">
                  <c:v>0.30647278108987336</c:v>
                </c:pt>
                <c:pt idx="43">
                  <c:v>0.18985376281168009</c:v>
                </c:pt>
                <c:pt idx="44">
                  <c:v>0.14337852473802798</c:v>
                </c:pt>
                <c:pt idx="45">
                  <c:v>0.25867764288019368</c:v>
                </c:pt>
                <c:pt idx="46">
                  <c:v>0.24896261825988211</c:v>
                </c:pt>
                <c:pt idx="47">
                  <c:v>0.18546833643171784</c:v>
                </c:pt>
              </c:numCache>
            </c:numRef>
          </c:val>
          <c:extLst>
            <c:ext xmlns:c16="http://schemas.microsoft.com/office/drawing/2014/chart" uri="{C3380CC4-5D6E-409C-BE32-E72D297353CC}">
              <c16:uniqueId val="{0000000C-0E7B-4BFF-832E-762F60C85A7B}"/>
            </c:ext>
          </c:extLst>
        </c:ser>
        <c:dLbls>
          <c:showLegendKey val="0"/>
          <c:showVal val="0"/>
          <c:showCatName val="0"/>
          <c:showSerName val="0"/>
          <c:showPercent val="0"/>
          <c:showBubbleSize val="0"/>
        </c:dLbls>
        <c:gapWidth val="150"/>
        <c:overlap val="100"/>
        <c:axId val="700318176"/>
        <c:axId val="700314896"/>
        <c:extLst>
          <c:ext xmlns:c15="http://schemas.microsoft.com/office/drawing/2012/chart" uri="{02D57815-91ED-43cb-92C2-25804820EDAC}">
            <c15:filteredBarSeries>
              <c15:ser>
                <c:idx val="1"/>
                <c:order val="1"/>
                <c:tx>
                  <c:strRef>
                    <c:extLst>
                      <c:ext uri="{02D57815-91ED-43cb-92C2-25804820EDAC}">
                        <c15:formulaRef>
                          <c15:sqref>'Operating Expend'!$D$2</c15:sqref>
                        </c15:formulaRef>
                      </c:ext>
                    </c:extLst>
                    <c:strCache>
                      <c:ptCount val="1"/>
                      <c:pt idx="0">
                        <c:v> Total Operating Expenditures </c:v>
                      </c:pt>
                    </c:strCache>
                  </c:strRef>
                </c:tx>
                <c:spPr>
                  <a:solidFill>
                    <a:schemeClr val="accent2"/>
                  </a:solidFill>
                  <a:ln>
                    <a:noFill/>
                  </a:ln>
                  <a:effectLst/>
                </c:spPr>
                <c:invertIfNegative val="0"/>
                <c:cat>
                  <c:strRef>
                    <c:extLst>
                      <c:ext uri="{02D57815-91ED-43cb-92C2-25804820EDAC}">
                        <c15:formulaRef>
                          <c15:sqref>'Operating Expend'!$A$3:$B$50</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c:ext uri="{02D57815-91ED-43cb-92C2-25804820EDAC}">
                        <c15:formulaRef>
                          <c15:sqref>'Operating Expend'!$D$3:$D$50</c15:sqref>
                        </c15:formulaRef>
                      </c:ext>
                    </c:extLst>
                    <c:numCache>
                      <c:formatCode>_("$"* #,##0_);_("$"* \(#,##0\);_("$"* "-"??_);_(@_)</c:formatCode>
                      <c:ptCount val="48"/>
                      <c:pt idx="0">
                        <c:v>1798253</c:v>
                      </c:pt>
                      <c:pt idx="1">
                        <c:v>964737</c:v>
                      </c:pt>
                      <c:pt idx="2">
                        <c:v>971244</c:v>
                      </c:pt>
                      <c:pt idx="3">
                        <c:v>196718</c:v>
                      </c:pt>
                      <c:pt idx="4">
                        <c:v>250389</c:v>
                      </c:pt>
                      <c:pt idx="5">
                        <c:v>389099</c:v>
                      </c:pt>
                      <c:pt idx="6">
                        <c:v>1226142</c:v>
                      </c:pt>
                      <c:pt idx="7">
                        <c:v>3840348</c:v>
                      </c:pt>
                      <c:pt idx="8">
                        <c:v>1811072</c:v>
                      </c:pt>
                      <c:pt idx="9">
                        <c:v>770652</c:v>
                      </c:pt>
                      <c:pt idx="10">
                        <c:v>2299534</c:v>
                      </c:pt>
                      <c:pt idx="11">
                        <c:v>285351</c:v>
                      </c:pt>
                      <c:pt idx="12">
                        <c:v>223031</c:v>
                      </c:pt>
                      <c:pt idx="13">
                        <c:v>240637</c:v>
                      </c:pt>
                      <c:pt idx="14">
                        <c:v>263425</c:v>
                      </c:pt>
                      <c:pt idx="15">
                        <c:v>138666</c:v>
                      </c:pt>
                      <c:pt idx="16">
                        <c:v>133511</c:v>
                      </c:pt>
                      <c:pt idx="17">
                        <c:v>584840</c:v>
                      </c:pt>
                      <c:pt idx="18">
                        <c:v>636947</c:v>
                      </c:pt>
                      <c:pt idx="19">
                        <c:v>1273943</c:v>
                      </c:pt>
                      <c:pt idx="20">
                        <c:v>269800</c:v>
                      </c:pt>
                      <c:pt idx="21">
                        <c:v>876815</c:v>
                      </c:pt>
                      <c:pt idx="22">
                        <c:v>986272</c:v>
                      </c:pt>
                      <c:pt idx="23">
                        <c:v>522301</c:v>
                      </c:pt>
                      <c:pt idx="24">
                        <c:v>2706972</c:v>
                      </c:pt>
                      <c:pt idx="25">
                        <c:v>81499</c:v>
                      </c:pt>
                      <c:pt idx="26">
                        <c:v>1486420</c:v>
                      </c:pt>
                      <c:pt idx="27">
                        <c:v>98155</c:v>
                      </c:pt>
                      <c:pt idx="28">
                        <c:v>983778</c:v>
                      </c:pt>
                      <c:pt idx="29">
                        <c:v>485901</c:v>
                      </c:pt>
                      <c:pt idx="30">
                        <c:v>2431388</c:v>
                      </c:pt>
                      <c:pt idx="31">
                        <c:v>736427</c:v>
                      </c:pt>
                      <c:pt idx="32">
                        <c:v>5516785</c:v>
                      </c:pt>
                      <c:pt idx="33">
                        <c:v>8211130</c:v>
                      </c:pt>
                      <c:pt idx="34">
                        <c:v>160290</c:v>
                      </c:pt>
                      <c:pt idx="35">
                        <c:v>350072</c:v>
                      </c:pt>
                      <c:pt idx="36">
                        <c:v>349376</c:v>
                      </c:pt>
                      <c:pt idx="37">
                        <c:v>714107</c:v>
                      </c:pt>
                      <c:pt idx="38">
                        <c:v>1151420</c:v>
                      </c:pt>
                      <c:pt idx="39">
                        <c:v>1325742</c:v>
                      </c:pt>
                      <c:pt idx="40">
                        <c:v>749011</c:v>
                      </c:pt>
                      <c:pt idx="41">
                        <c:v>376494</c:v>
                      </c:pt>
                      <c:pt idx="42">
                        <c:v>143246</c:v>
                      </c:pt>
                      <c:pt idx="43">
                        <c:v>4238320</c:v>
                      </c:pt>
                      <c:pt idx="44">
                        <c:v>287149</c:v>
                      </c:pt>
                      <c:pt idx="45">
                        <c:v>997794</c:v>
                      </c:pt>
                      <c:pt idx="46">
                        <c:v>2444616</c:v>
                      </c:pt>
                      <c:pt idx="47">
                        <c:v>1249038</c:v>
                      </c:pt>
                    </c:numCache>
                  </c:numRef>
                </c:val>
                <c:extLst>
                  <c:ext xmlns:c16="http://schemas.microsoft.com/office/drawing/2014/chart" uri="{C3380CC4-5D6E-409C-BE32-E72D297353CC}">
                    <c16:uniqueId val="{00000001-0E7B-4BFF-832E-762F60C85A7B}"/>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'Operating Expend'!$E$2</c15:sqref>
                        </c15:formulaRef>
                      </c:ext>
                    </c:extLst>
                    <c:strCache>
                      <c:ptCount val="1"/>
                      <c:pt idx="0">
                        <c:v> Operating % of Total Expenditures </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'Operating Expend'!$A$3:$B$50</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'Operating Expend'!$E$3:$E$50</c15:sqref>
                        </c15:formulaRef>
                      </c:ext>
                    </c:extLst>
                    <c:numCache>
                      <c:formatCode>0%</c:formatCode>
                      <c:ptCount val="48"/>
                      <c:pt idx="0">
                        <c:v>0.99419489559934382</c:v>
                      </c:pt>
                      <c:pt idx="1">
                        <c:v>1</c:v>
                      </c:pt>
                      <c:pt idx="2">
                        <c:v>0.76034188783586376</c:v>
                      </c:pt>
                      <c:pt idx="3">
                        <c:v>1</c:v>
                      </c:pt>
                      <c:pt idx="4">
                        <c:v>1</c:v>
                      </c:pt>
                      <c:pt idx="5">
                        <c:v>1</c:v>
                      </c:pt>
                      <c:pt idx="6">
                        <c:v>1</c:v>
                      </c:pt>
                      <c:pt idx="7">
                        <c:v>0.99337088486840064</c:v>
                      </c:pt>
                      <c:pt idx="8">
                        <c:v>0.99724680519274567</c:v>
                      </c:pt>
                      <c:pt idx="9">
                        <c:v>0.93495886628418357</c:v>
                      </c:pt>
                      <c:pt idx="10">
                        <c:v>0.95832524148438825</c:v>
                      </c:pt>
                      <c:pt idx="11">
                        <c:v>1</c:v>
                      </c:pt>
                      <c:pt idx="12">
                        <c:v>1</c:v>
                      </c:pt>
                      <c:pt idx="13">
                        <c:v>0.97626649681321931</c:v>
                      </c:pt>
                      <c:pt idx="14">
                        <c:v>0.94602019708679286</c:v>
                      </c:pt>
                      <c:pt idx="15">
                        <c:v>0.89751456310679611</c:v>
                      </c:pt>
                      <c:pt idx="16">
                        <c:v>0.92271275934040109</c:v>
                      </c:pt>
                      <c:pt idx="17">
                        <c:v>0.96464793912973201</c:v>
                      </c:pt>
                      <c:pt idx="18">
                        <c:v>1</c:v>
                      </c:pt>
                      <c:pt idx="19">
                        <c:v>0.99492363189927235</c:v>
                      </c:pt>
                      <c:pt idx="20">
                        <c:v>1</c:v>
                      </c:pt>
                      <c:pt idx="21">
                        <c:v>1</c:v>
                      </c:pt>
                      <c:pt idx="22">
                        <c:v>1</c:v>
                      </c:pt>
                      <c:pt idx="23">
                        <c:v>0.95371662089517351</c:v>
                      </c:pt>
                      <c:pt idx="24">
                        <c:v>0.86568475829012859</c:v>
                      </c:pt>
                      <c:pt idx="25">
                        <c:v>1</c:v>
                      </c:pt>
                      <c:pt idx="26">
                        <c:v>0.88666324668042618</c:v>
                      </c:pt>
                      <c:pt idx="27">
                        <c:v>1</c:v>
                      </c:pt>
                      <c:pt idx="28">
                        <c:v>0.90314270947035802</c:v>
                      </c:pt>
                      <c:pt idx="29">
                        <c:v>1</c:v>
                      </c:pt>
                      <c:pt idx="30">
                        <c:v>0.98471325764954742</c:v>
                      </c:pt>
                      <c:pt idx="31">
                        <c:v>1</c:v>
                      </c:pt>
                      <c:pt idx="32">
                        <c:v>0.96748343315151464</c:v>
                      </c:pt>
                      <c:pt idx="33">
                        <c:v>0.97455098490876324</c:v>
                      </c:pt>
                      <c:pt idx="34">
                        <c:v>1</c:v>
                      </c:pt>
                      <c:pt idx="35">
                        <c:v>1</c:v>
                      </c:pt>
                      <c:pt idx="36">
                        <c:v>0.77031248966488886</c:v>
                      </c:pt>
                      <c:pt idx="37">
                        <c:v>0.86707877092394403</c:v>
                      </c:pt>
                      <c:pt idx="38">
                        <c:v>1</c:v>
                      </c:pt>
                      <c:pt idx="39">
                        <c:v>0.87329720016230938</c:v>
                      </c:pt>
                      <c:pt idx="40">
                        <c:v>1</c:v>
                      </c:pt>
                      <c:pt idx="41">
                        <c:v>0.92619817266675519</c:v>
                      </c:pt>
                      <c:pt idx="42">
                        <c:v>1</c:v>
                      </c:pt>
                      <c:pt idx="43">
                        <c:v>0.91852150441509361</c:v>
                      </c:pt>
                      <c:pt idx="44">
                        <c:v>0.97769825569715929</c:v>
                      </c:pt>
                      <c:pt idx="45">
                        <c:v>1</c:v>
                      </c:pt>
                      <c:pt idx="46">
                        <c:v>0.97486448451476626</c:v>
                      </c:pt>
                      <c:pt idx="47">
                        <c:v>1</c:v>
                      </c:pt>
                    </c:numCache>
                  </c:numRef>
                </c:val>
                <c:extLst xmlns:c15="http://schemas.microsoft.com/office/drawing/2012/chart">
                  <c:ext xmlns:c16="http://schemas.microsoft.com/office/drawing/2014/chart" uri="{C3380CC4-5D6E-409C-BE32-E72D297353CC}">
                    <c16:uniqueId val="{00000002-0E7B-4BFF-832E-762F60C85A7B}"/>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'Operating Expend'!$F$2</c15:sqref>
                        </c15:formulaRef>
                      </c:ext>
                    </c:extLst>
                    <c:strCache>
                      <c:ptCount val="1"/>
                      <c:pt idx="0">
                        <c:v> Total Operating Expenditures per capita </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'Operating Expend'!$A$3:$B$50</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'Operating Expend'!$F$3:$F$50</c15:sqref>
                        </c15:formulaRef>
                      </c:ext>
                    </c:extLst>
                    <c:numCache>
                      <c:formatCode>_("$"* #,##0.00_);_("$"* \(#,##0.00\);_("$"* "-"??_);_(@_)</c:formatCode>
                      <c:ptCount val="48"/>
                      <c:pt idx="0">
                        <c:v>104.83606366233312</c:v>
                      </c:pt>
                      <c:pt idx="1">
                        <c:v>42.890543724714355</c:v>
                      </c:pt>
                      <c:pt idx="2">
                        <c:v>78.770802919708032</c:v>
                      </c:pt>
                      <c:pt idx="3">
                        <c:v>51.389237199582027</c:v>
                      </c:pt>
                      <c:pt idx="4">
                        <c:v>11.087499446486294</c:v>
                      </c:pt>
                      <c:pt idx="5">
                        <c:v>48.655620857821681</c:v>
                      </c:pt>
                      <c:pt idx="6">
                        <c:v>34.357262945527907</c:v>
                      </c:pt>
                      <c:pt idx="7">
                        <c:v>46.306074710010371</c:v>
                      </c:pt>
                      <c:pt idx="8">
                        <c:v>49.747891773108087</c:v>
                      </c:pt>
                      <c:pt idx="9">
                        <c:v>53.846562325321408</c:v>
                      </c:pt>
                      <c:pt idx="10">
                        <c:v>48.781985192727888</c:v>
                      </c:pt>
                      <c:pt idx="11">
                        <c:v>44.171981424148605</c:v>
                      </c:pt>
                      <c:pt idx="12">
                        <c:v>49.906243007384205</c:v>
                      </c:pt>
                      <c:pt idx="13">
                        <c:v>53.605925595901091</c:v>
                      </c:pt>
                      <c:pt idx="14">
                        <c:v>48.026435733819511</c:v>
                      </c:pt>
                      <c:pt idx="15">
                        <c:v>36.703546850185283</c:v>
                      </c:pt>
                      <c:pt idx="16">
                        <c:v>28.898484848484848</c:v>
                      </c:pt>
                      <c:pt idx="17">
                        <c:v>105.20597229717575</c:v>
                      </c:pt>
                      <c:pt idx="18">
                        <c:v>21.541768127705627</c:v>
                      </c:pt>
                      <c:pt idx="19">
                        <c:v>56.546806338497049</c:v>
                      </c:pt>
                      <c:pt idx="20">
                        <c:v>74.612831858407077</c:v>
                      </c:pt>
                      <c:pt idx="21">
                        <c:v>51.350805270863837</c:v>
                      </c:pt>
                      <c:pt idx="22">
                        <c:v>67.868978805394988</c:v>
                      </c:pt>
                      <c:pt idx="23">
                        <c:v>370.42624113475176</c:v>
                      </c:pt>
                      <c:pt idx="24">
                        <c:v>107.57747486388746</c:v>
                      </c:pt>
                      <c:pt idx="25">
                        <c:v>13.603572024703722</c:v>
                      </c:pt>
                      <c:pt idx="26">
                        <c:v>74.992180011099336</c:v>
                      </c:pt>
                      <c:pt idx="27">
                        <c:v>51.122395833333336</c:v>
                      </c:pt>
                      <c:pt idx="28">
                        <c:v>28.837955091751187</c:v>
                      </c:pt>
                      <c:pt idx="29">
                        <c:v>38.600333651096285</c:v>
                      </c:pt>
                      <c:pt idx="30">
                        <c:v>32.15951536955717</c:v>
                      </c:pt>
                      <c:pt idx="31">
                        <c:v>41.207934642717248</c:v>
                      </c:pt>
                      <c:pt idx="32">
                        <c:v>41.875037952392518</c:v>
                      </c:pt>
                      <c:pt idx="33">
                        <c:v>138.72495353944925</c:v>
                      </c:pt>
                      <c:pt idx="34">
                        <c:v>19.986284289276806</c:v>
                      </c:pt>
                      <c:pt idx="35">
                        <c:v>82.759338061465726</c:v>
                      </c:pt>
                      <c:pt idx="36">
                        <c:v>56.772180695482611</c:v>
                      </c:pt>
                      <c:pt idx="37">
                        <c:v>75.359539890249053</c:v>
                      </c:pt>
                      <c:pt idx="38">
                        <c:v>91.078943205189049</c:v>
                      </c:pt>
                      <c:pt idx="39">
                        <c:v>41.51896276345871</c:v>
                      </c:pt>
                      <c:pt idx="40">
                        <c:v>45.785867106791372</c:v>
                      </c:pt>
                      <c:pt idx="41">
                        <c:v>33.775365569211445</c:v>
                      </c:pt>
                      <c:pt idx="42">
                        <c:v>14.873429550410133</c:v>
                      </c:pt>
                      <c:pt idx="43">
                        <c:v>57.906875068313475</c:v>
                      </c:pt>
                      <c:pt idx="44">
                        <c:v>43.987285539215684</c:v>
                      </c:pt>
                      <c:pt idx="45">
                        <c:v>32.174448600541723</c:v>
                      </c:pt>
                      <c:pt idx="46">
                        <c:v>104.65413759150648</c:v>
                      </c:pt>
                      <c:pt idx="47">
                        <c:v>28.886170212765958</c:v>
                      </c:pt>
                    </c:numCache>
                  </c:numRef>
                </c:val>
                <c:extLst xmlns:c15="http://schemas.microsoft.com/office/drawing/2012/chart">
                  <c:ext xmlns:c16="http://schemas.microsoft.com/office/drawing/2014/chart" uri="{C3380CC4-5D6E-409C-BE32-E72D297353CC}">
                    <c16:uniqueId val="{00000003-0E7B-4BFF-832E-762F60C85A7B}"/>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'Operating Expend'!$G$2</c15:sqref>
                        </c15:formulaRef>
                      </c:ext>
                    </c:extLst>
                    <c:strCache>
                      <c:ptCount val="1"/>
                      <c:pt idx="0">
                        <c:v> Total Expenditures </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'Operating Expend'!$A$3:$B$50</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'Operating Expend'!$G$3:$G$50</c15:sqref>
                        </c15:formulaRef>
                      </c:ext>
                    </c:extLst>
                    <c:numCache>
                      <c:formatCode>_("$"* #,##0_);_("$"* \(#,##0\);_("$"* "-"??_);_(@_)</c:formatCode>
                      <c:ptCount val="48"/>
                      <c:pt idx="0">
                        <c:v>1808753</c:v>
                      </c:pt>
                      <c:pt idx="1">
                        <c:v>964737</c:v>
                      </c:pt>
                      <c:pt idx="2">
                        <c:v>1277378</c:v>
                      </c:pt>
                      <c:pt idx="3">
                        <c:v>196718</c:v>
                      </c:pt>
                      <c:pt idx="4">
                        <c:v>250389</c:v>
                      </c:pt>
                      <c:pt idx="5">
                        <c:v>389099</c:v>
                      </c:pt>
                      <c:pt idx="6">
                        <c:v>1226142</c:v>
                      </c:pt>
                      <c:pt idx="7">
                        <c:v>3865976</c:v>
                      </c:pt>
                      <c:pt idx="8">
                        <c:v>1816072</c:v>
                      </c:pt>
                      <c:pt idx="9">
                        <c:v>824263</c:v>
                      </c:pt>
                      <c:pt idx="10">
                        <c:v>2399534</c:v>
                      </c:pt>
                      <c:pt idx="11">
                        <c:v>285351</c:v>
                      </c:pt>
                      <c:pt idx="12">
                        <c:v>223031</c:v>
                      </c:pt>
                      <c:pt idx="13">
                        <c:v>246487</c:v>
                      </c:pt>
                      <c:pt idx="14">
                        <c:v>278456</c:v>
                      </c:pt>
                      <c:pt idx="15">
                        <c:v>154500</c:v>
                      </c:pt>
                      <c:pt idx="16">
                        <c:v>144694</c:v>
                      </c:pt>
                      <c:pt idx="17">
                        <c:v>606273</c:v>
                      </c:pt>
                      <c:pt idx="18">
                        <c:v>636947</c:v>
                      </c:pt>
                      <c:pt idx="19">
                        <c:v>1280443</c:v>
                      </c:pt>
                      <c:pt idx="20">
                        <c:v>269800</c:v>
                      </c:pt>
                      <c:pt idx="21">
                        <c:v>876815</c:v>
                      </c:pt>
                      <c:pt idx="22">
                        <c:v>986272</c:v>
                      </c:pt>
                      <c:pt idx="23">
                        <c:v>547648</c:v>
                      </c:pt>
                      <c:pt idx="24">
                        <c:v>3126972</c:v>
                      </c:pt>
                      <c:pt idx="25">
                        <c:v>81499</c:v>
                      </c:pt>
                      <c:pt idx="26">
                        <c:v>1676420</c:v>
                      </c:pt>
                      <c:pt idx="27">
                        <c:v>98155</c:v>
                      </c:pt>
                      <c:pt idx="28">
                        <c:v>1089283</c:v>
                      </c:pt>
                      <c:pt idx="29">
                        <c:v>485901</c:v>
                      </c:pt>
                      <c:pt idx="30">
                        <c:v>2469133</c:v>
                      </c:pt>
                      <c:pt idx="31">
                        <c:v>736427</c:v>
                      </c:pt>
                      <c:pt idx="32">
                        <c:v>5702201</c:v>
                      </c:pt>
                      <c:pt idx="33">
                        <c:v>8425552</c:v>
                      </c:pt>
                      <c:pt idx="34">
                        <c:v>160290</c:v>
                      </c:pt>
                      <c:pt idx="35">
                        <c:v>350072</c:v>
                      </c:pt>
                      <c:pt idx="36">
                        <c:v>453551</c:v>
                      </c:pt>
                      <c:pt idx="37">
                        <c:v>823578</c:v>
                      </c:pt>
                      <c:pt idx="38">
                        <c:v>1151420</c:v>
                      </c:pt>
                      <c:pt idx="39">
                        <c:v>1518088</c:v>
                      </c:pt>
                      <c:pt idx="40">
                        <c:v>749011</c:v>
                      </c:pt>
                      <c:pt idx="41">
                        <c:v>406494</c:v>
                      </c:pt>
                      <c:pt idx="42">
                        <c:v>143246</c:v>
                      </c:pt>
                      <c:pt idx="43">
                        <c:v>4614285</c:v>
                      </c:pt>
                      <c:pt idx="44">
                        <c:v>293699</c:v>
                      </c:pt>
                      <c:pt idx="45">
                        <c:v>997794</c:v>
                      </c:pt>
                      <c:pt idx="46">
                        <c:v>2507647</c:v>
                      </c:pt>
                      <c:pt idx="47">
                        <c:v>1249038</c:v>
                      </c:pt>
                    </c:numCache>
                  </c:numRef>
                </c:val>
                <c:extLst xmlns:c15="http://schemas.microsoft.com/office/drawing/2012/chart">
                  <c:ext xmlns:c16="http://schemas.microsoft.com/office/drawing/2014/chart" uri="{C3380CC4-5D6E-409C-BE32-E72D297353CC}">
                    <c16:uniqueId val="{00000004-0E7B-4BFF-832E-762F60C85A7B}"/>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'Operating Expend'!$H$2</c15:sqref>
                        </c15:formulaRef>
                      </c:ext>
                    </c:extLst>
                    <c:strCache>
                      <c:ptCount val="1"/>
                      <c:pt idx="0">
                        <c:v> Total Staff Expenditures </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'Operating Expend'!$A$3:$B$50</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'Operating Expend'!$H$3:$H$50</c15:sqref>
                        </c15:formulaRef>
                      </c:ext>
                    </c:extLst>
                    <c:numCache>
                      <c:formatCode>_("$"* #,##0_);_("$"* \(#,##0\);_("$"* "-"??_);_(@_)</c:formatCode>
                      <c:ptCount val="48"/>
                      <c:pt idx="0">
                        <c:v>1473678</c:v>
                      </c:pt>
                      <c:pt idx="1">
                        <c:v>762462</c:v>
                      </c:pt>
                      <c:pt idx="2">
                        <c:v>720613</c:v>
                      </c:pt>
                      <c:pt idx="3">
                        <c:v>77809</c:v>
                      </c:pt>
                      <c:pt idx="4">
                        <c:v>150156</c:v>
                      </c:pt>
                      <c:pt idx="5">
                        <c:v>270267</c:v>
                      </c:pt>
                      <c:pt idx="6">
                        <c:v>850065</c:v>
                      </c:pt>
                      <c:pt idx="7">
                        <c:v>2957769</c:v>
                      </c:pt>
                      <c:pt idx="8">
                        <c:v>1346607</c:v>
                      </c:pt>
                      <c:pt idx="9">
                        <c:v>533424</c:v>
                      </c:pt>
                      <c:pt idx="10">
                        <c:v>1959711</c:v>
                      </c:pt>
                      <c:pt idx="11">
                        <c:v>187475</c:v>
                      </c:pt>
                      <c:pt idx="12">
                        <c:v>154072</c:v>
                      </c:pt>
                      <c:pt idx="13">
                        <c:v>171479</c:v>
                      </c:pt>
                      <c:pt idx="14">
                        <c:v>159524</c:v>
                      </c:pt>
                      <c:pt idx="15">
                        <c:v>74925</c:v>
                      </c:pt>
                      <c:pt idx="16">
                        <c:v>89659</c:v>
                      </c:pt>
                      <c:pt idx="17">
                        <c:v>394249</c:v>
                      </c:pt>
                      <c:pt idx="18">
                        <c:v>535477</c:v>
                      </c:pt>
                      <c:pt idx="19">
                        <c:v>972473</c:v>
                      </c:pt>
                      <c:pt idx="20">
                        <c:v>193544</c:v>
                      </c:pt>
                      <c:pt idx="21">
                        <c:v>576773</c:v>
                      </c:pt>
                      <c:pt idx="22">
                        <c:v>708467</c:v>
                      </c:pt>
                      <c:pt idx="23">
                        <c:v>353504</c:v>
                      </c:pt>
                      <c:pt idx="24">
                        <c:v>1575051</c:v>
                      </c:pt>
                      <c:pt idx="25">
                        <c:v>41590</c:v>
                      </c:pt>
                      <c:pt idx="26">
                        <c:v>1130500</c:v>
                      </c:pt>
                      <c:pt idx="27">
                        <c:v>53740</c:v>
                      </c:pt>
                      <c:pt idx="28">
                        <c:v>669144</c:v>
                      </c:pt>
                      <c:pt idx="29">
                        <c:v>320506</c:v>
                      </c:pt>
                      <c:pt idx="30">
                        <c:v>1945357</c:v>
                      </c:pt>
                      <c:pt idx="31">
                        <c:v>485300</c:v>
                      </c:pt>
                      <c:pt idx="32">
                        <c:v>3992289</c:v>
                      </c:pt>
                      <c:pt idx="33">
                        <c:v>4485217</c:v>
                      </c:pt>
                      <c:pt idx="34">
                        <c:v>99561</c:v>
                      </c:pt>
                      <c:pt idx="35">
                        <c:v>210179</c:v>
                      </c:pt>
                      <c:pt idx="36">
                        <c:v>213639</c:v>
                      </c:pt>
                      <c:pt idx="37">
                        <c:v>527278</c:v>
                      </c:pt>
                      <c:pt idx="38">
                        <c:v>783107</c:v>
                      </c:pt>
                      <c:pt idx="39">
                        <c:v>1029055</c:v>
                      </c:pt>
                      <c:pt idx="40">
                        <c:v>488928</c:v>
                      </c:pt>
                      <c:pt idx="41">
                        <c:v>292452</c:v>
                      </c:pt>
                      <c:pt idx="42">
                        <c:v>83617</c:v>
                      </c:pt>
                      <c:pt idx="43">
                        <c:v>3086863</c:v>
                      </c:pt>
                      <c:pt idx="44">
                        <c:v>211510</c:v>
                      </c:pt>
                      <c:pt idx="45">
                        <c:v>671479</c:v>
                      </c:pt>
                      <c:pt idx="46">
                        <c:v>1728104</c:v>
                      </c:pt>
                      <c:pt idx="47">
                        <c:v>915800</c:v>
                      </c:pt>
                    </c:numCache>
                  </c:numRef>
                </c:val>
                <c:extLst xmlns:c15="http://schemas.microsoft.com/office/drawing/2012/chart">
                  <c:ext xmlns:c16="http://schemas.microsoft.com/office/drawing/2014/chart" uri="{C3380CC4-5D6E-409C-BE32-E72D297353CC}">
                    <c16:uniqueId val="{00000005-0E7B-4BFF-832E-762F60C85A7B}"/>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'Operating Expend'!$J$2</c15:sqref>
                        </c15:formulaRef>
                      </c:ext>
                    </c:extLst>
                    <c:strCache>
                      <c:ptCount val="1"/>
                      <c:pt idx="0">
                        <c:v> Staff Expenditures per capita </c:v>
                      </c:pt>
                    </c:strCache>
                  </c:strRef>
                </c:tx>
                <c:spPr>
                  <a:solidFill>
                    <a:schemeClr val="accent2">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'Operating Expend'!$A$3:$B$50</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'Operating Expend'!$J$3:$J$50</c15:sqref>
                        </c15:formulaRef>
                      </c:ext>
                    </c:extLst>
                    <c:numCache>
                      <c:formatCode>_("$"* #,##0.00_);_("$"* \(#,##0.00\);_("$"* "-"??_);_(@_)</c:formatCode>
                      <c:ptCount val="48"/>
                      <c:pt idx="0">
                        <c:v>85.913717717017434</c:v>
                      </c:pt>
                      <c:pt idx="1">
                        <c:v>33.89774596541146</c:v>
                      </c:pt>
                      <c:pt idx="2">
                        <c:v>58.44387672343877</c:v>
                      </c:pt>
                      <c:pt idx="3">
                        <c:v>20.326280041797283</c:v>
                      </c:pt>
                      <c:pt idx="4">
                        <c:v>6.6490723110304213</c:v>
                      </c:pt>
                      <c:pt idx="5">
                        <c:v>33.796048518194326</c:v>
                      </c:pt>
                      <c:pt idx="6">
                        <c:v>23.819351042367181</c:v>
                      </c:pt>
                      <c:pt idx="7">
                        <c:v>35.664130513420311</c:v>
                      </c:pt>
                      <c:pt idx="8">
                        <c:v>36.989616810877628</c:v>
                      </c:pt>
                      <c:pt idx="9">
                        <c:v>37.271101173840137</c:v>
                      </c:pt>
                      <c:pt idx="10">
                        <c:v>41.573028702348374</c:v>
                      </c:pt>
                      <c:pt idx="11">
                        <c:v>29.020897832817337</c:v>
                      </c:pt>
                      <c:pt idx="12">
                        <c:v>34.475721637950322</c:v>
                      </c:pt>
                      <c:pt idx="13">
                        <c:v>38.199821786589439</c:v>
                      </c:pt>
                      <c:pt idx="14">
                        <c:v>29.083682771194166</c:v>
                      </c:pt>
                      <c:pt idx="15">
                        <c:v>19.83192165166755</c:v>
                      </c:pt>
                      <c:pt idx="16">
                        <c:v>19.406709956709957</c:v>
                      </c:pt>
                      <c:pt idx="17">
                        <c:v>70.920849073574388</c:v>
                      </c:pt>
                      <c:pt idx="18">
                        <c:v>18.110017586580085</c:v>
                      </c:pt>
                      <c:pt idx="19">
                        <c:v>43.165386834746329</c:v>
                      </c:pt>
                      <c:pt idx="20">
                        <c:v>53.524336283185839</c:v>
                      </c:pt>
                      <c:pt idx="21">
                        <c:v>33.778799414348462</c:v>
                      </c:pt>
                      <c:pt idx="22">
                        <c:v>48.752202036884121</c:v>
                      </c:pt>
                      <c:pt idx="23">
                        <c:v>250.71205673758865</c:v>
                      </c:pt>
                      <c:pt idx="24">
                        <c:v>62.593927592099512</c:v>
                      </c:pt>
                      <c:pt idx="25">
                        <c:v>6.9420797863461861</c:v>
                      </c:pt>
                      <c:pt idx="26">
                        <c:v>57.035467433530094</c:v>
                      </c:pt>
                      <c:pt idx="27">
                        <c:v>27.989583333333332</c:v>
                      </c:pt>
                      <c:pt idx="28">
                        <c:v>19.614938148560707</c:v>
                      </c:pt>
                      <c:pt idx="29">
                        <c:v>25.4612329202415</c:v>
                      </c:pt>
                      <c:pt idx="30">
                        <c:v>25.730874027829216</c:v>
                      </c:pt>
                      <c:pt idx="31">
                        <c:v>27.155727155727156</c:v>
                      </c:pt>
                      <c:pt idx="32">
                        <c:v>30.303383835316978</c:v>
                      </c:pt>
                      <c:pt idx="33">
                        <c:v>75.776600777158308</c:v>
                      </c:pt>
                      <c:pt idx="34">
                        <c:v>12.414089775561097</c:v>
                      </c:pt>
                      <c:pt idx="35">
                        <c:v>49.687706855791966</c:v>
                      </c:pt>
                      <c:pt idx="36">
                        <c:v>34.715469613259671</c:v>
                      </c:pt>
                      <c:pt idx="37">
                        <c:v>55.643520472773325</c:v>
                      </c:pt>
                      <c:pt idx="38">
                        <c:v>61.94486631862047</c:v>
                      </c:pt>
                      <c:pt idx="39">
                        <c:v>32.227459208919235</c:v>
                      </c:pt>
                      <c:pt idx="40">
                        <c:v>29.88740143040528</c:v>
                      </c:pt>
                      <c:pt idx="41">
                        <c:v>26.235937920516729</c:v>
                      </c:pt>
                      <c:pt idx="42">
                        <c:v>8.6820683210466196</c:v>
                      </c:pt>
                      <c:pt idx="43">
                        <c:v>42.174868838124382</c:v>
                      </c:pt>
                      <c:pt idx="44">
                        <c:v>32.400428921568626</c:v>
                      </c:pt>
                      <c:pt idx="45">
                        <c:v>21.65223139429898</c:v>
                      </c:pt>
                      <c:pt idx="46">
                        <c:v>73.980221756068332</c:v>
                      </c:pt>
                      <c:pt idx="47">
                        <c:v>21.179463459759482</c:v>
                      </c:pt>
                    </c:numCache>
                  </c:numRef>
                </c:val>
                <c:extLst xmlns:c15="http://schemas.microsoft.com/office/drawing/2012/chart">
                  <c:ext xmlns:c16="http://schemas.microsoft.com/office/drawing/2014/chart" uri="{C3380CC4-5D6E-409C-BE32-E72D297353CC}">
                    <c16:uniqueId val="{00000007-0E7B-4BFF-832E-762F60C85A7B}"/>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'Operating Expend'!$K$2</c15:sqref>
                        </c15:formulaRef>
                      </c:ext>
                    </c:extLst>
                    <c:strCache>
                      <c:ptCount val="1"/>
                      <c:pt idx="0">
                        <c:v> Total Collection Expenditures </c:v>
                      </c:pt>
                    </c:strCache>
                  </c:strRef>
                </c:tx>
                <c:spPr>
                  <a:solidFill>
                    <a:schemeClr val="accent3">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'Operating Expend'!$A$3:$B$50</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'Operating Expend'!$K$3:$K$50</c15:sqref>
                        </c15:formulaRef>
                      </c:ext>
                    </c:extLst>
                    <c:numCache>
                      <c:formatCode>_("$"* #,##0_);_("$"* \(#,##0\);_("$"* "-"??_);_(@_)</c:formatCode>
                      <c:ptCount val="48"/>
                      <c:pt idx="0">
                        <c:v>139288</c:v>
                      </c:pt>
                      <c:pt idx="1">
                        <c:v>64962</c:v>
                      </c:pt>
                      <c:pt idx="2">
                        <c:v>41282</c:v>
                      </c:pt>
                      <c:pt idx="3">
                        <c:v>10452</c:v>
                      </c:pt>
                      <c:pt idx="4">
                        <c:v>15003</c:v>
                      </c:pt>
                      <c:pt idx="5">
                        <c:v>30668</c:v>
                      </c:pt>
                      <c:pt idx="6">
                        <c:v>186160</c:v>
                      </c:pt>
                      <c:pt idx="7">
                        <c:v>268156</c:v>
                      </c:pt>
                      <c:pt idx="8">
                        <c:v>163901</c:v>
                      </c:pt>
                      <c:pt idx="9">
                        <c:v>81325</c:v>
                      </c:pt>
                      <c:pt idx="10">
                        <c:v>120997</c:v>
                      </c:pt>
                      <c:pt idx="11">
                        <c:v>33387</c:v>
                      </c:pt>
                      <c:pt idx="12">
                        <c:v>12244</c:v>
                      </c:pt>
                      <c:pt idx="13">
                        <c:v>13222</c:v>
                      </c:pt>
                      <c:pt idx="14">
                        <c:v>22838</c:v>
                      </c:pt>
                      <c:pt idx="15">
                        <c:v>11407</c:v>
                      </c:pt>
                      <c:pt idx="16">
                        <c:v>8750</c:v>
                      </c:pt>
                      <c:pt idx="17">
                        <c:v>60687</c:v>
                      </c:pt>
                      <c:pt idx="18">
                        <c:v>18540</c:v>
                      </c:pt>
                      <c:pt idx="19">
                        <c:v>169477</c:v>
                      </c:pt>
                      <c:pt idx="20">
                        <c:v>42743</c:v>
                      </c:pt>
                      <c:pt idx="21">
                        <c:v>85007</c:v>
                      </c:pt>
                      <c:pt idx="22">
                        <c:v>89035</c:v>
                      </c:pt>
                      <c:pt idx="23">
                        <c:v>24636</c:v>
                      </c:pt>
                      <c:pt idx="24">
                        <c:v>235511</c:v>
                      </c:pt>
                      <c:pt idx="25">
                        <c:v>6370</c:v>
                      </c:pt>
                      <c:pt idx="26">
                        <c:v>127563</c:v>
                      </c:pt>
                      <c:pt idx="27">
                        <c:v>7963</c:v>
                      </c:pt>
                      <c:pt idx="28">
                        <c:v>164494</c:v>
                      </c:pt>
                      <c:pt idx="29">
                        <c:v>53953</c:v>
                      </c:pt>
                      <c:pt idx="30">
                        <c:v>150533</c:v>
                      </c:pt>
                      <c:pt idx="31">
                        <c:v>52013</c:v>
                      </c:pt>
                      <c:pt idx="32">
                        <c:v>169286</c:v>
                      </c:pt>
                      <c:pt idx="33">
                        <c:v>471665</c:v>
                      </c:pt>
                      <c:pt idx="34">
                        <c:v>15728</c:v>
                      </c:pt>
                      <c:pt idx="35">
                        <c:v>20692</c:v>
                      </c:pt>
                      <c:pt idx="36">
                        <c:v>30260</c:v>
                      </c:pt>
                      <c:pt idx="37">
                        <c:v>59907</c:v>
                      </c:pt>
                      <c:pt idx="38">
                        <c:v>108756</c:v>
                      </c:pt>
                      <c:pt idx="39">
                        <c:v>127253</c:v>
                      </c:pt>
                      <c:pt idx="40">
                        <c:v>57134</c:v>
                      </c:pt>
                      <c:pt idx="41">
                        <c:v>31327</c:v>
                      </c:pt>
                      <c:pt idx="42">
                        <c:v>15728</c:v>
                      </c:pt>
                      <c:pt idx="43">
                        <c:v>346796</c:v>
                      </c:pt>
                      <c:pt idx="44">
                        <c:v>34468</c:v>
                      </c:pt>
                      <c:pt idx="45">
                        <c:v>68208</c:v>
                      </c:pt>
                      <c:pt idx="46">
                        <c:v>107894</c:v>
                      </c:pt>
                      <c:pt idx="47">
                        <c:v>101581</c:v>
                      </c:pt>
                    </c:numCache>
                  </c:numRef>
                </c:val>
                <c:extLst xmlns:c15="http://schemas.microsoft.com/office/drawing/2012/chart">
                  <c:ext xmlns:c16="http://schemas.microsoft.com/office/drawing/2014/chart" uri="{C3380CC4-5D6E-409C-BE32-E72D297353CC}">
                    <c16:uniqueId val="{00000008-0E7B-4BFF-832E-762F60C85A7B}"/>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'Operating Expend'!$M$2</c15:sqref>
                        </c15:formulaRef>
                      </c:ext>
                    </c:extLst>
                    <c:strCache>
                      <c:ptCount val="1"/>
                      <c:pt idx="0">
                        <c:v> Collection Expenditures per capita </c:v>
                      </c:pt>
                    </c:strCache>
                  </c:strRef>
                </c:tx>
                <c:spPr>
                  <a:solidFill>
                    <a:schemeClr val="accent5">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'Operating Expend'!$A$3:$B$50</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'Operating Expend'!$M$3:$M$50</c15:sqref>
                        </c15:formulaRef>
                      </c:ext>
                    </c:extLst>
                    <c:numCache>
                      <c:formatCode>_("$"* #,##0.00_);_("$"* \(#,##0.00\);_("$"* "-"??_);_(@_)</c:formatCode>
                      <c:ptCount val="48"/>
                      <c:pt idx="0">
                        <c:v>8.1203288054567722</c:v>
                      </c:pt>
                      <c:pt idx="1">
                        <c:v>2.8880985195394122</c:v>
                      </c:pt>
                      <c:pt idx="2">
                        <c:v>3.3480940794809406</c:v>
                      </c:pt>
                      <c:pt idx="3">
                        <c:v>2.7304075235109719</c:v>
                      </c:pt>
                      <c:pt idx="4">
                        <c:v>0.66434928928840276</c:v>
                      </c:pt>
                      <c:pt idx="5">
                        <c:v>3.8349381017881705</c:v>
                      </c:pt>
                      <c:pt idx="6">
                        <c:v>5.2163192109392513</c:v>
                      </c:pt>
                      <c:pt idx="7">
                        <c:v>3.233366291267755</c:v>
                      </c:pt>
                      <c:pt idx="8">
                        <c:v>4.5021562972119211</c:v>
                      </c:pt>
                      <c:pt idx="9">
                        <c:v>5.6822945779765233</c:v>
                      </c:pt>
                      <c:pt idx="10">
                        <c:v>2.5668130422792168</c:v>
                      </c:pt>
                      <c:pt idx="11">
                        <c:v>5.1682662538699686</c:v>
                      </c:pt>
                      <c:pt idx="12">
                        <c:v>2.7397628104721412</c:v>
                      </c:pt>
                      <c:pt idx="13">
                        <c:v>2.9454221430162622</c:v>
                      </c:pt>
                      <c:pt idx="14">
                        <c:v>4.1637192342752964</c:v>
                      </c:pt>
                      <c:pt idx="15">
                        <c:v>3.0193223928004236</c:v>
                      </c:pt>
                      <c:pt idx="16">
                        <c:v>1.893939393939394</c:v>
                      </c:pt>
                      <c:pt idx="17">
                        <c:v>10.916891527253103</c:v>
                      </c:pt>
                      <c:pt idx="18">
                        <c:v>0.62702922077922074</c:v>
                      </c:pt>
                      <c:pt idx="19">
                        <c:v>7.5226152958409163</c:v>
                      </c:pt>
                      <c:pt idx="20">
                        <c:v>11.820519911504425</c:v>
                      </c:pt>
                      <c:pt idx="21">
                        <c:v>4.9784480234260613</c:v>
                      </c:pt>
                      <c:pt idx="22">
                        <c:v>6.1268235617946605</c:v>
                      </c:pt>
                      <c:pt idx="23">
                        <c:v>17.472340425531915</c:v>
                      </c:pt>
                      <c:pt idx="24">
                        <c:v>9.3594166037435915</c:v>
                      </c:pt>
                      <c:pt idx="25">
                        <c:v>1.0632615590051744</c:v>
                      </c:pt>
                      <c:pt idx="26">
                        <c:v>6.4357499621613439</c:v>
                      </c:pt>
                      <c:pt idx="27">
                        <c:v>4.1473958333333334</c:v>
                      </c:pt>
                      <c:pt idx="28">
                        <c:v>4.8218913056223247</c:v>
                      </c:pt>
                      <c:pt idx="29">
                        <c:v>4.2860660946933589</c:v>
                      </c:pt>
                      <c:pt idx="30">
                        <c:v>1.9910719009576212</c:v>
                      </c:pt>
                      <c:pt idx="31">
                        <c:v>2.9104694756868672</c:v>
                      </c:pt>
                      <c:pt idx="32">
                        <c:v>1.284961743988341</c:v>
                      </c:pt>
                      <c:pt idx="33">
                        <c:v>7.9686602466632879</c:v>
                      </c:pt>
                      <c:pt idx="34">
                        <c:v>1.9610972568578553</c:v>
                      </c:pt>
                      <c:pt idx="35">
                        <c:v>4.8917257683215132</c:v>
                      </c:pt>
                      <c:pt idx="36">
                        <c:v>4.9171270718232041</c:v>
                      </c:pt>
                      <c:pt idx="37">
                        <c:v>6.3219712959054455</c:v>
                      </c:pt>
                      <c:pt idx="38">
                        <c:v>8.6027527289985759</c:v>
                      </c:pt>
                      <c:pt idx="39">
                        <c:v>3.9852494441138706</c:v>
                      </c:pt>
                      <c:pt idx="40">
                        <c:v>3.4925117672229353</c:v>
                      </c:pt>
                      <c:pt idx="41">
                        <c:v>2.8103525612272362</c:v>
                      </c:pt>
                      <c:pt idx="42">
                        <c:v>1.633059910705015</c:v>
                      </c:pt>
                      <c:pt idx="43">
                        <c:v>4.7381681058039131</c:v>
                      </c:pt>
                      <c:pt idx="44">
                        <c:v>5.2800245098039218</c:v>
                      </c:pt>
                      <c:pt idx="45">
                        <c:v>2.199406681284664</c:v>
                      </c:pt>
                      <c:pt idx="46">
                        <c:v>4.6189477289267522</c:v>
                      </c:pt>
                      <c:pt idx="47">
                        <c:v>2.3492368177613323</c:v>
                      </c:pt>
                    </c:numCache>
                  </c:numRef>
                </c:val>
                <c:extLst xmlns:c15="http://schemas.microsoft.com/office/drawing/2012/chart">
                  <c:ext xmlns:c16="http://schemas.microsoft.com/office/drawing/2014/chart" uri="{C3380CC4-5D6E-409C-BE32-E72D297353CC}">
                    <c16:uniqueId val="{0000000A-0E7B-4BFF-832E-762F60C85A7B}"/>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'Operating Expend'!$N$2</c15:sqref>
                        </c15:formulaRef>
                      </c:ext>
                    </c:extLst>
                    <c:strCache>
                      <c:ptCount val="1"/>
                      <c:pt idx="0">
                        <c:v> Total Other Operating Expenditures </c:v>
                      </c:pt>
                    </c:strCache>
                  </c:strRef>
                </c:tx>
                <c:spPr>
                  <a:solidFill>
                    <a:schemeClr val="accent6">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'Operating Expend'!$A$3:$B$50</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'Operating Expend'!$N$3:$N$50</c15:sqref>
                        </c15:formulaRef>
                      </c:ext>
                    </c:extLst>
                    <c:numCache>
                      <c:formatCode>_("$"* #,##0_);_("$"* \(#,##0\);_("$"* "-"??_);_(@_)</c:formatCode>
                      <c:ptCount val="48"/>
                      <c:pt idx="0">
                        <c:v>185287</c:v>
                      </c:pt>
                      <c:pt idx="1">
                        <c:v>137313</c:v>
                      </c:pt>
                      <c:pt idx="2">
                        <c:v>209349</c:v>
                      </c:pt>
                      <c:pt idx="3">
                        <c:v>108457</c:v>
                      </c:pt>
                      <c:pt idx="4">
                        <c:v>85230</c:v>
                      </c:pt>
                      <c:pt idx="5">
                        <c:v>88164</c:v>
                      </c:pt>
                      <c:pt idx="6">
                        <c:v>189917</c:v>
                      </c:pt>
                      <c:pt idx="7">
                        <c:v>614423</c:v>
                      </c:pt>
                      <c:pt idx="8">
                        <c:v>300564</c:v>
                      </c:pt>
                      <c:pt idx="9">
                        <c:v>155903</c:v>
                      </c:pt>
                      <c:pt idx="10">
                        <c:v>218826</c:v>
                      </c:pt>
                      <c:pt idx="11">
                        <c:v>64489</c:v>
                      </c:pt>
                      <c:pt idx="12">
                        <c:v>56715</c:v>
                      </c:pt>
                      <c:pt idx="13">
                        <c:v>55936</c:v>
                      </c:pt>
                      <c:pt idx="14">
                        <c:v>81063</c:v>
                      </c:pt>
                      <c:pt idx="15">
                        <c:v>52334</c:v>
                      </c:pt>
                      <c:pt idx="16">
                        <c:v>35102</c:v>
                      </c:pt>
                      <c:pt idx="17">
                        <c:v>129904</c:v>
                      </c:pt>
                      <c:pt idx="18">
                        <c:v>82930</c:v>
                      </c:pt>
                      <c:pt idx="19">
                        <c:v>131993</c:v>
                      </c:pt>
                      <c:pt idx="20">
                        <c:v>33513</c:v>
                      </c:pt>
                      <c:pt idx="21">
                        <c:v>215035</c:v>
                      </c:pt>
                      <c:pt idx="22">
                        <c:v>188770</c:v>
                      </c:pt>
                      <c:pt idx="23">
                        <c:v>144161</c:v>
                      </c:pt>
                      <c:pt idx="24">
                        <c:v>896410</c:v>
                      </c:pt>
                      <c:pt idx="25">
                        <c:v>33539</c:v>
                      </c:pt>
                      <c:pt idx="26">
                        <c:v>228357</c:v>
                      </c:pt>
                      <c:pt idx="27">
                        <c:v>36452</c:v>
                      </c:pt>
                      <c:pt idx="28">
                        <c:v>150140</c:v>
                      </c:pt>
                      <c:pt idx="29">
                        <c:v>111442</c:v>
                      </c:pt>
                      <c:pt idx="30">
                        <c:v>335498</c:v>
                      </c:pt>
                      <c:pt idx="31">
                        <c:v>199114</c:v>
                      </c:pt>
                      <c:pt idx="32">
                        <c:v>1355210</c:v>
                      </c:pt>
                      <c:pt idx="33">
                        <c:v>3254248</c:v>
                      </c:pt>
                      <c:pt idx="34">
                        <c:v>45001</c:v>
                      </c:pt>
                      <c:pt idx="35">
                        <c:v>119201</c:v>
                      </c:pt>
                      <c:pt idx="36">
                        <c:v>105477</c:v>
                      </c:pt>
                      <c:pt idx="37">
                        <c:v>126922</c:v>
                      </c:pt>
                      <c:pt idx="38">
                        <c:v>259557</c:v>
                      </c:pt>
                      <c:pt idx="39">
                        <c:v>169434</c:v>
                      </c:pt>
                      <c:pt idx="40">
                        <c:v>202949</c:v>
                      </c:pt>
                      <c:pt idx="41">
                        <c:v>52715</c:v>
                      </c:pt>
                      <c:pt idx="42">
                        <c:v>43901</c:v>
                      </c:pt>
                      <c:pt idx="43">
                        <c:v>804661</c:v>
                      </c:pt>
                      <c:pt idx="44">
                        <c:v>41171</c:v>
                      </c:pt>
                      <c:pt idx="45">
                        <c:v>258107</c:v>
                      </c:pt>
                      <c:pt idx="46">
                        <c:v>608618</c:v>
                      </c:pt>
                      <c:pt idx="47">
                        <c:v>231657</c:v>
                      </c:pt>
                    </c:numCache>
                  </c:numRef>
                </c:val>
                <c:extLst xmlns:c15="http://schemas.microsoft.com/office/drawing/2012/chart">
                  <c:ext xmlns:c16="http://schemas.microsoft.com/office/drawing/2014/chart" uri="{C3380CC4-5D6E-409C-BE32-E72D297353CC}">
                    <c16:uniqueId val="{0000000B-0E7B-4BFF-832E-762F60C85A7B}"/>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'Operating Expend'!$P$2</c15:sqref>
                        </c15:formulaRef>
                      </c:ext>
                    </c:extLst>
                    <c:strCache>
                      <c:ptCount val="1"/>
                      <c:pt idx="0">
                        <c:v>Other Operating Expenditures per capita</c:v>
                      </c:pt>
                    </c:strCache>
                  </c:strRef>
                </c:tx>
                <c:spPr>
                  <a:solidFill>
                    <a:schemeClr val="accent2">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'Operating Expend'!$A$3:$B$50</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'Operating Expend'!$P$3:$P$50</c15:sqref>
                        </c15:formulaRef>
                      </c:ext>
                    </c:extLst>
                    <c:numCache>
                      <c:formatCode>_("$"* #,##0.00_);_("$"* \(#,##0.00\);_("$"* "-"??_);_(@_)</c:formatCode>
                      <c:ptCount val="48"/>
                      <c:pt idx="0">
                        <c:v>10.802017139858917</c:v>
                      </c:pt>
                      <c:pt idx="1">
                        <c:v>6.1046992397634821</c:v>
                      </c:pt>
                      <c:pt idx="2">
                        <c:v>16.978832116788322</c:v>
                      </c:pt>
                      <c:pt idx="3">
                        <c:v>28.332549634273771</c:v>
                      </c:pt>
                      <c:pt idx="4">
                        <c:v>3.7740778461674713</c:v>
                      </c:pt>
                      <c:pt idx="5">
                        <c:v>11.024634237839189</c:v>
                      </c:pt>
                      <c:pt idx="6">
                        <c:v>5.3215926922214747</c:v>
                      </c:pt>
                      <c:pt idx="7">
                        <c:v>7.4085779053223044</c:v>
                      </c:pt>
                      <c:pt idx="8">
                        <c:v>8.2561186650185405</c:v>
                      </c:pt>
                      <c:pt idx="9">
                        <c:v>10.893166573504752</c:v>
                      </c:pt>
                      <c:pt idx="10">
                        <c:v>4.642143448100299</c:v>
                      </c:pt>
                      <c:pt idx="11">
                        <c:v>9.9828173374613005</c:v>
                      </c:pt>
                      <c:pt idx="12">
                        <c:v>12.690758558961736</c:v>
                      </c:pt>
                      <c:pt idx="13">
                        <c:v>12.460681666295388</c:v>
                      </c:pt>
                      <c:pt idx="14">
                        <c:v>14.779033728350045</c:v>
                      </c:pt>
                      <c:pt idx="15">
                        <c:v>13.852302805717311</c:v>
                      </c:pt>
                      <c:pt idx="16">
                        <c:v>7.5978354978354981</c:v>
                      </c:pt>
                      <c:pt idx="17">
                        <c:v>23.368231696348264</c:v>
                      </c:pt>
                      <c:pt idx="18">
                        <c:v>2.8047213203463204</c:v>
                      </c:pt>
                      <c:pt idx="19">
                        <c:v>5.8588042079098051</c:v>
                      </c:pt>
                      <c:pt idx="20">
                        <c:v>9.2679756637168147</c:v>
                      </c:pt>
                      <c:pt idx="21">
                        <c:v>12.593557833089312</c:v>
                      </c:pt>
                      <c:pt idx="22">
                        <c:v>12.989953206716212</c:v>
                      </c:pt>
                      <c:pt idx="23">
                        <c:v>102.24184397163121</c:v>
                      </c:pt>
                      <c:pt idx="24">
                        <c:v>35.624130668044351</c:v>
                      </c:pt>
                      <c:pt idx="25">
                        <c:v>5.598230679352362</c:v>
                      </c:pt>
                      <c:pt idx="26">
                        <c:v>11.520962615407901</c:v>
                      </c:pt>
                      <c:pt idx="27">
                        <c:v>18.985416666666666</c:v>
                      </c:pt>
                      <c:pt idx="28">
                        <c:v>4.4011256375681542</c:v>
                      </c:pt>
                      <c:pt idx="29">
                        <c:v>8.8530346361614232</c:v>
                      </c:pt>
                      <c:pt idx="30">
                        <c:v>4.4375694407703294</c:v>
                      </c:pt>
                      <c:pt idx="31">
                        <c:v>11.141738011303229</c:v>
                      </c:pt>
                      <c:pt idx="32">
                        <c:v>10.286692373087199</c:v>
                      </c:pt>
                      <c:pt idx="33">
                        <c:v>54.97969251562764</c:v>
                      </c:pt>
                      <c:pt idx="34">
                        <c:v>5.611097256857855</c:v>
                      </c:pt>
                      <c:pt idx="35">
                        <c:v>28.179905437352247</c:v>
                      </c:pt>
                      <c:pt idx="36">
                        <c:v>17.139584010399741</c:v>
                      </c:pt>
                      <c:pt idx="37">
                        <c:v>13.394048121570282</c:v>
                      </c:pt>
                      <c:pt idx="38">
                        <c:v>20.531324157570005</c:v>
                      </c:pt>
                      <c:pt idx="39">
                        <c:v>5.3062541104256056</c:v>
                      </c:pt>
                      <c:pt idx="40">
                        <c:v>12.405953909163152</c:v>
                      </c:pt>
                      <c:pt idx="41">
                        <c:v>4.7290750874674803</c:v>
                      </c:pt>
                      <c:pt idx="42">
                        <c:v>4.5583013186584989</c:v>
                      </c:pt>
                      <c:pt idx="43">
                        <c:v>10.993838124385178</c:v>
                      </c:pt>
                      <c:pt idx="44">
                        <c:v>6.3068321078431371</c:v>
                      </c:pt>
                      <c:pt idx="45">
                        <c:v>8.322810524958081</c:v>
                      </c:pt>
                      <c:pt idx="46">
                        <c:v>26.05496810651141</c:v>
                      </c:pt>
                      <c:pt idx="47">
                        <c:v>5.3574699352451436</c:v>
                      </c:pt>
                    </c:numCache>
                  </c:numRef>
                </c:val>
                <c:extLst xmlns:c15="http://schemas.microsoft.com/office/drawing/2012/chart">
                  <c:ext xmlns:c16="http://schemas.microsoft.com/office/drawing/2014/chart" uri="{C3380CC4-5D6E-409C-BE32-E72D297353CC}">
                    <c16:uniqueId val="{0000000D-0E7B-4BFF-832E-762F60C85A7B}"/>
                  </c:ext>
                </c:extLst>
              </c15:ser>
            </c15:filteredBarSeries>
          </c:ext>
        </c:extLst>
      </c:barChart>
      <c:catAx>
        <c:axId val="70031817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Nova" panose="020B0504020202020204" pitchFamily="34" charset="0"/>
                <a:ea typeface="+mn-ea"/>
                <a:cs typeface="+mn-cs"/>
              </a:defRPr>
            </a:pPr>
            <a:endParaRPr lang="en-US"/>
          </a:p>
        </c:txPr>
        <c:crossAx val="700314896"/>
        <c:crosses val="autoZero"/>
        <c:auto val="1"/>
        <c:lblAlgn val="ctr"/>
        <c:lblOffset val="100"/>
        <c:noMultiLvlLbl val="0"/>
      </c:catAx>
      <c:valAx>
        <c:axId val="700314896"/>
        <c:scaling>
          <c:orientation val="minMax"/>
          <c:max val="1"/>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Nova" panose="020B0504020202020204" pitchFamily="34" charset="0"/>
                <a:ea typeface="+mn-ea"/>
                <a:cs typeface="+mn-cs"/>
              </a:defRPr>
            </a:pPr>
            <a:endParaRPr lang="en-US"/>
          </a:p>
        </c:txPr>
        <c:crossAx val="70031817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Arial Nova" panose="020B0504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9</xdr:col>
      <xdr:colOff>83994</xdr:colOff>
      <xdr:row>14</xdr:row>
      <xdr:rowOff>1182832</xdr:rowOff>
    </xdr:from>
    <xdr:to>
      <xdr:col>10</xdr:col>
      <xdr:colOff>222297</xdr:colOff>
      <xdr:row>20</xdr:row>
      <xdr:rowOff>14686</xdr:rowOff>
    </xdr:to>
    <xdr:pic>
      <xdr:nvPicPr>
        <xdr:cNvPr id="2" name="Picture 1">
          <a:extLst>
            <a:ext uri="{FF2B5EF4-FFF2-40B4-BE49-F238E27FC236}">
              <a16:creationId xmlns:a16="http://schemas.microsoft.com/office/drawing/2014/main" id="{EBD14B23-2353-49AB-97C1-98F3A33DDD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94119" y="5383357"/>
          <a:ext cx="747903" cy="8321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28574</xdr:colOff>
      <xdr:row>0</xdr:row>
      <xdr:rowOff>9530</xdr:rowOff>
    </xdr:from>
    <xdr:to>
      <xdr:col>22</xdr:col>
      <xdr:colOff>190499</xdr:colOff>
      <xdr:row>88</xdr:row>
      <xdr:rowOff>19050</xdr:rowOff>
    </xdr:to>
    <xdr:graphicFrame macro="">
      <xdr:nvGraphicFramePr>
        <xdr:cNvPr id="4" name="Chart 3">
          <a:extLst>
            <a:ext uri="{FF2B5EF4-FFF2-40B4-BE49-F238E27FC236}">
              <a16:creationId xmlns:a16="http://schemas.microsoft.com/office/drawing/2014/main" id="{01A38B2D-00DE-4832-E687-56FB9BDD5A0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19056</xdr:colOff>
      <xdr:row>0</xdr:row>
      <xdr:rowOff>5</xdr:rowOff>
    </xdr:from>
    <xdr:to>
      <xdr:col>21</xdr:col>
      <xdr:colOff>19050</xdr:colOff>
      <xdr:row>90</xdr:row>
      <xdr:rowOff>0</xdr:rowOff>
    </xdr:to>
    <xdr:graphicFrame macro="">
      <xdr:nvGraphicFramePr>
        <xdr:cNvPr id="2" name="Chart 1">
          <a:extLst>
            <a:ext uri="{FF2B5EF4-FFF2-40B4-BE49-F238E27FC236}">
              <a16:creationId xmlns:a16="http://schemas.microsoft.com/office/drawing/2014/main" id="{C8915895-ECC4-A973-DA5D-5F36925594A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49049-B805-496E-82A1-2ABA564E03ED}">
  <sheetPr>
    <tabColor theme="7" tint="0.39997558519241921"/>
    <pageSetUpPr fitToPage="1"/>
  </sheetPr>
  <dimension ref="A1:EL41"/>
  <sheetViews>
    <sheetView showGridLines="0" showRowColHeaders="0" tabSelected="1" showRuler="0" zoomScaleNormal="100" zoomScaleSheetLayoutView="110" workbookViewId="0"/>
  </sheetViews>
  <sheetFormatPr defaultRowHeight="12.75"/>
  <cols>
    <col min="1" max="1" width="3.28515625" style="97" customWidth="1"/>
    <col min="2" max="3" width="9.140625" style="97"/>
    <col min="4" max="4" width="7.140625" style="97" customWidth="1"/>
    <col min="5" max="5" width="8.85546875" style="97" customWidth="1"/>
    <col min="6" max="6" width="8.7109375" style="97" customWidth="1"/>
    <col min="7" max="10" width="9.140625" style="97"/>
    <col min="11" max="11" width="9.85546875" style="97" customWidth="1"/>
    <col min="12" max="12" width="7" style="97" customWidth="1"/>
    <col min="13" max="16384" width="9.140625" style="97"/>
  </cols>
  <sheetData>
    <row r="1" spans="1:142" ht="30" customHeight="1">
      <c r="A1" s="95"/>
      <c r="B1" s="122" t="s">
        <v>442</v>
      </c>
      <c r="C1" s="122"/>
      <c r="D1" s="122"/>
      <c r="E1" s="122"/>
      <c r="F1" s="122"/>
      <c r="G1" s="122"/>
      <c r="H1" s="122"/>
      <c r="I1" s="122"/>
      <c r="J1" s="122"/>
      <c r="K1" s="123"/>
      <c r="L1" s="96"/>
    </row>
    <row r="2" spans="1:142">
      <c r="A2" s="98"/>
      <c r="B2" s="99"/>
      <c r="C2" s="99"/>
      <c r="D2" s="99"/>
      <c r="E2" s="99"/>
      <c r="F2" s="99"/>
      <c r="G2" s="99"/>
      <c r="H2" s="99"/>
      <c r="I2" s="99"/>
      <c r="J2" s="99"/>
      <c r="K2" s="100"/>
    </row>
    <row r="3" spans="1:142">
      <c r="A3" s="98"/>
      <c r="B3" s="99" t="s">
        <v>443</v>
      </c>
      <c r="C3" s="99"/>
      <c r="D3" s="99"/>
      <c r="E3" s="99"/>
      <c r="F3" s="99"/>
      <c r="G3" s="99"/>
      <c r="H3" s="99"/>
      <c r="I3" s="99"/>
      <c r="J3" s="99"/>
      <c r="K3" s="100"/>
    </row>
    <row r="4" spans="1:142">
      <c r="A4" s="98"/>
      <c r="B4" s="99"/>
      <c r="C4" s="99"/>
      <c r="D4" s="99"/>
      <c r="E4" s="99"/>
      <c r="F4" s="99"/>
      <c r="G4" s="99"/>
      <c r="H4" s="99"/>
      <c r="I4" s="99"/>
      <c r="J4" s="99"/>
      <c r="K4" s="100"/>
    </row>
    <row r="5" spans="1:142" ht="39.75" customHeight="1">
      <c r="A5" s="98"/>
      <c r="B5" s="120" t="s">
        <v>444</v>
      </c>
      <c r="C5" s="120"/>
      <c r="D5" s="120"/>
      <c r="E5" s="120"/>
      <c r="F5" s="120"/>
      <c r="G5" s="120"/>
      <c r="H5" s="120"/>
      <c r="I5" s="120"/>
      <c r="J5" s="120"/>
      <c r="K5" s="121"/>
    </row>
    <row r="6" spans="1:142">
      <c r="A6" s="98"/>
      <c r="B6" s="99"/>
      <c r="C6" s="99"/>
      <c r="D6" s="99"/>
      <c r="E6" s="99"/>
      <c r="F6" s="99"/>
      <c r="G6" s="99"/>
      <c r="H6" s="99"/>
      <c r="I6" s="99"/>
      <c r="J6" s="99"/>
      <c r="K6" s="100"/>
    </row>
    <row r="7" spans="1:142" ht="27" customHeight="1">
      <c r="A7" s="98"/>
      <c r="B7" s="120" t="s">
        <v>445</v>
      </c>
      <c r="C7" s="120"/>
      <c r="D7" s="120"/>
      <c r="E7" s="120"/>
      <c r="F7" s="120"/>
      <c r="G7" s="120"/>
      <c r="H7" s="120"/>
      <c r="I7" s="120"/>
      <c r="J7" s="120"/>
      <c r="K7" s="121"/>
    </row>
    <row r="8" spans="1:142" ht="12" customHeight="1">
      <c r="A8" s="98"/>
      <c r="B8" s="99"/>
      <c r="C8" s="99"/>
      <c r="D8" s="99"/>
      <c r="E8" s="99"/>
      <c r="F8" s="99"/>
      <c r="G8" s="99"/>
      <c r="H8" s="99"/>
      <c r="I8" s="99"/>
      <c r="J8" s="99"/>
      <c r="K8" s="100"/>
    </row>
    <row r="9" spans="1:142" s="102" customFormat="1" ht="80.25" customHeight="1">
      <c r="A9" s="101"/>
      <c r="B9" s="120" t="s">
        <v>416</v>
      </c>
      <c r="C9" s="120"/>
      <c r="D9" s="120"/>
      <c r="E9" s="120"/>
      <c r="F9" s="120"/>
      <c r="G9" s="120"/>
      <c r="H9" s="120"/>
      <c r="I9" s="120"/>
      <c r="J9" s="120"/>
      <c r="K9" s="121"/>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c r="CK9" s="97"/>
      <c r="CL9" s="97"/>
      <c r="CM9" s="97"/>
      <c r="CN9" s="97"/>
      <c r="CO9" s="97"/>
      <c r="CP9" s="97"/>
      <c r="CQ9" s="97"/>
      <c r="CR9" s="97"/>
      <c r="CS9" s="97"/>
      <c r="CT9" s="97"/>
      <c r="CU9" s="97"/>
      <c r="CV9" s="97"/>
      <c r="CW9" s="97"/>
      <c r="CX9" s="97"/>
      <c r="CY9" s="97"/>
      <c r="CZ9" s="97"/>
      <c r="DA9" s="97"/>
      <c r="DB9" s="97"/>
      <c r="DC9" s="97"/>
      <c r="DD9" s="97"/>
      <c r="DE9" s="97"/>
      <c r="DF9" s="97"/>
      <c r="DG9" s="97"/>
      <c r="DH9" s="97"/>
      <c r="DI9" s="97"/>
      <c r="DJ9" s="97"/>
      <c r="DK9" s="97"/>
      <c r="DL9" s="97"/>
      <c r="DM9" s="97"/>
      <c r="DN9" s="97"/>
      <c r="DO9" s="97"/>
      <c r="DP9" s="97"/>
      <c r="DQ9" s="97"/>
      <c r="DR9" s="97"/>
      <c r="DS9" s="97"/>
      <c r="DT9" s="97"/>
      <c r="DU9" s="97"/>
      <c r="DV9" s="97"/>
      <c r="DW9" s="97"/>
      <c r="DX9" s="97"/>
      <c r="DY9" s="97"/>
      <c r="DZ9" s="97"/>
      <c r="EA9" s="97"/>
      <c r="EB9" s="97"/>
      <c r="EC9" s="97"/>
      <c r="ED9" s="97"/>
      <c r="EE9" s="97"/>
      <c r="EF9" s="97"/>
      <c r="EG9" s="97"/>
      <c r="EH9" s="97"/>
      <c r="EI9" s="97"/>
      <c r="EJ9" s="97"/>
      <c r="EK9" s="97"/>
      <c r="EL9" s="97"/>
    </row>
    <row r="10" spans="1:142" s="102" customFormat="1" ht="11.25" customHeight="1">
      <c r="A10" s="101"/>
      <c r="B10" s="103"/>
      <c r="C10" s="103"/>
      <c r="D10" s="103"/>
      <c r="E10" s="103"/>
      <c r="F10" s="103"/>
      <c r="G10" s="103"/>
      <c r="H10" s="103"/>
      <c r="I10" s="103"/>
      <c r="J10" s="103"/>
      <c r="K10" s="104"/>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97"/>
      <c r="CV10" s="97"/>
      <c r="CW10" s="97"/>
      <c r="CX10" s="97"/>
      <c r="CY10" s="97"/>
      <c r="CZ10" s="97"/>
      <c r="DA10" s="97"/>
      <c r="DB10" s="97"/>
      <c r="DC10" s="97"/>
      <c r="DD10" s="97"/>
      <c r="DE10" s="97"/>
      <c r="DF10" s="97"/>
      <c r="DG10" s="97"/>
      <c r="DH10" s="97"/>
      <c r="DI10" s="97"/>
      <c r="DJ10" s="97"/>
      <c r="DK10" s="97"/>
      <c r="DL10" s="97"/>
      <c r="DM10" s="97"/>
      <c r="DN10" s="97"/>
      <c r="DO10" s="97"/>
      <c r="DP10" s="97"/>
      <c r="DQ10" s="97"/>
      <c r="DR10" s="97"/>
      <c r="DS10" s="97"/>
      <c r="DT10" s="97"/>
      <c r="DU10" s="97"/>
      <c r="DV10" s="97"/>
      <c r="DW10" s="97"/>
      <c r="DX10" s="97"/>
      <c r="DY10" s="97"/>
      <c r="DZ10" s="97"/>
      <c r="EA10" s="97"/>
      <c r="EB10" s="97"/>
      <c r="EC10" s="97"/>
      <c r="ED10" s="97"/>
      <c r="EE10" s="97"/>
      <c r="EF10" s="97"/>
      <c r="EG10" s="97"/>
      <c r="EH10" s="97"/>
      <c r="EI10" s="97"/>
      <c r="EJ10" s="97"/>
      <c r="EK10" s="97"/>
      <c r="EL10" s="97"/>
    </row>
    <row r="11" spans="1:142" ht="27.75" customHeight="1">
      <c r="A11" s="98"/>
      <c r="B11" s="124" t="s">
        <v>417</v>
      </c>
      <c r="C11" s="124"/>
      <c r="D11" s="124"/>
      <c r="E11" s="124"/>
      <c r="F11" s="124"/>
      <c r="G11" s="124"/>
      <c r="H11" s="124"/>
      <c r="I11" s="124"/>
      <c r="J11" s="124"/>
      <c r="K11" s="125"/>
    </row>
    <row r="12" spans="1:142" ht="12" customHeight="1">
      <c r="A12" s="98"/>
      <c r="B12" s="105"/>
      <c r="C12" s="105"/>
      <c r="D12" s="105"/>
      <c r="E12" s="105"/>
      <c r="F12" s="105"/>
      <c r="G12" s="105"/>
      <c r="H12" s="105"/>
      <c r="I12" s="105"/>
      <c r="J12" s="105"/>
      <c r="K12" s="106"/>
    </row>
    <row r="13" spans="1:142" ht="27.75" customHeight="1">
      <c r="A13" s="98"/>
      <c r="B13" s="124" t="s">
        <v>446</v>
      </c>
      <c r="C13" s="124"/>
      <c r="D13" s="124"/>
      <c r="E13" s="124"/>
      <c r="F13" s="124"/>
      <c r="G13" s="124"/>
      <c r="H13" s="124"/>
      <c r="I13" s="124"/>
      <c r="J13" s="124"/>
      <c r="K13" s="125"/>
    </row>
    <row r="14" spans="1:142" ht="12" customHeight="1">
      <c r="A14" s="98"/>
      <c r="B14" s="107"/>
      <c r="C14" s="107"/>
      <c r="D14" s="107"/>
      <c r="E14" s="107"/>
      <c r="F14" s="107"/>
      <c r="G14" s="107"/>
      <c r="H14" s="107"/>
      <c r="I14" s="107"/>
      <c r="J14" s="107"/>
      <c r="K14" s="108"/>
    </row>
    <row r="15" spans="1:142" ht="93.75" customHeight="1">
      <c r="A15" s="98"/>
      <c r="B15" s="120" t="s">
        <v>418</v>
      </c>
      <c r="C15" s="120"/>
      <c r="D15" s="120"/>
      <c r="E15" s="120"/>
      <c r="F15" s="120"/>
      <c r="G15" s="120"/>
      <c r="H15" s="120"/>
      <c r="I15" s="120"/>
      <c r="J15" s="120"/>
      <c r="K15" s="121"/>
    </row>
    <row r="16" spans="1:142">
      <c r="A16" s="98"/>
      <c r="B16" s="99"/>
      <c r="C16" s="99"/>
      <c r="D16" s="99"/>
      <c r="E16" s="99"/>
      <c r="F16" s="99"/>
      <c r="G16" s="99"/>
      <c r="H16" s="99"/>
      <c r="I16" s="99"/>
      <c r="J16" s="99"/>
      <c r="K16" s="100"/>
    </row>
    <row r="17" spans="1:11">
      <c r="A17" s="98"/>
      <c r="B17" s="99" t="s">
        <v>419</v>
      </c>
      <c r="C17" s="99"/>
      <c r="D17" s="99"/>
      <c r="E17" s="99"/>
      <c r="F17" s="99"/>
      <c r="G17" s="99"/>
      <c r="H17" s="99"/>
      <c r="I17" s="99"/>
      <c r="J17" s="99"/>
      <c r="K17" s="100"/>
    </row>
    <row r="18" spans="1:11">
      <c r="A18" s="98"/>
      <c r="B18" s="99"/>
      <c r="C18" s="99"/>
      <c r="D18" s="99"/>
      <c r="E18" s="99"/>
      <c r="F18" s="99"/>
      <c r="G18" s="99"/>
      <c r="H18" s="99"/>
      <c r="I18" s="99"/>
      <c r="J18" s="99"/>
      <c r="K18" s="100"/>
    </row>
    <row r="19" spans="1:11">
      <c r="A19" s="98"/>
      <c r="B19" s="109" t="s">
        <v>420</v>
      </c>
      <c r="C19" s="99"/>
      <c r="D19" s="99"/>
      <c r="E19" s="99"/>
      <c r="F19" s="109" t="s">
        <v>421</v>
      </c>
      <c r="G19" s="99"/>
      <c r="H19" s="99"/>
      <c r="I19" s="99"/>
      <c r="J19" s="99"/>
      <c r="K19" s="100"/>
    </row>
    <row r="20" spans="1:11">
      <c r="A20" s="98"/>
      <c r="B20" s="110" t="s">
        <v>422</v>
      </c>
      <c r="C20" s="99"/>
      <c r="D20" s="99"/>
      <c r="E20" s="99"/>
      <c r="F20" s="99" t="s">
        <v>423</v>
      </c>
      <c r="G20" s="99"/>
      <c r="H20" s="99"/>
      <c r="I20" s="99"/>
      <c r="J20" s="99"/>
      <c r="K20" s="100"/>
    </row>
    <row r="21" spans="1:11">
      <c r="A21" s="98"/>
      <c r="B21" s="111" t="s">
        <v>424</v>
      </c>
      <c r="C21" s="99"/>
      <c r="D21" s="99"/>
      <c r="E21" s="99"/>
      <c r="F21" s="99" t="s">
        <v>425</v>
      </c>
      <c r="G21" s="99"/>
      <c r="H21" s="99"/>
      <c r="I21" s="99"/>
      <c r="J21" s="99"/>
      <c r="K21" s="100"/>
    </row>
    <row r="22" spans="1:11">
      <c r="A22" s="98"/>
      <c r="B22" s="110" t="s">
        <v>426</v>
      </c>
      <c r="C22" s="99"/>
      <c r="D22" s="99"/>
      <c r="E22" s="99"/>
      <c r="F22" s="99" t="s">
        <v>427</v>
      </c>
      <c r="G22" s="99"/>
      <c r="H22" s="99"/>
      <c r="I22" s="99"/>
      <c r="J22" s="99"/>
      <c r="K22" s="100"/>
    </row>
    <row r="23" spans="1:11">
      <c r="A23" s="98"/>
      <c r="B23" s="110" t="s">
        <v>428</v>
      </c>
      <c r="C23" s="99"/>
      <c r="D23" s="99"/>
      <c r="E23" s="99"/>
      <c r="F23" s="99" t="s">
        <v>429</v>
      </c>
      <c r="G23" s="99"/>
      <c r="H23" s="99"/>
      <c r="I23" s="99"/>
      <c r="J23" s="99"/>
      <c r="K23" s="100"/>
    </row>
    <row r="24" spans="1:11">
      <c r="A24" s="98"/>
      <c r="B24" s="110" t="s">
        <v>430</v>
      </c>
      <c r="C24" s="99"/>
      <c r="D24" s="99"/>
      <c r="E24" s="99"/>
      <c r="F24" s="99" t="s">
        <v>431</v>
      </c>
      <c r="G24" s="99"/>
      <c r="H24" s="99"/>
      <c r="I24" s="99"/>
      <c r="J24" s="99"/>
      <c r="K24" s="100"/>
    </row>
    <row r="25" spans="1:11">
      <c r="A25" s="98"/>
      <c r="B25" s="110" t="s">
        <v>432</v>
      </c>
      <c r="C25" s="99"/>
      <c r="D25" s="99"/>
      <c r="E25" s="99"/>
      <c r="F25" s="99" t="s">
        <v>433</v>
      </c>
      <c r="G25" s="99"/>
      <c r="H25" s="99"/>
      <c r="I25" s="99"/>
      <c r="J25" s="99"/>
      <c r="K25" s="100"/>
    </row>
    <row r="26" spans="1:11">
      <c r="A26" s="98"/>
      <c r="B26" s="110" t="s">
        <v>434</v>
      </c>
      <c r="C26" s="99"/>
      <c r="D26" s="99"/>
      <c r="E26" s="99"/>
      <c r="F26" s="99" t="s">
        <v>435</v>
      </c>
      <c r="G26" s="99"/>
      <c r="H26" s="99"/>
      <c r="I26" s="99"/>
      <c r="J26" s="99"/>
      <c r="K26" s="100"/>
    </row>
    <row r="27" spans="1:11">
      <c r="A27" s="98"/>
      <c r="B27" s="110" t="s">
        <v>436</v>
      </c>
      <c r="C27" s="99"/>
      <c r="D27" s="99"/>
      <c r="E27" s="99"/>
      <c r="F27" s="99" t="s">
        <v>437</v>
      </c>
      <c r="G27" s="99"/>
      <c r="H27" s="99"/>
      <c r="I27" s="99"/>
      <c r="J27" s="99"/>
      <c r="K27" s="100"/>
    </row>
    <row r="28" spans="1:11">
      <c r="A28" s="98"/>
      <c r="B28" s="110" t="s">
        <v>438</v>
      </c>
      <c r="C28" s="99"/>
      <c r="D28" s="99"/>
      <c r="E28" s="99"/>
      <c r="F28" s="99" t="s">
        <v>439</v>
      </c>
      <c r="G28" s="99"/>
      <c r="H28" s="99"/>
      <c r="I28" s="99"/>
      <c r="J28" s="99"/>
      <c r="K28" s="100"/>
    </row>
    <row r="29" spans="1:11">
      <c r="A29" s="98"/>
      <c r="B29" s="110" t="s">
        <v>440</v>
      </c>
      <c r="C29" s="99"/>
      <c r="D29" s="99"/>
      <c r="E29" s="99"/>
      <c r="F29" s="99" t="s">
        <v>441</v>
      </c>
      <c r="G29" s="99"/>
      <c r="H29" s="99"/>
      <c r="I29" s="99"/>
      <c r="J29" s="99"/>
      <c r="K29" s="100"/>
    </row>
    <row r="30" spans="1:11">
      <c r="A30" s="112"/>
      <c r="B30" s="113"/>
      <c r="C30" s="114"/>
      <c r="D30" s="114"/>
      <c r="E30" s="114"/>
      <c r="F30" s="114"/>
      <c r="G30" s="114"/>
      <c r="H30" s="114"/>
      <c r="I30" s="114"/>
      <c r="J30" s="114"/>
      <c r="K30" s="115"/>
    </row>
    <row r="41" spans="3:3">
      <c r="C41" s="116"/>
    </row>
  </sheetData>
  <mergeCells count="7">
    <mergeCell ref="B15:K15"/>
    <mergeCell ref="B1:K1"/>
    <mergeCell ref="B5:K5"/>
    <mergeCell ref="B7:K7"/>
    <mergeCell ref="B9:K9"/>
    <mergeCell ref="B11:K11"/>
    <mergeCell ref="B13:K13"/>
  </mergeCells>
  <hyperlinks>
    <hyperlink ref="B20" location="'Operating Rev'!A1" display="Operating Rev" xr:uid="{57BB7FEE-5590-4514-B330-B68134B3714C}"/>
    <hyperlink ref="B21" location="'Operating Rev - chart'!A1" display="Operating Rev - chart" xr:uid="{8277D7AB-07A0-4505-8F47-0A2B7050B3FD}"/>
    <hyperlink ref="B22" location="'Operating Expend'!A1" display="Operating Expend" xr:uid="{C7822F19-99BE-4A25-BD20-82986DEEE411}"/>
    <hyperlink ref="B23" location="'Operating Expend - chart'!A1" display="Operating Expend - chart" xr:uid="{4D75B3BE-C62E-4A8D-87E9-612F26F910E7}"/>
    <hyperlink ref="B24" location="'Staff Expend'!A1" display="Staff Expend" xr:uid="{3FC88132-9C40-415E-8653-8E3B16883177}"/>
    <hyperlink ref="B25" location="'Staff Expend by pop'!A1" display="Staff Expend by pop" xr:uid="{7926F4FB-2CDB-46CD-B0AE-F2F62255FA49}"/>
    <hyperlink ref="B26" location="'Collection Expend'!A1" display="Collection Expend" xr:uid="{C2B50C82-3A90-45CF-8D25-A0C2786BBBCC}"/>
    <hyperlink ref="B27" location="'Other Operating Expend'!A1" display="Other Operating Expend" xr:uid="{6DCE4A2B-64D0-4D4F-99C1-F1A0E97687E6}"/>
    <hyperlink ref="B28" location="'Capital Rev &amp; Expend'!A1" display="Capital Rev &amp; Expend" xr:uid="{20561188-2CEF-4EA3-8294-213058EDB2C1}"/>
    <hyperlink ref="B29" location="'All Data'!A1" display="All Data" xr:uid="{DB4BB754-9C6D-4C7A-BA97-781F12246BBB}"/>
  </hyperlinks>
  <printOptions horizontalCentered="1"/>
  <pageMargins left="0.7" right="0.7" top="0.75" bottom="0.75" header="0.3" footer="0.3"/>
  <pageSetup fitToHeight="0" orientation="portrait" r:id="rId1"/>
  <headerFooter>
    <oddHeader>&amp;CCollection Use FY2019</oddHeader>
    <oddFooter>&amp;CRI Office of Library &amp; Information Services</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C77BB-0521-423A-BC93-E9B236619996}">
  <sheetPr>
    <tabColor theme="7" tint="0.39997558519241921"/>
  </sheetPr>
  <dimension ref="A1:V54"/>
  <sheetViews>
    <sheetView showGridLines="0" showRowColHeaders="0" workbookViewId="0">
      <pane xSplit="1" ySplit="2" topLeftCell="C3" activePane="bottomRight" state="frozen"/>
      <selection pane="topRight" activeCell="B1" sqref="B1"/>
      <selection pane="bottomLeft" activeCell="A3" sqref="A3"/>
      <selection pane="bottomRight" sqref="A1:A2"/>
    </sheetView>
  </sheetViews>
  <sheetFormatPr defaultRowHeight="12.75"/>
  <cols>
    <col min="1" max="1" width="38.7109375" style="2" bestFit="1" customWidth="1"/>
    <col min="2" max="2" width="15.140625" style="2" hidden="1" customWidth="1"/>
    <col min="3" max="3" width="13" style="2" customWidth="1"/>
    <col min="4" max="4" width="13.5703125" style="2" bestFit="1" customWidth="1"/>
    <col min="5" max="6" width="13.5703125" style="2" customWidth="1"/>
    <col min="7" max="7" width="12.85546875" style="2" customWidth="1"/>
    <col min="8" max="8" width="13.28515625" style="2" customWidth="1"/>
    <col min="9" max="9" width="12.7109375" style="2" customWidth="1"/>
    <col min="10" max="11" width="14" style="2" customWidth="1"/>
    <col min="12" max="13" width="13.85546875" style="2" customWidth="1"/>
    <col min="14" max="15" width="15.28515625" style="2" customWidth="1"/>
    <col min="16" max="16" width="15.5703125" style="2" customWidth="1"/>
    <col min="17" max="17" width="12" style="2" bestFit="1" customWidth="1"/>
    <col min="18" max="18" width="56.42578125" style="2" customWidth="1"/>
    <col min="19" max="19" width="12" style="2" bestFit="1" customWidth="1"/>
    <col min="20" max="20" width="12" style="2" customWidth="1"/>
    <col min="21" max="21" width="14.28515625" style="2" customWidth="1"/>
    <col min="22" max="22" width="15.28515625" style="2" customWidth="1"/>
    <col min="23" max="16384" width="9.140625" style="2"/>
  </cols>
  <sheetData>
    <row r="1" spans="1:22">
      <c r="A1" s="143" t="s">
        <v>0</v>
      </c>
      <c r="B1" s="143" t="s">
        <v>283</v>
      </c>
      <c r="C1" s="142" t="s">
        <v>408</v>
      </c>
      <c r="D1" s="140" t="s">
        <v>388</v>
      </c>
      <c r="E1" s="140"/>
      <c r="F1" s="140"/>
      <c r="G1" s="129" t="s">
        <v>389</v>
      </c>
      <c r="H1" s="129"/>
      <c r="I1" s="129"/>
      <c r="J1" s="127" t="s">
        <v>286</v>
      </c>
      <c r="K1" s="127"/>
      <c r="L1" s="128" t="s">
        <v>287</v>
      </c>
      <c r="M1" s="128"/>
      <c r="N1" s="126" t="s">
        <v>288</v>
      </c>
      <c r="O1" s="126"/>
      <c r="P1" s="129" t="s">
        <v>387</v>
      </c>
      <c r="Q1" s="129"/>
      <c r="R1" s="129"/>
      <c r="S1" s="129"/>
      <c r="T1" s="129"/>
      <c r="U1" s="140" t="s">
        <v>386</v>
      </c>
      <c r="V1" s="140"/>
    </row>
    <row r="2" spans="1:22" ht="58.9" customHeight="1">
      <c r="A2" s="143"/>
      <c r="B2" s="143"/>
      <c r="C2" s="142"/>
      <c r="D2" s="18" t="s">
        <v>388</v>
      </c>
      <c r="E2" s="19" t="s">
        <v>400</v>
      </c>
      <c r="F2" s="19" t="s">
        <v>401</v>
      </c>
      <c r="G2" s="30" t="s">
        <v>402</v>
      </c>
      <c r="H2" s="32" t="s">
        <v>403</v>
      </c>
      <c r="I2" s="32" t="s">
        <v>404</v>
      </c>
      <c r="J2" s="24" t="s">
        <v>390</v>
      </c>
      <c r="K2" s="43" t="s">
        <v>391</v>
      </c>
      <c r="L2" s="27" t="s">
        <v>392</v>
      </c>
      <c r="M2" s="28" t="s">
        <v>393</v>
      </c>
      <c r="N2" s="21" t="s">
        <v>394</v>
      </c>
      <c r="O2" s="22" t="s">
        <v>395</v>
      </c>
      <c r="P2" s="30" t="s">
        <v>396</v>
      </c>
      <c r="Q2" s="30" t="s">
        <v>387</v>
      </c>
      <c r="R2" s="94" t="s">
        <v>397</v>
      </c>
      <c r="S2" s="30" t="s">
        <v>398</v>
      </c>
      <c r="T2" s="82" t="s">
        <v>399</v>
      </c>
      <c r="U2" s="18" t="s">
        <v>284</v>
      </c>
      <c r="V2" s="18" t="s">
        <v>320</v>
      </c>
    </row>
    <row r="3" spans="1:22">
      <c r="A3" s="50" t="s">
        <v>57</v>
      </c>
      <c r="B3" s="51" t="s">
        <v>104</v>
      </c>
      <c r="C3" s="64">
        <v>17153</v>
      </c>
      <c r="D3" s="46">
        <v>3500</v>
      </c>
      <c r="E3" s="58">
        <f t="shared" ref="E3:E50" si="0">D3/U3</f>
        <v>1.8375452495517702E-3</v>
      </c>
      <c r="F3" s="118">
        <f t="shared" ref="F3:F50" si="1">D3/C3</f>
        <v>0.20404593948580424</v>
      </c>
      <c r="G3" s="46">
        <v>10500</v>
      </c>
      <c r="H3" s="58">
        <f t="shared" ref="H3:H50" si="2">G3/V3</f>
        <v>5.805104400656143E-3</v>
      </c>
      <c r="I3" s="118">
        <f t="shared" ref="I3:I50" si="3">G3/C3</f>
        <v>0.61213781845741266</v>
      </c>
      <c r="J3" s="46">
        <v>3500</v>
      </c>
      <c r="K3" s="54">
        <f>J3/D3</f>
        <v>1</v>
      </c>
      <c r="L3" s="46">
        <v>0</v>
      </c>
      <c r="M3" s="53">
        <f>L3/D3</f>
        <v>0</v>
      </c>
      <c r="N3" s="46">
        <v>0</v>
      </c>
      <c r="O3" s="53">
        <f>N3/D3</f>
        <v>0</v>
      </c>
      <c r="P3" s="46">
        <v>0</v>
      </c>
      <c r="Q3" s="52">
        <v>0</v>
      </c>
      <c r="R3" s="55" t="s">
        <v>141</v>
      </c>
      <c r="S3" s="52">
        <v>0</v>
      </c>
      <c r="T3" s="53">
        <f>S3/D3</f>
        <v>0</v>
      </c>
      <c r="U3" s="46">
        <v>1904715</v>
      </c>
      <c r="V3" s="69">
        <v>1808753</v>
      </c>
    </row>
    <row r="4" spans="1:22">
      <c r="A4" s="50" t="s">
        <v>94</v>
      </c>
      <c r="B4" s="51" t="s">
        <v>135</v>
      </c>
      <c r="C4" s="64">
        <v>22493</v>
      </c>
      <c r="D4" s="46">
        <v>0</v>
      </c>
      <c r="E4" s="53">
        <f t="shared" si="0"/>
        <v>0</v>
      </c>
      <c r="F4" s="118">
        <f t="shared" si="1"/>
        <v>0</v>
      </c>
      <c r="G4" s="46">
        <v>0</v>
      </c>
      <c r="H4" s="53">
        <f t="shared" si="2"/>
        <v>0</v>
      </c>
      <c r="I4" s="118">
        <f t="shared" si="3"/>
        <v>0</v>
      </c>
      <c r="J4" s="46">
        <v>0</v>
      </c>
      <c r="K4" s="54">
        <v>0</v>
      </c>
      <c r="L4" s="46">
        <v>0</v>
      </c>
      <c r="M4" s="53">
        <v>0</v>
      </c>
      <c r="N4" s="46">
        <v>0</v>
      </c>
      <c r="O4" s="53">
        <v>0</v>
      </c>
      <c r="P4" s="46">
        <v>0</v>
      </c>
      <c r="Q4" s="52">
        <v>0</v>
      </c>
      <c r="R4" s="55" t="s">
        <v>141</v>
      </c>
      <c r="S4" s="52">
        <v>0</v>
      </c>
      <c r="T4" s="53">
        <v>0</v>
      </c>
      <c r="U4" s="46">
        <v>1156728</v>
      </c>
      <c r="V4" s="69">
        <v>964737</v>
      </c>
    </row>
    <row r="5" spans="1:22">
      <c r="A5" s="50" t="s">
        <v>76</v>
      </c>
      <c r="B5" s="51" t="s">
        <v>121</v>
      </c>
      <c r="C5" s="64">
        <v>12330</v>
      </c>
      <c r="D5" s="46">
        <v>306134</v>
      </c>
      <c r="E5" s="53">
        <f t="shared" si="0"/>
        <v>0.2395174818171576</v>
      </c>
      <c r="F5" s="118">
        <f t="shared" si="1"/>
        <v>24.828386050283861</v>
      </c>
      <c r="G5" s="46">
        <v>306134</v>
      </c>
      <c r="H5" s="53">
        <f t="shared" si="2"/>
        <v>0.23965811216413621</v>
      </c>
      <c r="I5" s="118">
        <f t="shared" si="3"/>
        <v>24.828386050283861</v>
      </c>
      <c r="J5" s="46">
        <v>65967</v>
      </c>
      <c r="K5" s="54">
        <f>J5/D5</f>
        <v>0.21548406906779385</v>
      </c>
      <c r="L5" s="46">
        <v>231931</v>
      </c>
      <c r="M5" s="53">
        <f>L5/D5</f>
        <v>0.75761267941489674</v>
      </c>
      <c r="N5" s="46">
        <v>0</v>
      </c>
      <c r="O5" s="53">
        <f>N5/D5</f>
        <v>0</v>
      </c>
      <c r="P5" s="46">
        <v>8236</v>
      </c>
      <c r="Q5" s="52">
        <v>0</v>
      </c>
      <c r="R5" s="55"/>
      <c r="S5" s="52">
        <v>8236</v>
      </c>
      <c r="T5" s="53">
        <f>S5/D5</f>
        <v>2.6903251517309414E-2</v>
      </c>
      <c r="U5" s="46">
        <v>1278128</v>
      </c>
      <c r="V5" s="69">
        <v>1277378</v>
      </c>
    </row>
    <row r="6" spans="1:22">
      <c r="A6" s="50" t="s">
        <v>88</v>
      </c>
      <c r="B6" s="51" t="s">
        <v>121</v>
      </c>
      <c r="C6" s="64">
        <v>3828</v>
      </c>
      <c r="D6" s="46">
        <v>7085</v>
      </c>
      <c r="E6" s="53">
        <f t="shared" si="0"/>
        <v>4.7679293660033512E-2</v>
      </c>
      <c r="F6" s="118">
        <f t="shared" si="1"/>
        <v>1.8508359456635319</v>
      </c>
      <c r="G6" s="46">
        <v>0</v>
      </c>
      <c r="H6" s="53">
        <f t="shared" si="2"/>
        <v>0</v>
      </c>
      <c r="I6" s="118">
        <f t="shared" si="3"/>
        <v>0</v>
      </c>
      <c r="J6" s="46">
        <v>0</v>
      </c>
      <c r="K6" s="54">
        <f>J6/D6</f>
        <v>0</v>
      </c>
      <c r="L6" s="46">
        <v>0</v>
      </c>
      <c r="M6" s="53">
        <f>L6/D6</f>
        <v>0</v>
      </c>
      <c r="N6" s="46">
        <v>0</v>
      </c>
      <c r="O6" s="53">
        <f>N6/D6</f>
        <v>0</v>
      </c>
      <c r="P6" s="46">
        <v>7085</v>
      </c>
      <c r="Q6" s="52">
        <v>0</v>
      </c>
      <c r="R6" s="55" t="s">
        <v>141</v>
      </c>
      <c r="S6" s="52">
        <v>7085</v>
      </c>
      <c r="T6" s="53">
        <f>S6/D6</f>
        <v>1</v>
      </c>
      <c r="U6" s="46">
        <v>148597</v>
      </c>
      <c r="V6" s="69">
        <v>196718</v>
      </c>
    </row>
    <row r="7" spans="1:22">
      <c r="A7" s="50" t="s">
        <v>55</v>
      </c>
      <c r="B7" s="51" t="s">
        <v>102</v>
      </c>
      <c r="C7" s="64">
        <v>22583</v>
      </c>
      <c r="D7" s="46">
        <v>0</v>
      </c>
      <c r="E7" s="53">
        <f t="shared" si="0"/>
        <v>0</v>
      </c>
      <c r="F7" s="118">
        <f t="shared" si="1"/>
        <v>0</v>
      </c>
      <c r="G7" s="46">
        <v>0</v>
      </c>
      <c r="H7" s="53">
        <f t="shared" si="2"/>
        <v>0</v>
      </c>
      <c r="I7" s="118">
        <f t="shared" si="3"/>
        <v>0</v>
      </c>
      <c r="J7" s="46">
        <v>0</v>
      </c>
      <c r="K7" s="54">
        <v>0</v>
      </c>
      <c r="L7" s="46">
        <v>0</v>
      </c>
      <c r="M7" s="53">
        <v>0</v>
      </c>
      <c r="N7" s="46">
        <v>0</v>
      </c>
      <c r="O7" s="53">
        <v>0</v>
      </c>
      <c r="P7" s="46">
        <v>0</v>
      </c>
      <c r="Q7" s="52">
        <v>0</v>
      </c>
      <c r="R7" s="55" t="s">
        <v>141</v>
      </c>
      <c r="S7" s="52">
        <v>0</v>
      </c>
      <c r="T7" s="53">
        <v>0</v>
      </c>
      <c r="U7" s="46">
        <v>211499</v>
      </c>
      <c r="V7" s="69">
        <v>250389</v>
      </c>
    </row>
    <row r="8" spans="1:22">
      <c r="A8" s="50" t="s">
        <v>62</v>
      </c>
      <c r="B8" s="51" t="s">
        <v>109</v>
      </c>
      <c r="C8" s="64">
        <v>7997</v>
      </c>
      <c r="D8" s="46">
        <v>4600</v>
      </c>
      <c r="E8" s="58">
        <f t="shared" si="0"/>
        <v>1.1504947127264725E-2</v>
      </c>
      <c r="F8" s="118">
        <f t="shared" si="1"/>
        <v>0.57521570588970861</v>
      </c>
      <c r="G8" s="46">
        <v>0</v>
      </c>
      <c r="H8" s="53">
        <f t="shared" si="2"/>
        <v>0</v>
      </c>
      <c r="I8" s="118">
        <f t="shared" si="3"/>
        <v>0</v>
      </c>
      <c r="J8" s="46">
        <v>0</v>
      </c>
      <c r="K8" s="54">
        <f>J8/D8</f>
        <v>0</v>
      </c>
      <c r="L8" s="46">
        <v>0</v>
      </c>
      <c r="M8" s="53">
        <f>L8/D8</f>
        <v>0</v>
      </c>
      <c r="N8" s="46">
        <v>0</v>
      </c>
      <c r="O8" s="53">
        <f>N8/D8</f>
        <v>0</v>
      </c>
      <c r="P8" s="46">
        <v>4600</v>
      </c>
      <c r="Q8" s="52">
        <v>0</v>
      </c>
      <c r="R8" s="55" t="s">
        <v>187</v>
      </c>
      <c r="S8" s="52">
        <v>4600</v>
      </c>
      <c r="T8" s="53">
        <f>S8/D8</f>
        <v>1</v>
      </c>
      <c r="U8" s="46">
        <v>399828</v>
      </c>
      <c r="V8" s="69">
        <v>389099</v>
      </c>
    </row>
    <row r="9" spans="1:22">
      <c r="A9" s="50" t="s">
        <v>60</v>
      </c>
      <c r="B9" s="51" t="s">
        <v>107</v>
      </c>
      <c r="C9" s="64">
        <v>35688</v>
      </c>
      <c r="D9" s="46">
        <v>0</v>
      </c>
      <c r="E9" s="53">
        <f t="shared" si="0"/>
        <v>0</v>
      </c>
      <c r="F9" s="118">
        <f t="shared" si="1"/>
        <v>0</v>
      </c>
      <c r="G9" s="46">
        <v>0</v>
      </c>
      <c r="H9" s="53">
        <f t="shared" si="2"/>
        <v>0</v>
      </c>
      <c r="I9" s="118">
        <f t="shared" si="3"/>
        <v>0</v>
      </c>
      <c r="J9" s="46">
        <v>0</v>
      </c>
      <c r="K9" s="54">
        <v>0</v>
      </c>
      <c r="L9" s="46">
        <v>0</v>
      </c>
      <c r="M9" s="53">
        <v>0</v>
      </c>
      <c r="N9" s="46">
        <v>0</v>
      </c>
      <c r="O9" s="53">
        <v>0</v>
      </c>
      <c r="P9" s="46">
        <v>0</v>
      </c>
      <c r="Q9" s="52">
        <v>0</v>
      </c>
      <c r="R9" s="55" t="s">
        <v>141</v>
      </c>
      <c r="S9" s="52">
        <v>0</v>
      </c>
      <c r="T9" s="53">
        <v>0</v>
      </c>
      <c r="U9" s="46">
        <v>1246007</v>
      </c>
      <c r="V9" s="69">
        <v>1226142</v>
      </c>
    </row>
    <row r="10" spans="1:22">
      <c r="A10" s="50" t="s">
        <v>61</v>
      </c>
      <c r="B10" s="51" t="s">
        <v>108</v>
      </c>
      <c r="C10" s="64">
        <v>82934</v>
      </c>
      <c r="D10" s="46">
        <v>25628</v>
      </c>
      <c r="E10" s="58">
        <f t="shared" si="0"/>
        <v>6.5874855767018717E-3</v>
      </c>
      <c r="F10" s="118">
        <f t="shared" si="1"/>
        <v>0.30901680854655511</v>
      </c>
      <c r="G10" s="46">
        <v>25628</v>
      </c>
      <c r="H10" s="58">
        <f t="shared" si="2"/>
        <v>6.6291151315993682E-3</v>
      </c>
      <c r="I10" s="118">
        <f t="shared" si="3"/>
        <v>0.30901680854655511</v>
      </c>
      <c r="J10" s="46">
        <v>25628</v>
      </c>
      <c r="K10" s="54">
        <f>J10/D10</f>
        <v>1</v>
      </c>
      <c r="L10" s="46">
        <v>0</v>
      </c>
      <c r="M10" s="53">
        <f>L10/D10</f>
        <v>0</v>
      </c>
      <c r="N10" s="46">
        <v>0</v>
      </c>
      <c r="O10" s="53">
        <f>N10/D10</f>
        <v>0</v>
      </c>
      <c r="P10" s="46">
        <v>0</v>
      </c>
      <c r="Q10" s="52">
        <v>0</v>
      </c>
      <c r="R10" s="55" t="s">
        <v>141</v>
      </c>
      <c r="S10" s="52">
        <v>0</v>
      </c>
      <c r="T10" s="53">
        <f>S10/D10</f>
        <v>0</v>
      </c>
      <c r="U10" s="46">
        <v>3890407</v>
      </c>
      <c r="V10" s="69">
        <v>3865976</v>
      </c>
    </row>
    <row r="11" spans="1:22">
      <c r="A11" s="50" t="s">
        <v>63</v>
      </c>
      <c r="B11" s="51" t="s">
        <v>110</v>
      </c>
      <c r="C11" s="64">
        <v>36405</v>
      </c>
      <c r="D11" s="46">
        <v>5000</v>
      </c>
      <c r="E11" s="58">
        <f t="shared" si="0"/>
        <v>2.7531932912388435E-3</v>
      </c>
      <c r="F11" s="118">
        <f t="shared" si="1"/>
        <v>0.13734377145996429</v>
      </c>
      <c r="G11" s="46">
        <v>5000</v>
      </c>
      <c r="H11" s="58">
        <f t="shared" si="2"/>
        <v>2.7531948072543381E-3</v>
      </c>
      <c r="I11" s="118">
        <f t="shared" si="3"/>
        <v>0.13734377145996429</v>
      </c>
      <c r="J11" s="46">
        <v>5000</v>
      </c>
      <c r="K11" s="54">
        <f>J11/D11</f>
        <v>1</v>
      </c>
      <c r="L11" s="46">
        <v>0</v>
      </c>
      <c r="M11" s="53">
        <f>L11/D11</f>
        <v>0</v>
      </c>
      <c r="N11" s="46">
        <v>0</v>
      </c>
      <c r="O11" s="53">
        <f>N11/D11</f>
        <v>0</v>
      </c>
      <c r="P11" s="46">
        <v>0</v>
      </c>
      <c r="Q11" s="52">
        <v>0</v>
      </c>
      <c r="R11" s="55" t="s">
        <v>141</v>
      </c>
      <c r="S11" s="52">
        <v>0</v>
      </c>
      <c r="T11" s="53">
        <f>S11/D11</f>
        <v>0</v>
      </c>
      <c r="U11" s="46">
        <v>1816073</v>
      </c>
      <c r="V11" s="69">
        <v>1816072</v>
      </c>
    </row>
    <row r="12" spans="1:22">
      <c r="A12" s="50" t="s">
        <v>65</v>
      </c>
      <c r="B12" s="51" t="s">
        <v>112</v>
      </c>
      <c r="C12" s="64">
        <v>14312</v>
      </c>
      <c r="D12" s="46">
        <v>102200</v>
      </c>
      <c r="E12" s="53">
        <f t="shared" si="0"/>
        <v>0.12212448811078674</v>
      </c>
      <c r="F12" s="118">
        <f t="shared" si="1"/>
        <v>7.1408608160983791</v>
      </c>
      <c r="G12" s="46">
        <v>53611</v>
      </c>
      <c r="H12" s="53">
        <f t="shared" si="2"/>
        <v>6.5041133715816435E-2</v>
      </c>
      <c r="I12" s="118">
        <f t="shared" si="3"/>
        <v>3.7458775852431527</v>
      </c>
      <c r="J12" s="46">
        <v>0</v>
      </c>
      <c r="K12" s="54">
        <f>J12/D12</f>
        <v>0</v>
      </c>
      <c r="L12" s="46">
        <v>49190</v>
      </c>
      <c r="M12" s="53">
        <f>L12/D12</f>
        <v>0.48131115459882584</v>
      </c>
      <c r="N12" s="46">
        <v>0</v>
      </c>
      <c r="O12" s="53">
        <f>N12/D12</f>
        <v>0</v>
      </c>
      <c r="P12" s="46">
        <v>53010</v>
      </c>
      <c r="Q12" s="52">
        <v>0</v>
      </c>
      <c r="R12" s="55"/>
      <c r="S12" s="52">
        <v>53010</v>
      </c>
      <c r="T12" s="53">
        <f>S12/D12</f>
        <v>0.51868884540117421</v>
      </c>
      <c r="U12" s="46">
        <v>836851</v>
      </c>
      <c r="V12" s="69">
        <v>824263</v>
      </c>
    </row>
    <row r="13" spans="1:22">
      <c r="A13" s="50" t="s">
        <v>66</v>
      </c>
      <c r="B13" s="51" t="s">
        <v>113</v>
      </c>
      <c r="C13" s="64">
        <v>47139</v>
      </c>
      <c r="D13" s="46">
        <v>0</v>
      </c>
      <c r="E13" s="53">
        <f t="shared" si="0"/>
        <v>0</v>
      </c>
      <c r="F13" s="118">
        <f t="shared" si="1"/>
        <v>0</v>
      </c>
      <c r="G13" s="46">
        <v>100000</v>
      </c>
      <c r="H13" s="53">
        <f t="shared" si="2"/>
        <v>4.1674758515611782E-2</v>
      </c>
      <c r="I13" s="118">
        <f t="shared" si="3"/>
        <v>2.1213856891321412</v>
      </c>
      <c r="J13" s="46">
        <v>0</v>
      </c>
      <c r="K13" s="54">
        <v>0</v>
      </c>
      <c r="L13" s="46">
        <v>0</v>
      </c>
      <c r="M13" s="53">
        <v>0</v>
      </c>
      <c r="N13" s="46">
        <v>0</v>
      </c>
      <c r="O13" s="53">
        <v>0</v>
      </c>
      <c r="P13" s="46">
        <v>0</v>
      </c>
      <c r="Q13" s="52">
        <v>0</v>
      </c>
      <c r="R13" s="55" t="s">
        <v>141</v>
      </c>
      <c r="S13" s="52">
        <v>0</v>
      </c>
      <c r="T13" s="53">
        <v>0</v>
      </c>
      <c r="U13" s="46">
        <v>2784264</v>
      </c>
      <c r="V13" s="69">
        <v>2399534</v>
      </c>
    </row>
    <row r="14" spans="1:22">
      <c r="A14" s="50" t="s">
        <v>68</v>
      </c>
      <c r="B14" s="51" t="s">
        <v>115</v>
      </c>
      <c r="C14" s="64">
        <v>6460</v>
      </c>
      <c r="D14" s="46">
        <v>0</v>
      </c>
      <c r="E14" s="53">
        <f t="shared" si="0"/>
        <v>0</v>
      </c>
      <c r="F14" s="118">
        <f t="shared" si="1"/>
        <v>0</v>
      </c>
      <c r="G14" s="46">
        <v>0</v>
      </c>
      <c r="H14" s="53">
        <f t="shared" si="2"/>
        <v>0</v>
      </c>
      <c r="I14" s="118">
        <f t="shared" si="3"/>
        <v>0</v>
      </c>
      <c r="J14" s="46">
        <v>0</v>
      </c>
      <c r="K14" s="54">
        <v>0</v>
      </c>
      <c r="L14" s="46">
        <v>0</v>
      </c>
      <c r="M14" s="53">
        <v>0</v>
      </c>
      <c r="N14" s="46">
        <v>0</v>
      </c>
      <c r="O14" s="53">
        <v>0</v>
      </c>
      <c r="P14" s="46">
        <v>0</v>
      </c>
      <c r="Q14" s="52">
        <v>0</v>
      </c>
      <c r="R14" s="55" t="s">
        <v>141</v>
      </c>
      <c r="S14" s="52">
        <v>0</v>
      </c>
      <c r="T14" s="53">
        <v>0</v>
      </c>
      <c r="U14" s="46">
        <v>301576</v>
      </c>
      <c r="V14" s="69">
        <v>285351</v>
      </c>
    </row>
    <row r="15" spans="1:22">
      <c r="A15" s="50" t="s">
        <v>78</v>
      </c>
      <c r="B15" s="51" t="s">
        <v>122</v>
      </c>
      <c r="C15" s="64">
        <v>4469</v>
      </c>
      <c r="D15" s="46">
        <v>18850</v>
      </c>
      <c r="E15" s="53">
        <f t="shared" si="0"/>
        <v>7.5554130426069177E-2</v>
      </c>
      <c r="F15" s="118">
        <f t="shared" si="1"/>
        <v>4.2179458491832627</v>
      </c>
      <c r="G15" s="46">
        <v>0</v>
      </c>
      <c r="H15" s="53">
        <f t="shared" si="2"/>
        <v>0</v>
      </c>
      <c r="I15" s="118">
        <f t="shared" si="3"/>
        <v>0</v>
      </c>
      <c r="J15" s="46">
        <v>0</v>
      </c>
      <c r="K15" s="54">
        <f>J15/D15</f>
        <v>0</v>
      </c>
      <c r="L15" s="46">
        <v>0</v>
      </c>
      <c r="M15" s="53">
        <f>L15/D15</f>
        <v>0</v>
      </c>
      <c r="N15" s="46">
        <v>0</v>
      </c>
      <c r="O15" s="53">
        <f>N15/D15</f>
        <v>0</v>
      </c>
      <c r="P15" s="46">
        <v>18850</v>
      </c>
      <c r="Q15" s="52">
        <v>0</v>
      </c>
      <c r="R15" s="55" t="s">
        <v>141</v>
      </c>
      <c r="S15" s="52">
        <v>18850</v>
      </c>
      <c r="T15" s="53">
        <f>S15/D15</f>
        <v>1</v>
      </c>
      <c r="U15" s="46">
        <v>249490</v>
      </c>
      <c r="V15" s="69">
        <v>223031</v>
      </c>
    </row>
    <row r="16" spans="1:22">
      <c r="A16" s="50" t="s">
        <v>70</v>
      </c>
      <c r="B16" s="51" t="s">
        <v>117</v>
      </c>
      <c r="C16" s="64">
        <v>4489</v>
      </c>
      <c r="D16" s="46">
        <v>5850</v>
      </c>
      <c r="E16" s="54">
        <f t="shared" si="0"/>
        <v>2.4276477960277872E-2</v>
      </c>
      <c r="F16" s="118">
        <f t="shared" si="1"/>
        <v>1.3031855647137447</v>
      </c>
      <c r="G16" s="46">
        <v>5850</v>
      </c>
      <c r="H16" s="54">
        <f t="shared" si="2"/>
        <v>2.3733503186780643E-2</v>
      </c>
      <c r="I16" s="118">
        <f t="shared" si="3"/>
        <v>1.3031855647137447</v>
      </c>
      <c r="J16" s="46">
        <v>0</v>
      </c>
      <c r="K16" s="54">
        <f>J16/D16</f>
        <v>0</v>
      </c>
      <c r="L16" s="46">
        <v>0</v>
      </c>
      <c r="M16" s="53">
        <f>L16/D16</f>
        <v>0</v>
      </c>
      <c r="N16" s="46">
        <v>0</v>
      </c>
      <c r="O16" s="53">
        <f>N16/D16</f>
        <v>0</v>
      </c>
      <c r="P16" s="46">
        <v>5850</v>
      </c>
      <c r="Q16" s="52">
        <v>0</v>
      </c>
      <c r="R16" s="55" t="s">
        <v>141</v>
      </c>
      <c r="S16" s="52">
        <v>5850</v>
      </c>
      <c r="T16" s="53">
        <f>S16/D16</f>
        <v>1</v>
      </c>
      <c r="U16" s="46">
        <v>240974</v>
      </c>
      <c r="V16" s="69">
        <v>246487</v>
      </c>
    </row>
    <row r="17" spans="1:22">
      <c r="A17" s="50" t="s">
        <v>72</v>
      </c>
      <c r="B17" s="51" t="s">
        <v>117</v>
      </c>
      <c r="C17" s="64">
        <v>5485</v>
      </c>
      <c r="D17" s="46">
        <v>0</v>
      </c>
      <c r="E17" s="53">
        <f t="shared" si="0"/>
        <v>0</v>
      </c>
      <c r="F17" s="118">
        <f t="shared" si="1"/>
        <v>0</v>
      </c>
      <c r="G17" s="46">
        <v>15031</v>
      </c>
      <c r="H17" s="53">
        <f t="shared" si="2"/>
        <v>5.3979802913207114E-2</v>
      </c>
      <c r="I17" s="118">
        <f t="shared" si="3"/>
        <v>2.7403828623518689</v>
      </c>
      <c r="J17" s="46">
        <v>0</v>
      </c>
      <c r="K17" s="54">
        <v>0</v>
      </c>
      <c r="L17" s="46">
        <v>0</v>
      </c>
      <c r="M17" s="53">
        <v>0</v>
      </c>
      <c r="N17" s="46">
        <v>0</v>
      </c>
      <c r="O17" s="53">
        <v>0</v>
      </c>
      <c r="P17" s="46">
        <v>0</v>
      </c>
      <c r="Q17" s="52">
        <v>0</v>
      </c>
      <c r="R17" s="55" t="s">
        <v>141</v>
      </c>
      <c r="S17" s="52">
        <v>0</v>
      </c>
      <c r="T17" s="53">
        <v>0</v>
      </c>
      <c r="U17" s="46">
        <v>271249</v>
      </c>
      <c r="V17" s="69">
        <v>278456</v>
      </c>
    </row>
    <row r="18" spans="1:22">
      <c r="A18" s="50" t="s">
        <v>56</v>
      </c>
      <c r="B18" s="51" t="s">
        <v>103</v>
      </c>
      <c r="C18" s="64">
        <v>3778</v>
      </c>
      <c r="D18" s="46">
        <v>8835</v>
      </c>
      <c r="E18" s="53">
        <f t="shared" si="0"/>
        <v>7.0217128687690741E-2</v>
      </c>
      <c r="F18" s="118">
        <f t="shared" si="1"/>
        <v>2.338538909475913</v>
      </c>
      <c r="G18" s="46">
        <v>15834</v>
      </c>
      <c r="H18" s="53">
        <f t="shared" si="2"/>
        <v>0.10248543689320389</v>
      </c>
      <c r="I18" s="118">
        <f t="shared" si="3"/>
        <v>4.1911064055055585</v>
      </c>
      <c r="J18" s="46">
        <v>0</v>
      </c>
      <c r="K18" s="54">
        <f>J18/D18</f>
        <v>0</v>
      </c>
      <c r="L18" s="46">
        <v>0</v>
      </c>
      <c r="M18" s="53">
        <f>L18/D18</f>
        <v>0</v>
      </c>
      <c r="N18" s="46">
        <v>0</v>
      </c>
      <c r="O18" s="53">
        <f>N18/D18</f>
        <v>0</v>
      </c>
      <c r="P18" s="46">
        <v>8835</v>
      </c>
      <c r="Q18" s="52">
        <v>0</v>
      </c>
      <c r="R18" s="55" t="s">
        <v>186</v>
      </c>
      <c r="S18" s="52">
        <v>8835</v>
      </c>
      <c r="T18" s="53">
        <f>S18/D18</f>
        <v>1</v>
      </c>
      <c r="U18" s="46">
        <v>125824</v>
      </c>
      <c r="V18" s="69">
        <v>154500</v>
      </c>
    </row>
    <row r="19" spans="1:22">
      <c r="A19" s="50" t="s">
        <v>77</v>
      </c>
      <c r="B19" s="51" t="s">
        <v>103</v>
      </c>
      <c r="C19" s="64">
        <v>4620</v>
      </c>
      <c r="D19" s="46">
        <v>10500</v>
      </c>
      <c r="E19" s="53">
        <f t="shared" si="0"/>
        <v>6.2002503720150225E-2</v>
      </c>
      <c r="F19" s="118">
        <f t="shared" si="1"/>
        <v>2.2727272727272729</v>
      </c>
      <c r="G19" s="46">
        <v>11183</v>
      </c>
      <c r="H19" s="53">
        <f t="shared" si="2"/>
        <v>7.7287240659598883E-2</v>
      </c>
      <c r="I19" s="118">
        <f t="shared" si="3"/>
        <v>2.4205627705627704</v>
      </c>
      <c r="J19" s="46">
        <v>0</v>
      </c>
      <c r="K19" s="54">
        <f>J19/D19</f>
        <v>0</v>
      </c>
      <c r="L19" s="46">
        <v>0</v>
      </c>
      <c r="M19" s="53">
        <f>L19/D19</f>
        <v>0</v>
      </c>
      <c r="N19" s="46">
        <v>0</v>
      </c>
      <c r="O19" s="53">
        <f>N19/D19</f>
        <v>0</v>
      </c>
      <c r="P19" s="46">
        <v>10500</v>
      </c>
      <c r="Q19" s="52">
        <v>0</v>
      </c>
      <c r="R19" s="55" t="s">
        <v>191</v>
      </c>
      <c r="S19" s="52">
        <v>10500</v>
      </c>
      <c r="T19" s="53">
        <f>S19/D19</f>
        <v>1</v>
      </c>
      <c r="U19" s="46">
        <v>169348</v>
      </c>
      <c r="V19" s="69">
        <v>144694</v>
      </c>
    </row>
    <row r="20" spans="1:22">
      <c r="A20" s="50" t="s">
        <v>75</v>
      </c>
      <c r="B20" s="51" t="s">
        <v>120</v>
      </c>
      <c r="C20" s="64">
        <v>5559</v>
      </c>
      <c r="D20" s="46">
        <v>40595</v>
      </c>
      <c r="E20" s="53">
        <f t="shared" si="0"/>
        <v>6.2906872415038145E-2</v>
      </c>
      <c r="F20" s="118">
        <f t="shared" si="1"/>
        <v>7.3025724051088323</v>
      </c>
      <c r="G20" s="46">
        <v>21433</v>
      </c>
      <c r="H20" s="53">
        <f t="shared" si="2"/>
        <v>3.5352060870268015E-2</v>
      </c>
      <c r="I20" s="118">
        <f t="shared" si="3"/>
        <v>3.8555495592732507</v>
      </c>
      <c r="J20" s="46">
        <v>0</v>
      </c>
      <c r="K20" s="54">
        <f>J20/D20</f>
        <v>0</v>
      </c>
      <c r="L20" s="46">
        <v>0</v>
      </c>
      <c r="M20" s="53">
        <f>L20/D20</f>
        <v>0</v>
      </c>
      <c r="N20" s="46">
        <v>0</v>
      </c>
      <c r="O20" s="53">
        <f>N20/D20</f>
        <v>0</v>
      </c>
      <c r="P20" s="46">
        <v>5000</v>
      </c>
      <c r="Q20" s="52">
        <v>35595</v>
      </c>
      <c r="R20" s="55" t="s">
        <v>190</v>
      </c>
      <c r="S20" s="52">
        <v>40595</v>
      </c>
      <c r="T20" s="53">
        <f>S20/D20</f>
        <v>1</v>
      </c>
      <c r="U20" s="46">
        <v>645319</v>
      </c>
      <c r="V20" s="69">
        <v>606273</v>
      </c>
    </row>
    <row r="21" spans="1:22">
      <c r="A21" s="50" t="s">
        <v>81</v>
      </c>
      <c r="B21" s="51" t="s">
        <v>125</v>
      </c>
      <c r="C21" s="64">
        <v>29568</v>
      </c>
      <c r="D21" s="46">
        <v>0</v>
      </c>
      <c r="E21" s="53">
        <f t="shared" si="0"/>
        <v>0</v>
      </c>
      <c r="F21" s="118">
        <f t="shared" si="1"/>
        <v>0</v>
      </c>
      <c r="G21" s="46">
        <v>0</v>
      </c>
      <c r="H21" s="53">
        <f t="shared" si="2"/>
        <v>0</v>
      </c>
      <c r="I21" s="118">
        <f t="shared" si="3"/>
        <v>0</v>
      </c>
      <c r="J21" s="46">
        <v>0</v>
      </c>
      <c r="K21" s="54">
        <v>0</v>
      </c>
      <c r="L21" s="46">
        <v>0</v>
      </c>
      <c r="M21" s="53">
        <v>0</v>
      </c>
      <c r="N21" s="46">
        <v>0</v>
      </c>
      <c r="O21" s="53">
        <v>0</v>
      </c>
      <c r="P21" s="46">
        <v>0</v>
      </c>
      <c r="Q21" s="52">
        <v>0</v>
      </c>
      <c r="R21" s="55" t="s">
        <v>141</v>
      </c>
      <c r="S21" s="52">
        <v>0</v>
      </c>
      <c r="T21" s="53">
        <v>0</v>
      </c>
      <c r="U21" s="46">
        <v>687013</v>
      </c>
      <c r="V21" s="69">
        <v>636947</v>
      </c>
    </row>
    <row r="22" spans="1:22">
      <c r="A22" s="50" t="s">
        <v>79</v>
      </c>
      <c r="B22" s="51" t="s">
        <v>123</v>
      </c>
      <c r="C22" s="64">
        <v>22529</v>
      </c>
      <c r="D22" s="46">
        <v>6500</v>
      </c>
      <c r="E22" s="58">
        <f t="shared" si="0"/>
        <v>5.0763681007276384E-3</v>
      </c>
      <c r="F22" s="118">
        <f t="shared" si="1"/>
        <v>0.28851702250432776</v>
      </c>
      <c r="G22" s="46">
        <v>6500</v>
      </c>
      <c r="H22" s="58">
        <f t="shared" si="2"/>
        <v>5.0763681007276384E-3</v>
      </c>
      <c r="I22" s="118">
        <f t="shared" si="3"/>
        <v>0.28851702250432776</v>
      </c>
      <c r="J22" s="46">
        <v>0</v>
      </c>
      <c r="K22" s="54">
        <f>J22/D22</f>
        <v>0</v>
      </c>
      <c r="L22" s="46">
        <v>0</v>
      </c>
      <c r="M22" s="53">
        <f>L22/D22</f>
        <v>0</v>
      </c>
      <c r="N22" s="46">
        <v>0</v>
      </c>
      <c r="O22" s="53">
        <f>N22/D22</f>
        <v>0</v>
      </c>
      <c r="P22" s="46">
        <v>6500</v>
      </c>
      <c r="Q22" s="52">
        <v>0</v>
      </c>
      <c r="R22" s="55" t="s">
        <v>141</v>
      </c>
      <c r="S22" s="52">
        <v>6500</v>
      </c>
      <c r="T22" s="53">
        <f>S22/D22</f>
        <v>1</v>
      </c>
      <c r="U22" s="46">
        <v>1280443</v>
      </c>
      <c r="V22" s="69">
        <v>1280443</v>
      </c>
    </row>
    <row r="23" spans="1:22">
      <c r="A23" s="50" t="s">
        <v>58</v>
      </c>
      <c r="B23" s="51" t="s">
        <v>105</v>
      </c>
      <c r="C23" s="64">
        <v>3616</v>
      </c>
      <c r="D23" s="46">
        <v>0</v>
      </c>
      <c r="E23" s="53">
        <f t="shared" si="0"/>
        <v>0</v>
      </c>
      <c r="F23" s="118">
        <f t="shared" si="1"/>
        <v>0</v>
      </c>
      <c r="G23" s="46">
        <v>0</v>
      </c>
      <c r="H23" s="53">
        <f t="shared" si="2"/>
        <v>0</v>
      </c>
      <c r="I23" s="118">
        <f t="shared" si="3"/>
        <v>0</v>
      </c>
      <c r="J23" s="46">
        <v>0</v>
      </c>
      <c r="K23" s="54">
        <v>0</v>
      </c>
      <c r="L23" s="46">
        <v>0</v>
      </c>
      <c r="M23" s="53">
        <v>0</v>
      </c>
      <c r="N23" s="46">
        <v>0</v>
      </c>
      <c r="O23" s="53">
        <v>0</v>
      </c>
      <c r="P23" s="46">
        <v>0</v>
      </c>
      <c r="Q23" s="52">
        <v>0</v>
      </c>
      <c r="R23" s="55" t="s">
        <v>141</v>
      </c>
      <c r="S23" s="52">
        <v>0</v>
      </c>
      <c r="T23" s="53">
        <v>0</v>
      </c>
      <c r="U23" s="46">
        <v>260876</v>
      </c>
      <c r="V23" s="69">
        <v>269800</v>
      </c>
    </row>
    <row r="24" spans="1:22">
      <c r="A24" s="50" t="s">
        <v>83</v>
      </c>
      <c r="B24" s="51" t="s">
        <v>128</v>
      </c>
      <c r="C24" s="64">
        <v>17075</v>
      </c>
      <c r="D24" s="46">
        <v>0</v>
      </c>
      <c r="E24" s="53">
        <f t="shared" si="0"/>
        <v>0</v>
      </c>
      <c r="F24" s="118">
        <f t="shared" si="1"/>
        <v>0</v>
      </c>
      <c r="G24" s="46">
        <v>0</v>
      </c>
      <c r="H24" s="53">
        <f t="shared" si="2"/>
        <v>0</v>
      </c>
      <c r="I24" s="118">
        <f t="shared" si="3"/>
        <v>0</v>
      </c>
      <c r="J24" s="46">
        <v>0</v>
      </c>
      <c r="K24" s="54">
        <v>0</v>
      </c>
      <c r="L24" s="46">
        <v>0</v>
      </c>
      <c r="M24" s="53">
        <v>0</v>
      </c>
      <c r="N24" s="46">
        <v>0</v>
      </c>
      <c r="O24" s="53">
        <v>0</v>
      </c>
      <c r="P24" s="46">
        <v>0</v>
      </c>
      <c r="Q24" s="52">
        <v>0</v>
      </c>
      <c r="R24" s="55"/>
      <c r="S24" s="52">
        <v>0</v>
      </c>
      <c r="T24" s="53">
        <v>0</v>
      </c>
      <c r="U24" s="46">
        <v>877565</v>
      </c>
      <c r="V24" s="69">
        <v>876815</v>
      </c>
    </row>
    <row r="25" spans="1:22">
      <c r="A25" s="50" t="s">
        <v>406</v>
      </c>
      <c r="B25" s="51" t="s">
        <v>126</v>
      </c>
      <c r="C25" s="64">
        <v>14532</v>
      </c>
      <c r="D25" s="46">
        <v>0</v>
      </c>
      <c r="E25" s="53">
        <f t="shared" si="0"/>
        <v>0</v>
      </c>
      <c r="F25" s="118">
        <f t="shared" si="1"/>
        <v>0</v>
      </c>
      <c r="G25" s="46">
        <v>0</v>
      </c>
      <c r="H25" s="53">
        <f t="shared" si="2"/>
        <v>0</v>
      </c>
      <c r="I25" s="118">
        <f t="shared" si="3"/>
        <v>0</v>
      </c>
      <c r="J25" s="46">
        <v>0</v>
      </c>
      <c r="K25" s="54">
        <v>0</v>
      </c>
      <c r="L25" s="46">
        <v>0</v>
      </c>
      <c r="M25" s="53">
        <v>0</v>
      </c>
      <c r="N25" s="46">
        <v>0</v>
      </c>
      <c r="O25" s="53">
        <v>0</v>
      </c>
      <c r="P25" s="46">
        <v>0</v>
      </c>
      <c r="Q25" s="52">
        <v>0</v>
      </c>
      <c r="R25" s="55"/>
      <c r="S25" s="52">
        <v>0</v>
      </c>
      <c r="T25" s="53">
        <v>0</v>
      </c>
      <c r="U25" s="46">
        <v>946619</v>
      </c>
      <c r="V25" s="69">
        <v>986272</v>
      </c>
    </row>
    <row r="26" spans="1:22" ht="25.5">
      <c r="A26" s="50" t="s">
        <v>74</v>
      </c>
      <c r="B26" s="51" t="s">
        <v>119</v>
      </c>
      <c r="C26" s="64">
        <v>1410</v>
      </c>
      <c r="D26" s="46">
        <v>111029</v>
      </c>
      <c r="E26" s="53">
        <f t="shared" si="0"/>
        <v>0.16159121406262281</v>
      </c>
      <c r="F26" s="118">
        <f t="shared" si="1"/>
        <v>78.743971631205667</v>
      </c>
      <c r="G26" s="46">
        <v>25347</v>
      </c>
      <c r="H26" s="53">
        <f t="shared" si="2"/>
        <v>4.628337910482646E-2</v>
      </c>
      <c r="I26" s="118">
        <f t="shared" si="3"/>
        <v>17.97659574468085</v>
      </c>
      <c r="J26" s="46">
        <v>28029</v>
      </c>
      <c r="K26" s="54">
        <f>J26/D26</f>
        <v>0.25244755874591324</v>
      </c>
      <c r="L26" s="46">
        <v>0</v>
      </c>
      <c r="M26" s="53">
        <f>L26/D26</f>
        <v>0</v>
      </c>
      <c r="N26" s="46">
        <v>0</v>
      </c>
      <c r="O26" s="53">
        <f>N26/D26</f>
        <v>0</v>
      </c>
      <c r="P26" s="46">
        <v>0</v>
      </c>
      <c r="Q26" s="52">
        <v>83000</v>
      </c>
      <c r="R26" s="55" t="s">
        <v>189</v>
      </c>
      <c r="S26" s="52">
        <v>83000</v>
      </c>
      <c r="T26" s="53">
        <f>S26/D26</f>
        <v>0.74755244125408682</v>
      </c>
      <c r="U26" s="46">
        <v>687098</v>
      </c>
      <c r="V26" s="69">
        <v>547648</v>
      </c>
    </row>
    <row r="27" spans="1:22">
      <c r="A27" s="50" t="s">
        <v>84</v>
      </c>
      <c r="B27" s="51" t="s">
        <v>129</v>
      </c>
      <c r="C27" s="64">
        <v>25163</v>
      </c>
      <c r="D27" s="46">
        <v>0</v>
      </c>
      <c r="E27" s="53">
        <f t="shared" si="0"/>
        <v>0</v>
      </c>
      <c r="F27" s="118">
        <f t="shared" si="1"/>
        <v>0</v>
      </c>
      <c r="G27" s="46">
        <v>420000</v>
      </c>
      <c r="H27" s="53">
        <f t="shared" si="2"/>
        <v>0.13431524170987141</v>
      </c>
      <c r="I27" s="118">
        <f t="shared" si="3"/>
        <v>16.691173548464015</v>
      </c>
      <c r="J27" s="46">
        <v>0</v>
      </c>
      <c r="K27" s="54">
        <v>0</v>
      </c>
      <c r="L27" s="46">
        <v>0</v>
      </c>
      <c r="M27" s="53">
        <v>0</v>
      </c>
      <c r="N27" s="46">
        <v>0</v>
      </c>
      <c r="O27" s="53">
        <v>0</v>
      </c>
      <c r="P27" s="46">
        <v>0</v>
      </c>
      <c r="Q27" s="52">
        <v>0</v>
      </c>
      <c r="R27" s="55"/>
      <c r="S27" s="52">
        <v>0</v>
      </c>
      <c r="T27" s="53">
        <v>0</v>
      </c>
      <c r="U27" s="46">
        <v>2835778</v>
      </c>
      <c r="V27" s="69">
        <v>3126972</v>
      </c>
    </row>
    <row r="28" spans="1:22">
      <c r="A28" s="50" t="s">
        <v>64</v>
      </c>
      <c r="B28" s="51" t="s">
        <v>111</v>
      </c>
      <c r="C28" s="64">
        <v>5991</v>
      </c>
      <c r="D28" s="46">
        <v>1300</v>
      </c>
      <c r="E28" s="58">
        <f t="shared" si="0"/>
        <v>1.1668716171943021E-2</v>
      </c>
      <c r="F28" s="118">
        <f t="shared" si="1"/>
        <v>0.21699215489901519</v>
      </c>
      <c r="G28" s="46">
        <v>0</v>
      </c>
      <c r="H28" s="53">
        <f t="shared" si="2"/>
        <v>0</v>
      </c>
      <c r="I28" s="118">
        <f t="shared" si="3"/>
        <v>0</v>
      </c>
      <c r="J28" s="46">
        <v>0</v>
      </c>
      <c r="K28" s="54">
        <f>J28/D28</f>
        <v>0</v>
      </c>
      <c r="L28" s="46">
        <v>0</v>
      </c>
      <c r="M28" s="53">
        <f>L28/D28</f>
        <v>0</v>
      </c>
      <c r="N28" s="46">
        <v>0</v>
      </c>
      <c r="O28" s="53">
        <f>N28/D28</f>
        <v>0</v>
      </c>
      <c r="P28" s="46">
        <v>1300</v>
      </c>
      <c r="Q28" s="52">
        <v>0</v>
      </c>
      <c r="R28" s="55" t="s">
        <v>141</v>
      </c>
      <c r="S28" s="52">
        <v>1300</v>
      </c>
      <c r="T28" s="53">
        <f>S28/D28</f>
        <v>1</v>
      </c>
      <c r="U28" s="46">
        <v>111409</v>
      </c>
      <c r="V28" s="69">
        <v>81499</v>
      </c>
    </row>
    <row r="29" spans="1:22">
      <c r="A29" s="50" t="s">
        <v>85</v>
      </c>
      <c r="B29" s="51" t="s">
        <v>111</v>
      </c>
      <c r="C29" s="64">
        <v>19821</v>
      </c>
      <c r="D29" s="46">
        <v>0</v>
      </c>
      <c r="E29" s="53">
        <f t="shared" si="0"/>
        <v>0</v>
      </c>
      <c r="F29" s="118">
        <f t="shared" si="1"/>
        <v>0</v>
      </c>
      <c r="G29" s="46">
        <v>190000</v>
      </c>
      <c r="H29" s="53">
        <f t="shared" si="2"/>
        <v>0.11333675331957385</v>
      </c>
      <c r="I29" s="118">
        <f t="shared" si="3"/>
        <v>9.5857928459714437</v>
      </c>
      <c r="J29" s="46">
        <v>0</v>
      </c>
      <c r="K29" s="54">
        <v>0</v>
      </c>
      <c r="L29" s="46">
        <v>0</v>
      </c>
      <c r="M29" s="53">
        <v>0</v>
      </c>
      <c r="N29" s="46">
        <v>0</v>
      </c>
      <c r="O29" s="53">
        <v>0</v>
      </c>
      <c r="P29" s="46">
        <v>0</v>
      </c>
      <c r="Q29" s="52">
        <v>0</v>
      </c>
      <c r="R29" s="55" t="s">
        <v>141</v>
      </c>
      <c r="S29" s="52">
        <v>0</v>
      </c>
      <c r="T29" s="53">
        <v>0</v>
      </c>
      <c r="U29" s="46">
        <v>1621058</v>
      </c>
      <c r="V29" s="69">
        <v>1676420</v>
      </c>
    </row>
    <row r="30" spans="1:22">
      <c r="A30" s="50" t="s">
        <v>100</v>
      </c>
      <c r="B30" s="51" t="s">
        <v>111</v>
      </c>
      <c r="C30" s="64">
        <v>1920</v>
      </c>
      <c r="D30" s="46">
        <v>0</v>
      </c>
      <c r="E30" s="53">
        <f t="shared" si="0"/>
        <v>0</v>
      </c>
      <c r="F30" s="118">
        <f t="shared" si="1"/>
        <v>0</v>
      </c>
      <c r="G30" s="46">
        <v>0</v>
      </c>
      <c r="H30" s="53">
        <f t="shared" si="2"/>
        <v>0</v>
      </c>
      <c r="I30" s="118">
        <f t="shared" si="3"/>
        <v>0</v>
      </c>
      <c r="J30" s="46">
        <v>0</v>
      </c>
      <c r="K30" s="54">
        <v>0</v>
      </c>
      <c r="L30" s="46">
        <v>0</v>
      </c>
      <c r="M30" s="53">
        <v>0</v>
      </c>
      <c r="N30" s="46">
        <v>0</v>
      </c>
      <c r="O30" s="53">
        <v>0</v>
      </c>
      <c r="P30" s="46">
        <v>0</v>
      </c>
      <c r="Q30" s="52">
        <v>0</v>
      </c>
      <c r="R30" s="55" t="s">
        <v>141</v>
      </c>
      <c r="S30" s="52">
        <v>0</v>
      </c>
      <c r="T30" s="53">
        <v>0</v>
      </c>
      <c r="U30" s="46">
        <v>157130</v>
      </c>
      <c r="V30" s="69">
        <v>98155</v>
      </c>
    </row>
    <row r="31" spans="1:22">
      <c r="A31" s="50" t="s">
        <v>82</v>
      </c>
      <c r="B31" s="51" t="s">
        <v>127</v>
      </c>
      <c r="C31" s="64">
        <v>34114</v>
      </c>
      <c r="D31" s="46">
        <v>89488</v>
      </c>
      <c r="E31" s="53">
        <f t="shared" si="0"/>
        <v>8.3609968392128212E-2</v>
      </c>
      <c r="F31" s="118">
        <f t="shared" si="1"/>
        <v>2.6232045494518381</v>
      </c>
      <c r="G31" s="46">
        <v>105505</v>
      </c>
      <c r="H31" s="53">
        <f t="shared" si="2"/>
        <v>9.6857290529641982E-2</v>
      </c>
      <c r="I31" s="118">
        <f t="shared" si="3"/>
        <v>3.0927185319810047</v>
      </c>
      <c r="J31" s="46">
        <v>0</v>
      </c>
      <c r="K31" s="54">
        <f>J31/D31</f>
        <v>0</v>
      </c>
      <c r="L31" s="46">
        <v>0</v>
      </c>
      <c r="M31" s="53">
        <f>L31/D31</f>
        <v>0</v>
      </c>
      <c r="N31" s="46">
        <v>0</v>
      </c>
      <c r="O31" s="53">
        <f>N31/D31</f>
        <v>0</v>
      </c>
      <c r="P31" s="46">
        <v>89488</v>
      </c>
      <c r="Q31" s="52">
        <v>0</v>
      </c>
      <c r="R31" s="55" t="s">
        <v>141</v>
      </c>
      <c r="S31" s="52">
        <v>89488</v>
      </c>
      <c r="T31" s="53">
        <f>S31/D31</f>
        <v>1</v>
      </c>
      <c r="U31" s="46">
        <v>1070303</v>
      </c>
      <c r="V31" s="69">
        <v>1089283</v>
      </c>
    </row>
    <row r="32" spans="1:22">
      <c r="A32" s="50" t="s">
        <v>87</v>
      </c>
      <c r="B32" s="51" t="s">
        <v>130</v>
      </c>
      <c r="C32" s="64">
        <v>12588</v>
      </c>
      <c r="D32" s="46">
        <v>0</v>
      </c>
      <c r="E32" s="53">
        <f t="shared" si="0"/>
        <v>0</v>
      </c>
      <c r="F32" s="118">
        <f t="shared" si="1"/>
        <v>0</v>
      </c>
      <c r="G32" s="46">
        <v>0</v>
      </c>
      <c r="H32" s="53">
        <f t="shared" si="2"/>
        <v>0</v>
      </c>
      <c r="I32" s="118">
        <f t="shared" si="3"/>
        <v>0</v>
      </c>
      <c r="J32" s="46">
        <v>0</v>
      </c>
      <c r="K32" s="54">
        <v>0</v>
      </c>
      <c r="L32" s="46">
        <v>0</v>
      </c>
      <c r="M32" s="53">
        <v>0</v>
      </c>
      <c r="N32" s="46">
        <v>0</v>
      </c>
      <c r="O32" s="53">
        <v>0</v>
      </c>
      <c r="P32" s="46">
        <v>0</v>
      </c>
      <c r="Q32" s="52">
        <v>0</v>
      </c>
      <c r="R32" s="55" t="s">
        <v>141</v>
      </c>
      <c r="S32" s="52">
        <v>0</v>
      </c>
      <c r="T32" s="53">
        <v>0</v>
      </c>
      <c r="U32" s="46">
        <v>486458</v>
      </c>
      <c r="V32" s="69">
        <v>485901</v>
      </c>
    </row>
    <row r="33" spans="1:22">
      <c r="A33" s="50" t="s">
        <v>89</v>
      </c>
      <c r="B33" s="51" t="s">
        <v>131</v>
      </c>
      <c r="C33" s="64">
        <v>75604</v>
      </c>
      <c r="D33" s="46">
        <v>284681</v>
      </c>
      <c r="E33" s="53">
        <f t="shared" si="0"/>
        <v>9.626831401188031E-2</v>
      </c>
      <c r="F33" s="118">
        <f t="shared" si="1"/>
        <v>3.7654224644198719</v>
      </c>
      <c r="G33" s="46">
        <v>37745</v>
      </c>
      <c r="H33" s="58">
        <f t="shared" si="2"/>
        <v>1.5286742350452567E-2</v>
      </c>
      <c r="I33" s="118">
        <f t="shared" si="3"/>
        <v>0.49924607163642137</v>
      </c>
      <c r="J33" s="46">
        <v>0</v>
      </c>
      <c r="K33" s="54">
        <f>J33/D33</f>
        <v>0</v>
      </c>
      <c r="L33" s="46">
        <v>58044</v>
      </c>
      <c r="M33" s="53">
        <f>L33/D33</f>
        <v>0.20389137315100059</v>
      </c>
      <c r="N33" s="46">
        <v>96829</v>
      </c>
      <c r="O33" s="53">
        <f>N33/D33</f>
        <v>0.34013158588033626</v>
      </c>
      <c r="P33" s="46">
        <v>128808</v>
      </c>
      <c r="Q33" s="52">
        <v>1000</v>
      </c>
      <c r="R33" s="55" t="s">
        <v>187</v>
      </c>
      <c r="S33" s="52">
        <v>129808</v>
      </c>
      <c r="T33" s="53">
        <f>S33/D33</f>
        <v>0.45597704096866315</v>
      </c>
      <c r="U33" s="46">
        <v>2957162</v>
      </c>
      <c r="V33" s="69">
        <v>2469133</v>
      </c>
    </row>
    <row r="34" spans="1:22">
      <c r="A34" s="50" t="s">
        <v>91</v>
      </c>
      <c r="B34" s="51" t="s">
        <v>133</v>
      </c>
      <c r="C34" s="64">
        <v>17871</v>
      </c>
      <c r="D34" s="46">
        <v>0</v>
      </c>
      <c r="E34" s="53">
        <f t="shared" si="0"/>
        <v>0</v>
      </c>
      <c r="F34" s="118">
        <f t="shared" si="1"/>
        <v>0</v>
      </c>
      <c r="G34" s="46">
        <v>0</v>
      </c>
      <c r="H34" s="53">
        <f t="shared" si="2"/>
        <v>0</v>
      </c>
      <c r="I34" s="118">
        <f t="shared" si="3"/>
        <v>0</v>
      </c>
      <c r="J34" s="46">
        <v>0</v>
      </c>
      <c r="K34" s="54">
        <v>0</v>
      </c>
      <c r="L34" s="46">
        <v>0</v>
      </c>
      <c r="M34" s="53">
        <v>0</v>
      </c>
      <c r="N34" s="46">
        <v>0</v>
      </c>
      <c r="O34" s="53">
        <v>0</v>
      </c>
      <c r="P34" s="46">
        <v>0</v>
      </c>
      <c r="Q34" s="52">
        <v>0</v>
      </c>
      <c r="R34" s="55"/>
      <c r="S34" s="52">
        <v>0</v>
      </c>
      <c r="T34" s="53">
        <v>0</v>
      </c>
      <c r="U34" s="46">
        <v>699893</v>
      </c>
      <c r="V34" s="69">
        <v>736427</v>
      </c>
    </row>
    <row r="35" spans="1:22">
      <c r="A35" s="50" t="s">
        <v>92</v>
      </c>
      <c r="B35" s="51" t="s">
        <v>134</v>
      </c>
      <c r="C35" s="64">
        <v>131744</v>
      </c>
      <c r="D35" s="46">
        <v>102519</v>
      </c>
      <c r="E35" s="58">
        <f t="shared" si="0"/>
        <v>1.7879684524783276E-2</v>
      </c>
      <c r="F35" s="118">
        <f t="shared" si="1"/>
        <v>0.77816826572747144</v>
      </c>
      <c r="G35" s="46">
        <v>185416</v>
      </c>
      <c r="H35" s="53">
        <f t="shared" si="2"/>
        <v>3.2516566848485348E-2</v>
      </c>
      <c r="I35" s="118">
        <f t="shared" si="3"/>
        <v>1.4073961622540685</v>
      </c>
      <c r="J35" s="46">
        <v>0</v>
      </c>
      <c r="K35" s="54">
        <f>J35/D35</f>
        <v>0</v>
      </c>
      <c r="L35" s="46">
        <v>0</v>
      </c>
      <c r="M35" s="53">
        <f>L35/D35</f>
        <v>0</v>
      </c>
      <c r="N35" s="46">
        <v>78750</v>
      </c>
      <c r="O35" s="53">
        <f>N35/D35</f>
        <v>0.76815029409182689</v>
      </c>
      <c r="P35" s="46">
        <v>23769</v>
      </c>
      <c r="Q35" s="52">
        <v>0</v>
      </c>
      <c r="R35" s="55"/>
      <c r="S35" s="52">
        <v>23769</v>
      </c>
      <c r="T35" s="53">
        <f>S35/D35</f>
        <v>0.23184970590817311</v>
      </c>
      <c r="U35" s="46">
        <v>5733826</v>
      </c>
      <c r="V35" s="69">
        <v>5702201</v>
      </c>
    </row>
    <row r="36" spans="1:22">
      <c r="A36" s="50" t="s">
        <v>93</v>
      </c>
      <c r="B36" s="51" t="s">
        <v>134</v>
      </c>
      <c r="C36" s="64">
        <v>59190</v>
      </c>
      <c r="D36" s="46">
        <v>720620</v>
      </c>
      <c r="E36" s="53">
        <f t="shared" si="0"/>
        <v>8.5582198731646686E-2</v>
      </c>
      <c r="F36" s="118">
        <f t="shared" si="1"/>
        <v>12.174691670890352</v>
      </c>
      <c r="G36" s="46">
        <v>214422</v>
      </c>
      <c r="H36" s="53">
        <f t="shared" si="2"/>
        <v>2.5449015091236753E-2</v>
      </c>
      <c r="I36" s="118">
        <f t="shared" si="3"/>
        <v>3.6226051697921946</v>
      </c>
      <c r="J36" s="46">
        <v>0</v>
      </c>
      <c r="K36" s="54">
        <f>J36/D36</f>
        <v>0</v>
      </c>
      <c r="L36" s="46">
        <v>560811</v>
      </c>
      <c r="M36" s="53">
        <f>L36/D36</f>
        <v>0.7782340207043934</v>
      </c>
      <c r="N36" s="46">
        <v>0</v>
      </c>
      <c r="O36" s="53">
        <f>N36/D36</f>
        <v>0</v>
      </c>
      <c r="P36" s="46">
        <v>80000</v>
      </c>
      <c r="Q36" s="52">
        <v>79809</v>
      </c>
      <c r="R36" s="55" t="s">
        <v>194</v>
      </c>
      <c r="S36" s="52">
        <v>159809</v>
      </c>
      <c r="T36" s="53">
        <f>S36/D36</f>
        <v>0.22176597929560657</v>
      </c>
      <c r="U36" s="46">
        <v>8420209</v>
      </c>
      <c r="V36" s="69">
        <v>8425552</v>
      </c>
    </row>
    <row r="37" spans="1:22">
      <c r="A37" s="50" t="s">
        <v>59</v>
      </c>
      <c r="B37" s="51" t="s">
        <v>106</v>
      </c>
      <c r="C37" s="64">
        <v>8020</v>
      </c>
      <c r="D37" s="46">
        <v>0</v>
      </c>
      <c r="E37" s="53">
        <f t="shared" si="0"/>
        <v>0</v>
      </c>
      <c r="F37" s="118">
        <f t="shared" si="1"/>
        <v>0</v>
      </c>
      <c r="G37" s="46">
        <v>0</v>
      </c>
      <c r="H37" s="53">
        <f t="shared" si="2"/>
        <v>0</v>
      </c>
      <c r="I37" s="118">
        <f t="shared" si="3"/>
        <v>0</v>
      </c>
      <c r="J37" s="46">
        <v>0</v>
      </c>
      <c r="K37" s="54">
        <v>0</v>
      </c>
      <c r="L37" s="46">
        <v>0</v>
      </c>
      <c r="M37" s="53">
        <v>0</v>
      </c>
      <c r="N37" s="46">
        <v>0</v>
      </c>
      <c r="O37" s="53">
        <v>0</v>
      </c>
      <c r="P37" s="46">
        <v>0</v>
      </c>
      <c r="Q37" s="52">
        <v>0</v>
      </c>
      <c r="R37" s="55" t="s">
        <v>141</v>
      </c>
      <c r="S37" s="52">
        <v>0</v>
      </c>
      <c r="T37" s="53">
        <v>0</v>
      </c>
      <c r="U37" s="46">
        <v>190735</v>
      </c>
      <c r="V37" s="69">
        <v>160290</v>
      </c>
    </row>
    <row r="38" spans="1:22">
      <c r="A38" s="50" t="s">
        <v>73</v>
      </c>
      <c r="B38" s="51" t="s">
        <v>118</v>
      </c>
      <c r="C38" s="64">
        <v>4230</v>
      </c>
      <c r="D38" s="46">
        <v>0</v>
      </c>
      <c r="E38" s="53">
        <f t="shared" si="0"/>
        <v>0</v>
      </c>
      <c r="F38" s="118">
        <f t="shared" si="1"/>
        <v>0</v>
      </c>
      <c r="G38" s="46">
        <v>0</v>
      </c>
      <c r="H38" s="53">
        <f t="shared" si="2"/>
        <v>0</v>
      </c>
      <c r="I38" s="118">
        <f t="shared" si="3"/>
        <v>0</v>
      </c>
      <c r="J38" s="46">
        <v>0</v>
      </c>
      <c r="K38" s="54">
        <v>0</v>
      </c>
      <c r="L38" s="46">
        <v>0</v>
      </c>
      <c r="M38" s="53">
        <v>0</v>
      </c>
      <c r="N38" s="46">
        <v>0</v>
      </c>
      <c r="O38" s="53">
        <v>0</v>
      </c>
      <c r="P38" s="46">
        <v>0</v>
      </c>
      <c r="Q38" s="52">
        <v>0</v>
      </c>
      <c r="R38" s="55" t="s">
        <v>141</v>
      </c>
      <c r="S38" s="52">
        <v>0</v>
      </c>
      <c r="T38" s="53">
        <v>0</v>
      </c>
      <c r="U38" s="46">
        <v>350072</v>
      </c>
      <c r="V38" s="69">
        <v>350072</v>
      </c>
    </row>
    <row r="39" spans="1:22">
      <c r="A39" s="50" t="s">
        <v>86</v>
      </c>
      <c r="B39" s="51" t="s">
        <v>118</v>
      </c>
      <c r="C39" s="64">
        <v>6154</v>
      </c>
      <c r="D39" s="46">
        <v>154</v>
      </c>
      <c r="E39" s="119">
        <f t="shared" si="0"/>
        <v>4.1732720892104658E-4</v>
      </c>
      <c r="F39" s="118">
        <f t="shared" si="1"/>
        <v>2.5024374390640234E-2</v>
      </c>
      <c r="G39" s="46">
        <v>104175</v>
      </c>
      <c r="H39" s="53">
        <f t="shared" si="2"/>
        <v>0.22968751033511114</v>
      </c>
      <c r="I39" s="118">
        <f t="shared" si="3"/>
        <v>16.928014299642509</v>
      </c>
      <c r="J39" s="46">
        <v>0</v>
      </c>
      <c r="K39" s="54">
        <f>J39/D39</f>
        <v>0</v>
      </c>
      <c r="L39" s="46">
        <v>0</v>
      </c>
      <c r="M39" s="53">
        <f>L39/D39</f>
        <v>0</v>
      </c>
      <c r="N39" s="46">
        <v>0</v>
      </c>
      <c r="O39" s="53">
        <f>N39/D39</f>
        <v>0</v>
      </c>
      <c r="P39" s="46">
        <v>0</v>
      </c>
      <c r="Q39" s="52">
        <v>154</v>
      </c>
      <c r="R39" s="55" t="s">
        <v>193</v>
      </c>
      <c r="S39" s="52">
        <v>154</v>
      </c>
      <c r="T39" s="53">
        <f>S39/D39</f>
        <v>1</v>
      </c>
      <c r="U39" s="46">
        <v>369015</v>
      </c>
      <c r="V39" s="69">
        <v>453551</v>
      </c>
    </row>
    <row r="40" spans="1:22">
      <c r="A40" s="50" t="s">
        <v>67</v>
      </c>
      <c r="B40" s="51" t="s">
        <v>114</v>
      </c>
      <c r="C40" s="64">
        <v>9476</v>
      </c>
      <c r="D40" s="46">
        <v>0</v>
      </c>
      <c r="E40" s="53">
        <f t="shared" si="0"/>
        <v>0</v>
      </c>
      <c r="F40" s="118">
        <f t="shared" si="1"/>
        <v>0</v>
      </c>
      <c r="G40" s="46">
        <v>109471</v>
      </c>
      <c r="H40" s="53">
        <f t="shared" si="2"/>
        <v>0.13292122907605594</v>
      </c>
      <c r="I40" s="118">
        <f t="shared" si="3"/>
        <v>11.552448290417898</v>
      </c>
      <c r="J40" s="46">
        <v>0</v>
      </c>
      <c r="K40" s="54">
        <v>0</v>
      </c>
      <c r="L40" s="46">
        <v>0</v>
      </c>
      <c r="M40" s="53">
        <v>0</v>
      </c>
      <c r="N40" s="46">
        <v>0</v>
      </c>
      <c r="O40" s="53">
        <v>0</v>
      </c>
      <c r="P40" s="46">
        <v>0</v>
      </c>
      <c r="Q40" s="52">
        <v>0</v>
      </c>
      <c r="R40" s="55" t="s">
        <v>141</v>
      </c>
      <c r="S40" s="52">
        <v>0</v>
      </c>
      <c r="T40" s="53">
        <v>0</v>
      </c>
      <c r="U40" s="46">
        <v>732253</v>
      </c>
      <c r="V40" s="69">
        <v>823578</v>
      </c>
    </row>
    <row r="41" spans="1:22">
      <c r="A41" s="50" t="s">
        <v>71</v>
      </c>
      <c r="B41" s="51" t="s">
        <v>114</v>
      </c>
      <c r="C41" s="64">
        <v>12642</v>
      </c>
      <c r="D41" s="46">
        <v>0</v>
      </c>
      <c r="E41" s="53">
        <f t="shared" si="0"/>
        <v>0</v>
      </c>
      <c r="F41" s="118">
        <f t="shared" si="1"/>
        <v>0</v>
      </c>
      <c r="G41" s="46">
        <v>0</v>
      </c>
      <c r="H41" s="53">
        <f t="shared" si="2"/>
        <v>0</v>
      </c>
      <c r="I41" s="118">
        <f t="shared" si="3"/>
        <v>0</v>
      </c>
      <c r="J41" s="46">
        <v>0</v>
      </c>
      <c r="K41" s="54">
        <v>0</v>
      </c>
      <c r="L41" s="46">
        <v>0</v>
      </c>
      <c r="M41" s="53">
        <v>0</v>
      </c>
      <c r="N41" s="46">
        <v>0</v>
      </c>
      <c r="O41" s="53">
        <v>0</v>
      </c>
      <c r="P41" s="46">
        <v>0</v>
      </c>
      <c r="Q41" s="52">
        <v>0</v>
      </c>
      <c r="R41" s="55"/>
      <c r="S41" s="52">
        <v>0</v>
      </c>
      <c r="T41" s="53">
        <v>0</v>
      </c>
      <c r="U41" s="46">
        <v>1152520</v>
      </c>
      <c r="V41" s="69">
        <v>1151420</v>
      </c>
    </row>
    <row r="42" spans="1:22">
      <c r="A42" s="50" t="s">
        <v>95</v>
      </c>
      <c r="B42" s="51" t="s">
        <v>136</v>
      </c>
      <c r="C42" s="64">
        <v>31931</v>
      </c>
      <c r="D42" s="46">
        <v>192346</v>
      </c>
      <c r="E42" s="53">
        <f t="shared" si="0"/>
        <v>0.12211358990311973</v>
      </c>
      <c r="F42" s="118">
        <f t="shared" si="1"/>
        <v>6.0238013215996995</v>
      </c>
      <c r="G42" s="46">
        <v>192346</v>
      </c>
      <c r="H42" s="53">
        <f t="shared" si="2"/>
        <v>0.12670279983769056</v>
      </c>
      <c r="I42" s="118">
        <f t="shared" si="3"/>
        <v>6.0238013215996995</v>
      </c>
      <c r="J42" s="46">
        <v>9490</v>
      </c>
      <c r="K42" s="54">
        <f>J42/D42</f>
        <v>4.9338171836170237E-2</v>
      </c>
      <c r="L42" s="46">
        <v>0</v>
      </c>
      <c r="M42" s="53">
        <f>L42/D42</f>
        <v>0</v>
      </c>
      <c r="N42" s="46">
        <v>0</v>
      </c>
      <c r="O42" s="53">
        <f>N42/D42</f>
        <v>0</v>
      </c>
      <c r="P42" s="46">
        <v>182856</v>
      </c>
      <c r="Q42" s="52">
        <v>0</v>
      </c>
      <c r="R42" s="55" t="s">
        <v>415</v>
      </c>
      <c r="S42" s="52">
        <v>182856</v>
      </c>
      <c r="T42" s="53">
        <f>S42/D42</f>
        <v>0.95066182816382971</v>
      </c>
      <c r="U42" s="46">
        <v>1575140</v>
      </c>
      <c r="V42" s="69">
        <v>1518088</v>
      </c>
    </row>
    <row r="43" spans="1:22">
      <c r="A43" s="50" t="s">
        <v>96</v>
      </c>
      <c r="B43" s="51" t="s">
        <v>137</v>
      </c>
      <c r="C43" s="64">
        <v>16359</v>
      </c>
      <c r="D43" s="46">
        <v>0</v>
      </c>
      <c r="E43" s="53">
        <f t="shared" si="0"/>
        <v>0</v>
      </c>
      <c r="F43" s="118">
        <f t="shared" si="1"/>
        <v>0</v>
      </c>
      <c r="G43" s="46">
        <v>0</v>
      </c>
      <c r="H43" s="53">
        <f t="shared" si="2"/>
        <v>0</v>
      </c>
      <c r="I43" s="118">
        <f t="shared" si="3"/>
        <v>0</v>
      </c>
      <c r="J43" s="46">
        <v>0</v>
      </c>
      <c r="K43" s="54">
        <v>0</v>
      </c>
      <c r="L43" s="46">
        <v>0</v>
      </c>
      <c r="M43" s="53">
        <v>0</v>
      </c>
      <c r="N43" s="46">
        <v>0</v>
      </c>
      <c r="O43" s="53">
        <v>0</v>
      </c>
      <c r="P43" s="46">
        <v>0</v>
      </c>
      <c r="Q43" s="52">
        <v>0</v>
      </c>
      <c r="R43" s="55" t="s">
        <v>141</v>
      </c>
      <c r="S43" s="52">
        <v>0</v>
      </c>
      <c r="T43" s="53">
        <v>0</v>
      </c>
      <c r="U43" s="46">
        <v>758063</v>
      </c>
      <c r="V43" s="69">
        <v>749011</v>
      </c>
    </row>
    <row r="44" spans="1:22">
      <c r="A44" s="50" t="s">
        <v>69</v>
      </c>
      <c r="B44" s="51" t="s">
        <v>116</v>
      </c>
      <c r="C44" s="64">
        <v>11147</v>
      </c>
      <c r="D44" s="46">
        <v>8000</v>
      </c>
      <c r="E44" s="54">
        <f t="shared" si="0"/>
        <v>1.9692889389963518E-2</v>
      </c>
      <c r="F44" s="118">
        <f t="shared" si="1"/>
        <v>0.71768188750336415</v>
      </c>
      <c r="G44" s="46">
        <v>30000</v>
      </c>
      <c r="H44" s="53">
        <f t="shared" si="2"/>
        <v>7.3801827333244766E-2</v>
      </c>
      <c r="I44" s="118">
        <f t="shared" si="3"/>
        <v>2.6913070781376156</v>
      </c>
      <c r="J44" s="46">
        <v>0</v>
      </c>
      <c r="K44" s="54">
        <f>J44/D44</f>
        <v>0</v>
      </c>
      <c r="L44" s="46">
        <v>0</v>
      </c>
      <c r="M44" s="53">
        <f>L44/D44</f>
        <v>0</v>
      </c>
      <c r="N44" s="46">
        <v>0</v>
      </c>
      <c r="O44" s="53">
        <f>N44/D44</f>
        <v>0</v>
      </c>
      <c r="P44" s="46">
        <v>0</v>
      </c>
      <c r="Q44" s="52">
        <v>8000</v>
      </c>
      <c r="R44" s="55" t="s">
        <v>188</v>
      </c>
      <c r="S44" s="52">
        <v>8000</v>
      </c>
      <c r="T44" s="53">
        <f>S44/D44</f>
        <v>1</v>
      </c>
      <c r="U44" s="46">
        <v>406238</v>
      </c>
      <c r="V44" s="69">
        <v>406494</v>
      </c>
    </row>
    <row r="45" spans="1:22">
      <c r="A45" s="50" t="s">
        <v>90</v>
      </c>
      <c r="B45" s="51" t="s">
        <v>132</v>
      </c>
      <c r="C45" s="64">
        <v>9631</v>
      </c>
      <c r="D45" s="46">
        <v>0</v>
      </c>
      <c r="E45" s="53">
        <f t="shared" si="0"/>
        <v>0</v>
      </c>
      <c r="F45" s="118">
        <f t="shared" si="1"/>
        <v>0</v>
      </c>
      <c r="G45" s="46">
        <v>0</v>
      </c>
      <c r="H45" s="53">
        <f t="shared" si="2"/>
        <v>0</v>
      </c>
      <c r="I45" s="118">
        <f t="shared" si="3"/>
        <v>0</v>
      </c>
      <c r="J45" s="46">
        <v>0</v>
      </c>
      <c r="K45" s="54">
        <v>0</v>
      </c>
      <c r="L45" s="46">
        <v>0</v>
      </c>
      <c r="M45" s="53">
        <v>0</v>
      </c>
      <c r="N45" s="46">
        <v>0</v>
      </c>
      <c r="O45" s="53">
        <v>0</v>
      </c>
      <c r="P45" s="46">
        <v>0</v>
      </c>
      <c r="Q45" s="52">
        <v>0</v>
      </c>
      <c r="R45" s="55" t="s">
        <v>141</v>
      </c>
      <c r="S45" s="52">
        <v>0</v>
      </c>
      <c r="T45" s="53">
        <v>0</v>
      </c>
      <c r="U45" s="46">
        <v>141867</v>
      </c>
      <c r="V45" s="69">
        <v>143246</v>
      </c>
    </row>
    <row r="46" spans="1:22">
      <c r="A46" s="50" t="s">
        <v>97</v>
      </c>
      <c r="B46" s="51" t="s">
        <v>132</v>
      </c>
      <c r="C46" s="64">
        <v>73192</v>
      </c>
      <c r="D46" s="46">
        <v>166156</v>
      </c>
      <c r="E46" s="53">
        <f t="shared" si="0"/>
        <v>3.6009045821833716E-2</v>
      </c>
      <c r="F46" s="118">
        <f t="shared" si="1"/>
        <v>2.2701388129850257</v>
      </c>
      <c r="G46" s="46">
        <v>375965</v>
      </c>
      <c r="H46" s="53">
        <f t="shared" si="2"/>
        <v>8.1478495584906441E-2</v>
      </c>
      <c r="I46" s="118">
        <f t="shared" si="3"/>
        <v>5.1366952672423212</v>
      </c>
      <c r="J46" s="46">
        <v>141750</v>
      </c>
      <c r="K46" s="54">
        <f>J46/D46</f>
        <v>0.85311394111557814</v>
      </c>
      <c r="L46" s="46">
        <v>0</v>
      </c>
      <c r="M46" s="54">
        <f>L46/D46</f>
        <v>0</v>
      </c>
      <c r="N46" s="46">
        <v>0</v>
      </c>
      <c r="O46" s="53">
        <f>N46/D46</f>
        <v>0</v>
      </c>
      <c r="P46" s="46">
        <v>24406</v>
      </c>
      <c r="Q46" s="52">
        <v>0</v>
      </c>
      <c r="R46" s="55"/>
      <c r="S46" s="52">
        <v>24406</v>
      </c>
      <c r="T46" s="53">
        <f>S46/D46</f>
        <v>0.14688605888442186</v>
      </c>
      <c r="U46" s="46">
        <v>4614285</v>
      </c>
      <c r="V46" s="69">
        <v>4614285</v>
      </c>
    </row>
    <row r="47" spans="1:22">
      <c r="A47" s="50" t="s">
        <v>80</v>
      </c>
      <c r="B47" s="51" t="s">
        <v>124</v>
      </c>
      <c r="C47" s="64">
        <v>6528</v>
      </c>
      <c r="D47" s="46">
        <v>8175</v>
      </c>
      <c r="E47" s="53">
        <f t="shared" si="0"/>
        <v>2.65248116495026E-2</v>
      </c>
      <c r="F47" s="118">
        <f t="shared" si="1"/>
        <v>1.252297794117647</v>
      </c>
      <c r="G47" s="46">
        <v>6550</v>
      </c>
      <c r="H47" s="54">
        <f t="shared" si="2"/>
        <v>2.2301744302840664E-2</v>
      </c>
      <c r="I47" s="118">
        <f t="shared" si="3"/>
        <v>1.0033700980392157</v>
      </c>
      <c r="J47" s="46">
        <v>0</v>
      </c>
      <c r="K47" s="54">
        <f>J47/D47</f>
        <v>0</v>
      </c>
      <c r="L47" s="46">
        <v>0</v>
      </c>
      <c r="M47" s="53">
        <f>L47/D47</f>
        <v>0</v>
      </c>
      <c r="N47" s="46">
        <v>0</v>
      </c>
      <c r="O47" s="53">
        <f>N47/D47</f>
        <v>0</v>
      </c>
      <c r="P47" s="46">
        <v>8175</v>
      </c>
      <c r="Q47" s="52">
        <v>0</v>
      </c>
      <c r="R47" s="55" t="s">
        <v>192</v>
      </c>
      <c r="S47" s="52">
        <v>8175</v>
      </c>
      <c r="T47" s="53">
        <f>S47/D47</f>
        <v>1</v>
      </c>
      <c r="U47" s="46">
        <v>308202</v>
      </c>
      <c r="V47" s="69">
        <v>293699</v>
      </c>
    </row>
    <row r="48" spans="1:22">
      <c r="A48" s="50" t="s">
        <v>98</v>
      </c>
      <c r="B48" s="51" t="s">
        <v>138</v>
      </c>
      <c r="C48" s="64">
        <v>31012</v>
      </c>
      <c r="D48" s="46">
        <v>0</v>
      </c>
      <c r="E48" s="53">
        <f t="shared" si="0"/>
        <v>0</v>
      </c>
      <c r="F48" s="118">
        <f t="shared" si="1"/>
        <v>0</v>
      </c>
      <c r="G48" s="46">
        <v>0</v>
      </c>
      <c r="H48" s="53">
        <f t="shared" si="2"/>
        <v>0</v>
      </c>
      <c r="I48" s="118">
        <f t="shared" si="3"/>
        <v>0</v>
      </c>
      <c r="J48" s="46">
        <v>0</v>
      </c>
      <c r="K48" s="54">
        <v>0</v>
      </c>
      <c r="L48" s="46">
        <v>0</v>
      </c>
      <c r="M48" s="53">
        <v>0</v>
      </c>
      <c r="N48" s="46">
        <v>0</v>
      </c>
      <c r="O48" s="53">
        <v>0</v>
      </c>
      <c r="P48" s="46">
        <v>0</v>
      </c>
      <c r="Q48" s="52">
        <v>0</v>
      </c>
      <c r="R48" s="55" t="s">
        <v>141</v>
      </c>
      <c r="S48" s="52">
        <v>0</v>
      </c>
      <c r="T48" s="53">
        <v>0</v>
      </c>
      <c r="U48" s="46">
        <v>1103399</v>
      </c>
      <c r="V48" s="69">
        <v>997794</v>
      </c>
    </row>
    <row r="49" spans="1:22">
      <c r="A49" s="50" t="s">
        <v>99</v>
      </c>
      <c r="B49" s="51" t="s">
        <v>139</v>
      </c>
      <c r="C49" s="64">
        <v>23359</v>
      </c>
      <c r="D49" s="46">
        <v>0</v>
      </c>
      <c r="E49" s="53">
        <f t="shared" si="0"/>
        <v>0</v>
      </c>
      <c r="F49" s="118">
        <f t="shared" si="1"/>
        <v>0</v>
      </c>
      <c r="G49" s="46">
        <v>63031</v>
      </c>
      <c r="H49" s="53">
        <f t="shared" si="2"/>
        <v>2.5135515485233767E-2</v>
      </c>
      <c r="I49" s="118">
        <f t="shared" si="3"/>
        <v>2.6983603750160539</v>
      </c>
      <c r="J49" s="46">
        <v>0</v>
      </c>
      <c r="K49" s="54">
        <v>0</v>
      </c>
      <c r="L49" s="46">
        <v>0</v>
      </c>
      <c r="M49" s="53">
        <v>0</v>
      </c>
      <c r="N49" s="46">
        <v>0</v>
      </c>
      <c r="O49" s="53">
        <v>0</v>
      </c>
      <c r="P49" s="46">
        <v>0</v>
      </c>
      <c r="Q49" s="52">
        <v>0</v>
      </c>
      <c r="R49" s="55"/>
      <c r="S49" s="52">
        <v>0</v>
      </c>
      <c r="T49" s="53">
        <v>0</v>
      </c>
      <c r="U49" s="46">
        <v>2854868</v>
      </c>
      <c r="V49" s="69">
        <v>2507647</v>
      </c>
    </row>
    <row r="50" spans="1:22">
      <c r="A50" s="50" t="s">
        <v>101</v>
      </c>
      <c r="B50" s="51" t="s">
        <v>140</v>
      </c>
      <c r="C50" s="64">
        <v>43240</v>
      </c>
      <c r="D50" s="46">
        <v>0</v>
      </c>
      <c r="E50" s="53">
        <f t="shared" si="0"/>
        <v>0</v>
      </c>
      <c r="F50" s="118">
        <f t="shared" si="1"/>
        <v>0</v>
      </c>
      <c r="G50" s="46">
        <v>0</v>
      </c>
      <c r="H50" s="53">
        <f t="shared" si="2"/>
        <v>0</v>
      </c>
      <c r="I50" s="118">
        <f t="shared" si="3"/>
        <v>0</v>
      </c>
      <c r="J50" s="46">
        <v>0</v>
      </c>
      <c r="K50" s="54">
        <v>0</v>
      </c>
      <c r="L50" s="46">
        <v>0</v>
      </c>
      <c r="M50" s="53">
        <v>0</v>
      </c>
      <c r="N50" s="46">
        <v>0</v>
      </c>
      <c r="O50" s="53">
        <v>0</v>
      </c>
      <c r="P50" s="46">
        <v>0</v>
      </c>
      <c r="Q50" s="52">
        <v>0</v>
      </c>
      <c r="R50" s="55" t="s">
        <v>141</v>
      </c>
      <c r="S50" s="52">
        <v>0</v>
      </c>
      <c r="T50" s="53">
        <v>0</v>
      </c>
      <c r="U50" s="46">
        <v>1261696</v>
      </c>
      <c r="V50" s="69">
        <v>1249038</v>
      </c>
    </row>
    <row r="51" spans="1:22">
      <c r="A51" s="60"/>
      <c r="B51" s="61"/>
      <c r="C51" s="61"/>
      <c r="D51" s="61"/>
      <c r="E51" s="61"/>
      <c r="F51" s="61"/>
      <c r="G51" s="61"/>
      <c r="H51" s="61"/>
      <c r="I51" s="61"/>
      <c r="J51" s="61"/>
      <c r="K51" s="61"/>
      <c r="L51" s="61"/>
      <c r="M51" s="61"/>
      <c r="N51" s="61"/>
      <c r="O51" s="61"/>
      <c r="P51" s="61"/>
      <c r="Q51" s="61"/>
      <c r="R51" s="61"/>
      <c r="S51" s="61"/>
      <c r="T51" s="61"/>
      <c r="U51" s="61"/>
      <c r="V51" s="68"/>
    </row>
    <row r="52" spans="1:22">
      <c r="A52" s="7" t="s">
        <v>310</v>
      </c>
      <c r="B52" s="7"/>
      <c r="C52" s="8">
        <f>SUM(C3:C50)</f>
        <v>1097379</v>
      </c>
      <c r="D52" s="9">
        <f>SUM(D3:D50)</f>
        <v>2229745</v>
      </c>
      <c r="E52" s="10">
        <f>D52/U52</f>
        <v>3.5774330891362428E-2</v>
      </c>
      <c r="F52" s="15">
        <f>D52/C52</f>
        <v>2.031882330534847</v>
      </c>
      <c r="G52" s="9">
        <f>SUM(G3:G50)</f>
        <v>2636677</v>
      </c>
      <c r="H52" s="10">
        <f>G52/V52</f>
        <v>4.3319705368887421E-2</v>
      </c>
      <c r="I52" s="15">
        <f>G52/C52</f>
        <v>2.4027040794474837</v>
      </c>
      <c r="J52" s="9">
        <f t="shared" ref="J52:S52" si="4">SUM(J3:J50)</f>
        <v>279364</v>
      </c>
      <c r="K52" s="10">
        <f>J52/D52</f>
        <v>0.12528966316776133</v>
      </c>
      <c r="L52" s="9">
        <f t="shared" si="4"/>
        <v>899976</v>
      </c>
      <c r="M52" s="10">
        <f>L52/D52</f>
        <v>0.40362283579512453</v>
      </c>
      <c r="N52" s="9">
        <f t="shared" si="4"/>
        <v>175579</v>
      </c>
      <c r="O52" s="10">
        <f>N52/D52</f>
        <v>7.8743981935154014E-2</v>
      </c>
      <c r="P52" s="9">
        <f t="shared" si="4"/>
        <v>667268</v>
      </c>
      <c r="Q52" s="9">
        <f t="shared" si="4"/>
        <v>207558</v>
      </c>
      <c r="R52" s="11"/>
      <c r="S52" s="9">
        <f t="shared" si="4"/>
        <v>874826</v>
      </c>
      <c r="T52" s="10">
        <f>S52/D52</f>
        <v>0.39234351910196008</v>
      </c>
      <c r="U52" s="9">
        <f>SUM(U3:U50)</f>
        <v>62328070</v>
      </c>
      <c r="V52" s="9">
        <f>SUM(V3:V50)</f>
        <v>60865534</v>
      </c>
    </row>
    <row r="53" spans="1:22">
      <c r="A53" s="7" t="s">
        <v>311</v>
      </c>
      <c r="B53" s="7"/>
      <c r="C53" s="8">
        <f t="shared" ref="C53:I53" si="5">AVERAGE(C3:C50)</f>
        <v>22862.0625</v>
      </c>
      <c r="D53" s="9">
        <f t="shared" si="5"/>
        <v>46453.020833333336</v>
      </c>
      <c r="E53" s="10">
        <f t="shared" si="5"/>
        <v>2.9029076583563202E-2</v>
      </c>
      <c r="F53" s="15">
        <f t="shared" si="5"/>
        <v>3.3616788955902455</v>
      </c>
      <c r="G53" s="9">
        <f t="shared" si="5"/>
        <v>54930.770833333336</v>
      </c>
      <c r="H53" s="10">
        <f t="shared" si="5"/>
        <v>3.7823957130584E-2</v>
      </c>
      <c r="I53" s="15">
        <f t="shared" si="5"/>
        <v>3.0304786815189568</v>
      </c>
      <c r="J53" s="9">
        <f t="shared" ref="J53:T53" si="6">AVERAGE(J3:J50)</f>
        <v>5820.083333333333</v>
      </c>
      <c r="K53" s="10">
        <f t="shared" si="6"/>
        <v>9.1049661265946991E-2</v>
      </c>
      <c r="L53" s="9">
        <f t="shared" si="6"/>
        <v>18749.5</v>
      </c>
      <c r="M53" s="10">
        <f t="shared" si="6"/>
        <v>4.6271858913939923E-2</v>
      </c>
      <c r="N53" s="9">
        <f t="shared" si="6"/>
        <v>3657.8958333333335</v>
      </c>
      <c r="O53" s="10">
        <f t="shared" si="6"/>
        <v>2.3089205832753399E-2</v>
      </c>
      <c r="P53" s="9">
        <f t="shared" si="6"/>
        <v>13901.416666666666</v>
      </c>
      <c r="Q53" s="9">
        <f t="shared" si="6"/>
        <v>4324.125</v>
      </c>
      <c r="R53" s="11"/>
      <c r="S53" s="9">
        <f t="shared" si="6"/>
        <v>18225.541666666668</v>
      </c>
      <c r="T53" s="10">
        <f t="shared" si="6"/>
        <v>0.33958927398735961</v>
      </c>
      <c r="U53" s="9">
        <f>AVERAGE(U3:U50)</f>
        <v>1298501.4583333333</v>
      </c>
      <c r="V53" s="9">
        <f>AVERAGE(V3:V50)</f>
        <v>1268031.9583333333</v>
      </c>
    </row>
    <row r="54" spans="1:22">
      <c r="A54" s="7" t="s">
        <v>312</v>
      </c>
      <c r="B54" s="7"/>
      <c r="C54" s="8">
        <f t="shared" ref="C54:I54" si="7">MEDIAN(C3:C50)</f>
        <v>14422</v>
      </c>
      <c r="D54" s="9">
        <f t="shared" si="7"/>
        <v>77</v>
      </c>
      <c r="E54" s="10">
        <f t="shared" si="7"/>
        <v>2.0866360446052329E-4</v>
      </c>
      <c r="F54" s="15">
        <f t="shared" si="7"/>
        <v>1.2512187195320117E-2</v>
      </c>
      <c r="G54" s="9">
        <f t="shared" si="7"/>
        <v>6175</v>
      </c>
      <c r="H54" s="10">
        <f t="shared" si="7"/>
        <v>5.4407362506918907E-3</v>
      </c>
      <c r="I54" s="15">
        <f t="shared" si="7"/>
        <v>0.29876691552544143</v>
      </c>
      <c r="J54" s="9">
        <f t="shared" ref="J54:T54" si="8">MEDIAN(J3:J50)</f>
        <v>0</v>
      </c>
      <c r="K54" s="10">
        <f t="shared" si="8"/>
        <v>0</v>
      </c>
      <c r="L54" s="9">
        <f t="shared" si="8"/>
        <v>0</v>
      </c>
      <c r="M54" s="10">
        <f t="shared" si="8"/>
        <v>0</v>
      </c>
      <c r="N54" s="9">
        <f t="shared" si="8"/>
        <v>0</v>
      </c>
      <c r="O54" s="10">
        <f t="shared" si="8"/>
        <v>0</v>
      </c>
      <c r="P54" s="9">
        <f t="shared" si="8"/>
        <v>0</v>
      </c>
      <c r="Q54" s="9">
        <f t="shared" si="8"/>
        <v>0</v>
      </c>
      <c r="R54" s="11"/>
      <c r="S54" s="9">
        <f t="shared" si="8"/>
        <v>0</v>
      </c>
      <c r="T54" s="10">
        <f t="shared" si="8"/>
        <v>0</v>
      </c>
      <c r="U54" s="9">
        <f>MEDIAN(U3:U50)</f>
        <v>745158</v>
      </c>
      <c r="V54" s="9">
        <f>MEDIAN(V3:V50)</f>
        <v>786294.5</v>
      </c>
    </row>
  </sheetData>
  <autoFilter ref="A2:V2" xr:uid="{E33C77BB-0521-423A-BC93-E9B236619996}"/>
  <sortState xmlns:xlrd2="http://schemas.microsoft.com/office/spreadsheetml/2017/richdata2" ref="A4:V50">
    <sortCondition ref="B3:B50"/>
  </sortState>
  <mergeCells count="10">
    <mergeCell ref="U1:V1"/>
    <mergeCell ref="J1:K1"/>
    <mergeCell ref="L1:M1"/>
    <mergeCell ref="N1:O1"/>
    <mergeCell ref="P1:T1"/>
    <mergeCell ref="G1:I1"/>
    <mergeCell ref="A1:A2"/>
    <mergeCell ref="B1:B2"/>
    <mergeCell ref="C1:C2"/>
    <mergeCell ref="D1:F1"/>
  </mergeCells>
  <conditionalFormatting sqref="A3:V50">
    <cfRule type="expression" dxfId="0" priority="1">
      <formula>MOD(ROW(),2)=1</formula>
    </cfRule>
  </conditionalFormatting>
  <pageMargins left="0.7" right="0.7" top="0.75" bottom="0.75" header="0.3" footer="0.3"/>
  <pageSetup orientation="portrait" r:id="rId1"/>
  <ignoredErrors>
    <ignoredError sqref="K52 M52 O52 T52"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CC06C-E33A-470F-A0CD-279E820B09C7}">
  <sheetPr>
    <tabColor theme="8" tint="-0.249977111117893"/>
  </sheetPr>
  <dimension ref="A1:BD49"/>
  <sheetViews>
    <sheetView showRowColHeaders="0" workbookViewId="0">
      <pane xSplit="1" ySplit="1" topLeftCell="B2" activePane="bottomRight" state="frozen"/>
      <selection pane="topRight" activeCell="B1" sqref="B1"/>
      <selection pane="bottomLeft" activeCell="A2" sqref="A2"/>
      <selection pane="bottomRight"/>
    </sheetView>
  </sheetViews>
  <sheetFormatPr defaultRowHeight="12.75"/>
  <cols>
    <col min="1" max="1" width="36.7109375" style="39" bestFit="1" customWidth="1"/>
    <col min="2" max="2" width="15.28515625" style="2" customWidth="1"/>
    <col min="3" max="3" width="15.28515625" style="40" customWidth="1"/>
    <col min="4" max="4" width="13.5703125" style="6" bestFit="1" customWidth="1"/>
    <col min="5" max="5" width="12" style="2" bestFit="1" customWidth="1"/>
    <col min="6" max="6" width="13" style="2" customWidth="1"/>
    <col min="7" max="8" width="13.140625" style="2" customWidth="1"/>
    <col min="9" max="9" width="11.5703125" style="2" bestFit="1" customWidth="1"/>
    <col min="10" max="10" width="15.85546875" style="2" customWidth="1"/>
    <col min="11" max="11" width="13" style="2" customWidth="1"/>
    <col min="12" max="12" width="11.5703125" style="2" bestFit="1" customWidth="1"/>
    <col min="13" max="13" width="12" style="2" bestFit="1" customWidth="1"/>
    <col min="14" max="15" width="15.28515625" style="2" customWidth="1"/>
    <col min="16" max="16" width="13.5703125" style="2" bestFit="1" customWidth="1"/>
    <col min="17" max="17" width="47" style="2" customWidth="1"/>
    <col min="18" max="18" width="13.140625" style="2" customWidth="1"/>
    <col min="19" max="19" width="12" style="2" bestFit="1" customWidth="1"/>
    <col min="20" max="20" width="13.5703125" style="2" bestFit="1" customWidth="1"/>
    <col min="21" max="21" width="14" style="2" customWidth="1"/>
    <col min="22" max="22" width="13.85546875" style="2" customWidth="1"/>
    <col min="23" max="23" width="15.28515625" style="2" customWidth="1"/>
    <col min="24" max="24" width="15.85546875" style="2" customWidth="1"/>
    <col min="25" max="25" width="12" style="2" bestFit="1" customWidth="1"/>
    <col min="26" max="26" width="44.5703125" style="2" customWidth="1"/>
    <col min="27" max="27" width="12" style="2" bestFit="1" customWidth="1"/>
    <col min="28" max="28" width="13.5703125" style="2" bestFit="1" customWidth="1"/>
    <col min="29" max="29" width="14.28515625" style="2" customWidth="1"/>
    <col min="30" max="30" width="18" style="2" customWidth="1"/>
    <col min="31" max="31" width="14.140625" style="2" customWidth="1"/>
    <col min="32" max="32" width="15" style="2" customWidth="1"/>
    <col min="33" max="33" width="14.42578125" style="2" customWidth="1"/>
    <col min="34" max="34" width="11.5703125" style="2" bestFit="1" customWidth="1"/>
    <col min="35" max="35" width="17.42578125" style="2" customWidth="1"/>
    <col min="36" max="36" width="15" style="2" customWidth="1"/>
    <col min="37" max="37" width="14.42578125" style="2" customWidth="1"/>
    <col min="38" max="38" width="11.5703125" style="2" bestFit="1" customWidth="1"/>
    <col min="39" max="39" width="15.28515625" style="2" customWidth="1"/>
    <col min="40" max="40" width="15.42578125" style="2" customWidth="1"/>
    <col min="41" max="41" width="14.140625" style="2" customWidth="1"/>
    <col min="42" max="42" width="32.5703125" style="2" customWidth="1"/>
    <col min="43" max="43" width="16.28515625" style="2" customWidth="1"/>
    <col min="44" max="44" width="15.140625" style="2" customWidth="1"/>
    <col min="45" max="45" width="16.42578125" style="2" customWidth="1"/>
    <col min="46" max="46" width="15.85546875" style="2" customWidth="1"/>
    <col min="47" max="48" width="14.42578125" style="2" customWidth="1"/>
    <col min="49" max="49" width="15.28515625" style="2" customWidth="1"/>
    <col min="50" max="50" width="12" style="2" bestFit="1" customWidth="1"/>
    <col min="51" max="51" width="14.42578125" style="2" customWidth="1"/>
    <col min="52" max="52" width="68" style="2" customWidth="1"/>
    <col min="53" max="53" width="15" style="2" customWidth="1"/>
    <col min="54" max="56" width="15.28515625" style="2" customWidth="1"/>
    <col min="57" max="16384" width="9.140625" style="2"/>
  </cols>
  <sheetData>
    <row r="1" spans="1:56" ht="76.5">
      <c r="A1" s="34" t="s">
        <v>0</v>
      </c>
      <c r="B1" s="34" t="s">
        <v>1</v>
      </c>
      <c r="C1" s="31" t="s">
        <v>405</v>
      </c>
      <c r="D1" s="30" t="s">
        <v>2</v>
      </c>
      <c r="E1" s="30" t="s">
        <v>3</v>
      </c>
      <c r="F1" s="30" t="s">
        <v>4</v>
      </c>
      <c r="G1" s="30" t="s">
        <v>5</v>
      </c>
      <c r="H1" s="30" t="s">
        <v>6</v>
      </c>
      <c r="I1" s="30" t="s">
        <v>7</v>
      </c>
      <c r="J1" s="30" t="s">
        <v>8</v>
      </c>
      <c r="K1" s="30" t="s">
        <v>9</v>
      </c>
      <c r="L1" s="30" t="s">
        <v>10</v>
      </c>
      <c r="M1" s="30" t="s">
        <v>11</v>
      </c>
      <c r="N1" s="30" t="s">
        <v>12</v>
      </c>
      <c r="O1" s="30" t="s">
        <v>13</v>
      </c>
      <c r="P1" s="30" t="s">
        <v>14</v>
      </c>
      <c r="Q1" s="31" t="s">
        <v>15</v>
      </c>
      <c r="R1" s="30" t="s">
        <v>16</v>
      </c>
      <c r="S1" s="30" t="s">
        <v>17</v>
      </c>
      <c r="T1" s="30" t="s">
        <v>18</v>
      </c>
      <c r="U1" s="30" t="s">
        <v>19</v>
      </c>
      <c r="V1" s="30" t="s">
        <v>20</v>
      </c>
      <c r="W1" s="30" t="s">
        <v>21</v>
      </c>
      <c r="X1" s="30" t="s">
        <v>22</v>
      </c>
      <c r="Y1" s="30" t="s">
        <v>23</v>
      </c>
      <c r="Z1" s="31" t="s">
        <v>24</v>
      </c>
      <c r="AA1" s="30" t="s">
        <v>25</v>
      </c>
      <c r="AB1" s="30" t="s">
        <v>26</v>
      </c>
      <c r="AC1" s="30" t="s">
        <v>27</v>
      </c>
      <c r="AD1" s="30" t="s">
        <v>28</v>
      </c>
      <c r="AE1" s="30" t="s">
        <v>29</v>
      </c>
      <c r="AF1" s="30" t="s">
        <v>30</v>
      </c>
      <c r="AG1" s="30" t="s">
        <v>31</v>
      </c>
      <c r="AH1" s="30" t="s">
        <v>32</v>
      </c>
      <c r="AI1" s="30" t="s">
        <v>33</v>
      </c>
      <c r="AJ1" s="30" t="s">
        <v>34</v>
      </c>
      <c r="AK1" s="30" t="s">
        <v>35</v>
      </c>
      <c r="AL1" s="30" t="s">
        <v>36</v>
      </c>
      <c r="AM1" s="30" t="s">
        <v>37</v>
      </c>
      <c r="AN1" s="30" t="s">
        <v>38</v>
      </c>
      <c r="AO1" s="30" t="s">
        <v>39</v>
      </c>
      <c r="AP1" s="31" t="s">
        <v>40</v>
      </c>
      <c r="AQ1" s="30" t="s">
        <v>41</v>
      </c>
      <c r="AR1" s="30" t="s">
        <v>42</v>
      </c>
      <c r="AS1" s="30" t="s">
        <v>43</v>
      </c>
      <c r="AT1" s="30" t="s">
        <v>44</v>
      </c>
      <c r="AU1" s="30" t="s">
        <v>45</v>
      </c>
      <c r="AV1" s="30" t="s">
        <v>46</v>
      </c>
      <c r="AW1" s="30" t="s">
        <v>47</v>
      </c>
      <c r="AX1" s="30" t="s">
        <v>48</v>
      </c>
      <c r="AY1" s="30" t="s">
        <v>49</v>
      </c>
      <c r="AZ1" s="31" t="s">
        <v>50</v>
      </c>
      <c r="BA1" s="30" t="s">
        <v>51</v>
      </c>
      <c r="BB1" s="30" t="s">
        <v>52</v>
      </c>
      <c r="BC1" s="30" t="s">
        <v>53</v>
      </c>
      <c r="BD1" s="30" t="s">
        <v>54</v>
      </c>
    </row>
    <row r="2" spans="1:56">
      <c r="A2" s="1" t="s">
        <v>57</v>
      </c>
      <c r="B2" s="2" t="s">
        <v>104</v>
      </c>
      <c r="C2" s="12">
        <v>17153</v>
      </c>
      <c r="D2" s="35">
        <v>1536022</v>
      </c>
      <c r="E2" s="33">
        <v>282273</v>
      </c>
      <c r="F2" s="33">
        <v>2000</v>
      </c>
      <c r="G2" s="4">
        <v>284273</v>
      </c>
      <c r="H2" s="35">
        <v>17589</v>
      </c>
      <c r="I2" s="35">
        <v>0</v>
      </c>
      <c r="J2" s="35">
        <v>20470</v>
      </c>
      <c r="K2" s="35">
        <v>0</v>
      </c>
      <c r="L2" s="35">
        <v>0</v>
      </c>
      <c r="M2" s="35">
        <v>0</v>
      </c>
      <c r="N2" s="4">
        <f t="shared" ref="N2:N49" si="0">SUM(H2:M2)</f>
        <v>38059</v>
      </c>
      <c r="O2" s="33">
        <v>0</v>
      </c>
      <c r="P2" s="33">
        <v>42861</v>
      </c>
      <c r="Q2" s="2" t="s">
        <v>144</v>
      </c>
      <c r="R2" s="4">
        <v>42861</v>
      </c>
      <c r="S2" s="4">
        <v>20470</v>
      </c>
      <c r="T2" s="33">
        <v>1901215</v>
      </c>
      <c r="U2" s="33">
        <v>3500</v>
      </c>
      <c r="V2" s="33">
        <v>0</v>
      </c>
      <c r="W2" s="33">
        <v>0</v>
      </c>
      <c r="X2" s="33">
        <v>0</v>
      </c>
      <c r="Y2" s="33">
        <v>0</v>
      </c>
      <c r="Z2" s="2" t="s">
        <v>141</v>
      </c>
      <c r="AA2" s="4">
        <v>0</v>
      </c>
      <c r="AB2" s="33">
        <v>3500</v>
      </c>
      <c r="AC2" s="33">
        <v>1904715</v>
      </c>
      <c r="AD2" s="33">
        <v>1063139</v>
      </c>
      <c r="AE2" s="33">
        <v>410539</v>
      </c>
      <c r="AF2" s="33">
        <v>1473678</v>
      </c>
      <c r="AG2" s="33">
        <v>81756</v>
      </c>
      <c r="AH2" s="33">
        <v>6731</v>
      </c>
      <c r="AI2" s="33">
        <v>19675</v>
      </c>
      <c r="AJ2" s="33">
        <v>0</v>
      </c>
      <c r="AK2" s="4">
        <v>26406</v>
      </c>
      <c r="AL2" s="33">
        <v>1484</v>
      </c>
      <c r="AM2" s="33">
        <v>19808</v>
      </c>
      <c r="AN2" s="4">
        <v>47698</v>
      </c>
      <c r="AO2" s="33">
        <v>9834</v>
      </c>
      <c r="AP2" s="2" t="s">
        <v>198</v>
      </c>
      <c r="AQ2" s="33">
        <v>139288</v>
      </c>
      <c r="AR2" s="33">
        <v>1351</v>
      </c>
      <c r="AS2" s="33">
        <v>1351</v>
      </c>
      <c r="AT2" s="33">
        <v>1351</v>
      </c>
      <c r="AU2" s="4">
        <v>4053</v>
      </c>
      <c r="AV2" s="33">
        <v>108203</v>
      </c>
      <c r="AW2" s="33">
        <v>12563</v>
      </c>
      <c r="AX2" s="33">
        <v>23800</v>
      </c>
      <c r="AY2" s="33">
        <v>36668</v>
      </c>
      <c r="AZ2" s="2" t="s">
        <v>240</v>
      </c>
      <c r="BA2" s="33">
        <v>185287</v>
      </c>
      <c r="BB2" s="33">
        <v>1798253</v>
      </c>
      <c r="BC2" s="33">
        <v>10500</v>
      </c>
      <c r="BD2" s="33">
        <v>1808753</v>
      </c>
    </row>
    <row r="3" spans="1:56">
      <c r="A3" s="1" t="s">
        <v>94</v>
      </c>
      <c r="B3" s="2" t="s">
        <v>135</v>
      </c>
      <c r="C3" s="12">
        <v>22493</v>
      </c>
      <c r="D3" s="35">
        <v>950944</v>
      </c>
      <c r="E3" s="33">
        <v>190810</v>
      </c>
      <c r="F3" s="33">
        <v>0</v>
      </c>
      <c r="G3" s="4">
        <v>190810</v>
      </c>
      <c r="H3" s="35">
        <v>1526</v>
      </c>
      <c r="I3" s="35">
        <v>0</v>
      </c>
      <c r="J3" s="35">
        <v>9960</v>
      </c>
      <c r="K3" s="35">
        <v>0</v>
      </c>
      <c r="L3" s="35">
        <v>0</v>
      </c>
      <c r="M3" s="35">
        <v>0</v>
      </c>
      <c r="N3" s="4">
        <f t="shared" si="0"/>
        <v>11486</v>
      </c>
      <c r="O3" s="33">
        <v>0</v>
      </c>
      <c r="P3" s="33">
        <v>3488</v>
      </c>
      <c r="Q3" s="2" t="s">
        <v>178</v>
      </c>
      <c r="R3" s="4">
        <v>3488</v>
      </c>
      <c r="S3" s="4">
        <v>9960</v>
      </c>
      <c r="T3" s="33">
        <v>1156728</v>
      </c>
      <c r="U3" s="33">
        <v>0</v>
      </c>
      <c r="V3" s="33">
        <v>0</v>
      </c>
      <c r="W3" s="33">
        <v>0</v>
      </c>
      <c r="X3" s="33">
        <v>0</v>
      </c>
      <c r="Y3" s="33">
        <v>0</v>
      </c>
      <c r="Z3" s="2" t="s">
        <v>141</v>
      </c>
      <c r="AA3" s="4">
        <v>0</v>
      </c>
      <c r="AB3" s="33">
        <v>0</v>
      </c>
      <c r="AC3" s="33">
        <v>1156728</v>
      </c>
      <c r="AD3" s="33">
        <v>607606</v>
      </c>
      <c r="AE3" s="33">
        <v>154856</v>
      </c>
      <c r="AF3" s="33">
        <v>762462</v>
      </c>
      <c r="AG3" s="33">
        <v>32203</v>
      </c>
      <c r="AH3" s="33">
        <v>9392</v>
      </c>
      <c r="AI3" s="33">
        <v>2689</v>
      </c>
      <c r="AJ3" s="33">
        <v>0</v>
      </c>
      <c r="AK3" s="4">
        <v>12081</v>
      </c>
      <c r="AL3" s="33">
        <v>2071</v>
      </c>
      <c r="AM3" s="33">
        <v>0</v>
      </c>
      <c r="AN3" s="4">
        <v>14152</v>
      </c>
      <c r="AO3" s="33">
        <v>18607</v>
      </c>
      <c r="AP3" s="2" t="s">
        <v>231</v>
      </c>
      <c r="AQ3" s="33">
        <v>64962</v>
      </c>
      <c r="AR3" s="33">
        <v>900</v>
      </c>
      <c r="AS3" s="33">
        <v>626</v>
      </c>
      <c r="AT3" s="33">
        <v>0</v>
      </c>
      <c r="AU3" s="4">
        <v>1526</v>
      </c>
      <c r="AV3" s="33">
        <v>74547</v>
      </c>
      <c r="AW3" s="33">
        <v>16022</v>
      </c>
      <c r="AX3" s="33">
        <v>33207</v>
      </c>
      <c r="AY3" s="33">
        <v>12011</v>
      </c>
      <c r="AZ3" s="2" t="s">
        <v>275</v>
      </c>
      <c r="BA3" s="33">
        <v>137313</v>
      </c>
      <c r="BB3" s="33">
        <v>964737</v>
      </c>
      <c r="BC3" s="33">
        <v>0</v>
      </c>
      <c r="BD3" s="33">
        <v>964737</v>
      </c>
    </row>
    <row r="4" spans="1:56">
      <c r="A4" s="1" t="s">
        <v>76</v>
      </c>
      <c r="B4" s="2" t="s">
        <v>121</v>
      </c>
      <c r="C4" s="12">
        <v>12330</v>
      </c>
      <c r="D4" s="35">
        <v>812562</v>
      </c>
      <c r="E4" s="33">
        <v>137840</v>
      </c>
      <c r="F4" s="33">
        <v>0</v>
      </c>
      <c r="G4" s="4">
        <v>137840</v>
      </c>
      <c r="H4" s="35">
        <v>2000</v>
      </c>
      <c r="I4" s="35">
        <v>0</v>
      </c>
      <c r="J4" s="35">
        <v>10000</v>
      </c>
      <c r="K4" s="35">
        <v>0</v>
      </c>
      <c r="L4" s="35">
        <v>0</v>
      </c>
      <c r="M4" s="35">
        <v>64</v>
      </c>
      <c r="N4" s="4">
        <f t="shared" si="0"/>
        <v>12064</v>
      </c>
      <c r="O4" s="33">
        <v>2200</v>
      </c>
      <c r="P4" s="33">
        <v>7328</v>
      </c>
      <c r="Q4" s="2" t="s">
        <v>160</v>
      </c>
      <c r="R4" s="4">
        <v>9528</v>
      </c>
      <c r="S4" s="4">
        <v>10000</v>
      </c>
      <c r="T4" s="33">
        <v>971994</v>
      </c>
      <c r="U4" s="33">
        <v>65967</v>
      </c>
      <c r="V4" s="33">
        <v>231931</v>
      </c>
      <c r="W4" s="33">
        <v>0</v>
      </c>
      <c r="X4" s="33">
        <v>8236</v>
      </c>
      <c r="Y4" s="33">
        <v>0</v>
      </c>
      <c r="AA4" s="4">
        <v>8236</v>
      </c>
      <c r="AB4" s="33">
        <v>306134</v>
      </c>
      <c r="AC4" s="33">
        <v>1278128</v>
      </c>
      <c r="AD4" s="33">
        <v>525190</v>
      </c>
      <c r="AE4" s="33">
        <v>195423</v>
      </c>
      <c r="AF4" s="33">
        <v>720613</v>
      </c>
      <c r="AG4" s="33">
        <v>28629</v>
      </c>
      <c r="AH4" s="33">
        <v>5828</v>
      </c>
      <c r="AI4" s="33">
        <v>936</v>
      </c>
      <c r="AJ4" s="33">
        <v>0</v>
      </c>
      <c r="AK4" s="4">
        <v>6764</v>
      </c>
      <c r="AL4" s="33">
        <v>1285</v>
      </c>
      <c r="AM4" s="33">
        <v>3534</v>
      </c>
      <c r="AN4" s="4">
        <v>11583</v>
      </c>
      <c r="AO4" s="33">
        <v>1070</v>
      </c>
      <c r="AP4" s="2" t="s">
        <v>216</v>
      </c>
      <c r="AQ4" s="33">
        <v>41282</v>
      </c>
      <c r="AR4" s="33">
        <v>8587</v>
      </c>
      <c r="AS4" s="33">
        <v>3125</v>
      </c>
      <c r="AT4" s="33">
        <v>0</v>
      </c>
      <c r="AU4" s="4">
        <v>11712</v>
      </c>
      <c r="AV4" s="33">
        <v>110095</v>
      </c>
      <c r="AW4" s="33">
        <v>44647</v>
      </c>
      <c r="AX4" s="33">
        <v>20608</v>
      </c>
      <c r="AY4" s="33">
        <v>22287</v>
      </c>
      <c r="AZ4" s="2" t="s">
        <v>256</v>
      </c>
      <c r="BA4" s="33">
        <v>209349</v>
      </c>
      <c r="BB4" s="33">
        <v>971244</v>
      </c>
      <c r="BC4" s="33">
        <v>306134</v>
      </c>
      <c r="BD4" s="33">
        <v>1277378</v>
      </c>
    </row>
    <row r="5" spans="1:56">
      <c r="A5" s="1" t="s">
        <v>88</v>
      </c>
      <c r="B5" s="2" t="s">
        <v>121</v>
      </c>
      <c r="C5" s="12">
        <v>3828</v>
      </c>
      <c r="D5" s="35">
        <v>84500</v>
      </c>
      <c r="E5" s="33">
        <v>48430</v>
      </c>
      <c r="F5" s="33">
        <v>0</v>
      </c>
      <c r="G5" s="4">
        <v>48430</v>
      </c>
      <c r="H5" s="35">
        <v>411</v>
      </c>
      <c r="I5" s="35">
        <v>0</v>
      </c>
      <c r="J5" s="35">
        <v>7137</v>
      </c>
      <c r="K5" s="35">
        <v>0</v>
      </c>
      <c r="L5" s="35">
        <v>0</v>
      </c>
      <c r="M5" s="35">
        <v>0</v>
      </c>
      <c r="N5" s="4">
        <f t="shared" si="0"/>
        <v>7548</v>
      </c>
      <c r="O5" s="33">
        <v>0</v>
      </c>
      <c r="P5" s="33">
        <v>1034</v>
      </c>
      <c r="Q5" s="2" t="s">
        <v>172</v>
      </c>
      <c r="R5" s="4">
        <v>1034</v>
      </c>
      <c r="S5" s="4">
        <v>7137</v>
      </c>
      <c r="T5" s="33">
        <v>141512</v>
      </c>
      <c r="U5" s="33">
        <v>0</v>
      </c>
      <c r="V5" s="33">
        <v>0</v>
      </c>
      <c r="W5" s="33">
        <v>0</v>
      </c>
      <c r="X5" s="33">
        <v>7085</v>
      </c>
      <c r="Y5" s="33">
        <v>0</v>
      </c>
      <c r="Z5" s="2" t="s">
        <v>141</v>
      </c>
      <c r="AA5" s="4">
        <v>7085</v>
      </c>
      <c r="AB5" s="33">
        <v>7085</v>
      </c>
      <c r="AC5" s="33">
        <v>148597</v>
      </c>
      <c r="AD5" s="33">
        <v>71502</v>
      </c>
      <c r="AE5" s="33">
        <v>6307</v>
      </c>
      <c r="AF5" s="33">
        <v>77809</v>
      </c>
      <c r="AG5" s="33">
        <v>6872</v>
      </c>
      <c r="AH5" s="33">
        <v>2933</v>
      </c>
      <c r="AI5" s="33">
        <v>0</v>
      </c>
      <c r="AJ5" s="33">
        <v>0</v>
      </c>
      <c r="AK5" s="4">
        <v>2933</v>
      </c>
      <c r="AL5" s="33">
        <v>647</v>
      </c>
      <c r="AM5" s="33">
        <v>0</v>
      </c>
      <c r="AN5" s="4">
        <v>3580</v>
      </c>
      <c r="AO5" s="33">
        <v>0</v>
      </c>
      <c r="AP5" s="2" t="s">
        <v>141</v>
      </c>
      <c r="AQ5" s="33">
        <v>10452</v>
      </c>
      <c r="AR5" s="33">
        <v>588</v>
      </c>
      <c r="AS5" s="33">
        <v>0</v>
      </c>
      <c r="AT5" s="33">
        <v>0</v>
      </c>
      <c r="AU5" s="4">
        <v>588</v>
      </c>
      <c r="AV5" s="33">
        <v>13527</v>
      </c>
      <c r="AW5" s="33">
        <v>7137</v>
      </c>
      <c r="AX5" s="33">
        <v>10372</v>
      </c>
      <c r="AY5" s="33">
        <v>76833</v>
      </c>
      <c r="AZ5" s="2" t="s">
        <v>269</v>
      </c>
      <c r="BA5" s="33">
        <v>108457</v>
      </c>
      <c r="BB5" s="33">
        <v>196718</v>
      </c>
      <c r="BC5" s="33">
        <v>0</v>
      </c>
      <c r="BD5" s="33">
        <v>196718</v>
      </c>
    </row>
    <row r="6" spans="1:56">
      <c r="A6" s="1" t="s">
        <v>55</v>
      </c>
      <c r="B6" s="2" t="s">
        <v>102</v>
      </c>
      <c r="C6" s="12">
        <v>22583</v>
      </c>
      <c r="D6" s="35">
        <v>118825</v>
      </c>
      <c r="E6" s="33">
        <v>31902</v>
      </c>
      <c r="F6" s="33">
        <v>1000</v>
      </c>
      <c r="G6" s="4">
        <v>32902</v>
      </c>
      <c r="H6" s="35">
        <v>1643</v>
      </c>
      <c r="I6" s="35">
        <v>0</v>
      </c>
      <c r="J6" s="35">
        <v>12460</v>
      </c>
      <c r="K6" s="35">
        <v>0</v>
      </c>
      <c r="L6" s="35">
        <v>0</v>
      </c>
      <c r="M6" s="35">
        <v>0</v>
      </c>
      <c r="N6" s="4">
        <f t="shared" si="0"/>
        <v>14103</v>
      </c>
      <c r="O6" s="33">
        <v>0</v>
      </c>
      <c r="P6" s="33">
        <v>45669</v>
      </c>
      <c r="Q6" s="2" t="s">
        <v>142</v>
      </c>
      <c r="R6" s="4">
        <v>45669</v>
      </c>
      <c r="S6" s="4">
        <v>12460</v>
      </c>
      <c r="T6" s="33">
        <v>211499</v>
      </c>
      <c r="U6" s="33">
        <v>0</v>
      </c>
      <c r="V6" s="33">
        <v>0</v>
      </c>
      <c r="W6" s="33">
        <v>0</v>
      </c>
      <c r="X6" s="33">
        <v>0</v>
      </c>
      <c r="Y6" s="33">
        <v>0</v>
      </c>
      <c r="Z6" s="2" t="s">
        <v>141</v>
      </c>
      <c r="AA6" s="4">
        <v>0</v>
      </c>
      <c r="AB6" s="33">
        <v>0</v>
      </c>
      <c r="AC6" s="33">
        <v>211499</v>
      </c>
      <c r="AD6" s="33">
        <v>144738</v>
      </c>
      <c r="AE6" s="33">
        <v>5418</v>
      </c>
      <c r="AF6" s="33">
        <v>150156</v>
      </c>
      <c r="AG6" s="33">
        <v>6185</v>
      </c>
      <c r="AH6" s="33">
        <v>7132</v>
      </c>
      <c r="AI6" s="33">
        <v>0</v>
      </c>
      <c r="AJ6" s="33">
        <v>0</v>
      </c>
      <c r="AK6" s="4">
        <v>7132</v>
      </c>
      <c r="AL6" s="33">
        <v>1572</v>
      </c>
      <c r="AM6" s="33">
        <v>0</v>
      </c>
      <c r="AN6" s="4">
        <v>8704</v>
      </c>
      <c r="AO6" s="33">
        <v>114</v>
      </c>
      <c r="AP6" s="2" t="s">
        <v>196</v>
      </c>
      <c r="AQ6" s="33">
        <v>15003</v>
      </c>
      <c r="AR6" s="33">
        <v>629</v>
      </c>
      <c r="AS6" s="33">
        <v>0</v>
      </c>
      <c r="AT6" s="33">
        <v>0</v>
      </c>
      <c r="AU6" s="4">
        <v>629</v>
      </c>
      <c r="AV6" s="33">
        <v>20514</v>
      </c>
      <c r="AW6" s="33">
        <v>16826</v>
      </c>
      <c r="AX6" s="33">
        <v>25218</v>
      </c>
      <c r="AY6" s="33">
        <v>22043</v>
      </c>
      <c r="AZ6" s="2" t="s">
        <v>238</v>
      </c>
      <c r="BA6" s="33">
        <v>85230</v>
      </c>
      <c r="BB6" s="33">
        <v>250389</v>
      </c>
      <c r="BC6" s="33">
        <v>0</v>
      </c>
      <c r="BD6" s="33">
        <v>250389</v>
      </c>
    </row>
    <row r="7" spans="1:56">
      <c r="A7" s="1" t="s">
        <v>62</v>
      </c>
      <c r="B7" s="2" t="s">
        <v>109</v>
      </c>
      <c r="C7" s="12">
        <v>7997</v>
      </c>
      <c r="D7" s="35">
        <v>260643</v>
      </c>
      <c r="E7" s="33">
        <v>53533</v>
      </c>
      <c r="F7" s="33">
        <v>1000</v>
      </c>
      <c r="G7" s="4">
        <v>54533</v>
      </c>
      <c r="H7" s="35">
        <v>750</v>
      </c>
      <c r="I7" s="35">
        <v>0</v>
      </c>
      <c r="J7" s="35">
        <v>8000</v>
      </c>
      <c r="K7" s="35">
        <v>0</v>
      </c>
      <c r="L7" s="35">
        <v>0</v>
      </c>
      <c r="M7" s="35">
        <v>0</v>
      </c>
      <c r="N7" s="4">
        <f t="shared" si="0"/>
        <v>8750</v>
      </c>
      <c r="O7" s="33">
        <v>0</v>
      </c>
      <c r="P7" s="33">
        <v>71302</v>
      </c>
      <c r="Q7" s="2" t="s">
        <v>148</v>
      </c>
      <c r="R7" s="4">
        <v>71302</v>
      </c>
      <c r="S7" s="4">
        <v>8000</v>
      </c>
      <c r="T7" s="33">
        <v>395228</v>
      </c>
      <c r="U7" s="33">
        <v>0</v>
      </c>
      <c r="V7" s="33">
        <v>0</v>
      </c>
      <c r="W7" s="33">
        <v>0</v>
      </c>
      <c r="X7" s="33">
        <v>4600</v>
      </c>
      <c r="Y7" s="33">
        <v>0</v>
      </c>
      <c r="Z7" s="2" t="s">
        <v>187</v>
      </c>
      <c r="AA7" s="4">
        <v>4600</v>
      </c>
      <c r="AB7" s="33">
        <v>4600</v>
      </c>
      <c r="AC7" s="33">
        <v>399828</v>
      </c>
      <c r="AD7" s="33">
        <v>233973</v>
      </c>
      <c r="AE7" s="33">
        <v>36294</v>
      </c>
      <c r="AF7" s="33">
        <v>270267</v>
      </c>
      <c r="AG7" s="33">
        <v>14944</v>
      </c>
      <c r="AH7" s="33">
        <v>3334</v>
      </c>
      <c r="AI7" s="33">
        <v>6000</v>
      </c>
      <c r="AJ7" s="33">
        <v>0</v>
      </c>
      <c r="AK7" s="4">
        <v>9334</v>
      </c>
      <c r="AL7" s="33">
        <v>735</v>
      </c>
      <c r="AM7" s="33">
        <v>2644</v>
      </c>
      <c r="AN7" s="4">
        <v>12713</v>
      </c>
      <c r="AO7" s="33">
        <v>3011</v>
      </c>
      <c r="AP7" s="2" t="s">
        <v>203</v>
      </c>
      <c r="AQ7" s="33">
        <v>30668</v>
      </c>
      <c r="AR7" s="33">
        <v>3419</v>
      </c>
      <c r="AS7" s="33">
        <v>3614</v>
      </c>
      <c r="AT7" s="33">
        <v>5135</v>
      </c>
      <c r="AU7" s="4">
        <v>12168</v>
      </c>
      <c r="AV7" s="33">
        <v>42409</v>
      </c>
      <c r="AW7" s="33">
        <v>8274</v>
      </c>
      <c r="AX7" s="33">
        <v>11790</v>
      </c>
      <c r="AY7" s="33">
        <v>13523</v>
      </c>
      <c r="AZ7" s="2" t="s">
        <v>245</v>
      </c>
      <c r="BA7" s="33">
        <v>88164</v>
      </c>
      <c r="BB7" s="33">
        <v>389099</v>
      </c>
      <c r="BC7" s="33">
        <v>0</v>
      </c>
      <c r="BD7" s="33">
        <v>389099</v>
      </c>
    </row>
    <row r="8" spans="1:56">
      <c r="A8" s="1" t="s">
        <v>60</v>
      </c>
      <c r="B8" s="2" t="s">
        <v>107</v>
      </c>
      <c r="C8" s="12">
        <v>35688</v>
      </c>
      <c r="D8" s="35">
        <v>1026062</v>
      </c>
      <c r="E8" s="33">
        <v>197001</v>
      </c>
      <c r="F8" s="33">
        <v>0</v>
      </c>
      <c r="G8" s="4">
        <v>197001</v>
      </c>
      <c r="H8" s="35">
        <v>10500</v>
      </c>
      <c r="I8" s="36">
        <v>0</v>
      </c>
      <c r="J8" s="35">
        <v>12444</v>
      </c>
      <c r="K8" s="36">
        <v>0</v>
      </c>
      <c r="L8" s="36">
        <v>0</v>
      </c>
      <c r="M8" s="36">
        <v>0</v>
      </c>
      <c r="N8" s="37">
        <f t="shared" si="0"/>
        <v>22944</v>
      </c>
      <c r="O8" s="33">
        <v>0</v>
      </c>
      <c r="P8" s="33">
        <v>0</v>
      </c>
      <c r="Q8" s="2" t="s">
        <v>141</v>
      </c>
      <c r="R8" s="4">
        <v>0</v>
      </c>
      <c r="S8" s="4">
        <v>12444</v>
      </c>
      <c r="T8" s="33">
        <v>1246007</v>
      </c>
      <c r="U8" s="33">
        <v>0</v>
      </c>
      <c r="V8" s="33">
        <v>0</v>
      </c>
      <c r="W8" s="33">
        <v>0</v>
      </c>
      <c r="X8" s="33">
        <v>0</v>
      </c>
      <c r="Y8" s="33">
        <v>0</v>
      </c>
      <c r="Z8" s="2" t="s">
        <v>141</v>
      </c>
      <c r="AA8" s="4">
        <v>0</v>
      </c>
      <c r="AB8" s="33">
        <v>0</v>
      </c>
      <c r="AC8" s="33">
        <v>1246007</v>
      </c>
      <c r="AD8" s="33">
        <v>713943</v>
      </c>
      <c r="AE8" s="33">
        <v>136122</v>
      </c>
      <c r="AF8" s="33">
        <v>850065</v>
      </c>
      <c r="AG8" s="33">
        <v>86368</v>
      </c>
      <c r="AH8" s="33">
        <v>14221</v>
      </c>
      <c r="AI8" s="33">
        <v>15000</v>
      </c>
      <c r="AJ8" s="33">
        <v>0</v>
      </c>
      <c r="AK8" s="4">
        <v>29221</v>
      </c>
      <c r="AL8" s="33">
        <v>3135</v>
      </c>
      <c r="AM8" s="33">
        <v>31243</v>
      </c>
      <c r="AN8" s="4">
        <v>63599</v>
      </c>
      <c r="AO8" s="33">
        <v>36193</v>
      </c>
      <c r="AP8" s="2" t="s">
        <v>201</v>
      </c>
      <c r="AQ8" s="33">
        <v>186160</v>
      </c>
      <c r="AR8" s="33">
        <v>7246</v>
      </c>
      <c r="AS8" s="33">
        <v>6614</v>
      </c>
      <c r="AT8" s="33">
        <v>30000</v>
      </c>
      <c r="AU8" s="4">
        <v>43860</v>
      </c>
      <c r="AV8" s="33">
        <v>39517</v>
      </c>
      <c r="AW8" s="33">
        <v>17544</v>
      </c>
      <c r="AX8" s="33">
        <v>50283</v>
      </c>
      <c r="AY8" s="33">
        <v>38713</v>
      </c>
      <c r="AZ8" s="2" t="s">
        <v>243</v>
      </c>
      <c r="BA8" s="33">
        <v>189917</v>
      </c>
      <c r="BB8" s="33">
        <v>1226142</v>
      </c>
      <c r="BC8" s="33">
        <v>0</v>
      </c>
      <c r="BD8" s="33">
        <v>1226142</v>
      </c>
    </row>
    <row r="9" spans="1:56">
      <c r="A9" s="1" t="s">
        <v>61</v>
      </c>
      <c r="B9" s="2" t="s">
        <v>108</v>
      </c>
      <c r="C9" s="12">
        <v>82934</v>
      </c>
      <c r="D9" s="35">
        <v>3110127</v>
      </c>
      <c r="E9" s="33">
        <v>664578</v>
      </c>
      <c r="F9" s="33">
        <v>3000</v>
      </c>
      <c r="G9" s="4">
        <v>667578</v>
      </c>
      <c r="H9" s="35">
        <v>2750</v>
      </c>
      <c r="I9" s="35">
        <v>0</v>
      </c>
      <c r="J9" s="35">
        <v>36811</v>
      </c>
      <c r="K9" s="35">
        <v>0</v>
      </c>
      <c r="L9" s="35">
        <v>0</v>
      </c>
      <c r="M9" s="35">
        <v>0</v>
      </c>
      <c r="N9" s="4">
        <f t="shared" si="0"/>
        <v>39561</v>
      </c>
      <c r="O9" s="33">
        <v>0</v>
      </c>
      <c r="P9" s="33">
        <v>47513</v>
      </c>
      <c r="Q9" s="2" t="s">
        <v>147</v>
      </c>
      <c r="R9" s="4">
        <v>47513</v>
      </c>
      <c r="S9" s="4">
        <v>36811</v>
      </c>
      <c r="T9" s="33">
        <v>3864779</v>
      </c>
      <c r="U9" s="33">
        <v>25628</v>
      </c>
      <c r="V9" s="33">
        <v>0</v>
      </c>
      <c r="W9" s="33">
        <v>0</v>
      </c>
      <c r="X9" s="33">
        <v>0</v>
      </c>
      <c r="Y9" s="33">
        <v>0</v>
      </c>
      <c r="Z9" s="2" t="s">
        <v>141</v>
      </c>
      <c r="AA9" s="4">
        <v>0</v>
      </c>
      <c r="AB9" s="33">
        <v>25628</v>
      </c>
      <c r="AC9" s="33">
        <v>3890407</v>
      </c>
      <c r="AD9" s="33">
        <v>2362167</v>
      </c>
      <c r="AE9" s="33">
        <v>595602</v>
      </c>
      <c r="AF9" s="33">
        <v>2957769</v>
      </c>
      <c r="AG9" s="33">
        <v>183446</v>
      </c>
      <c r="AH9" s="33">
        <v>32389</v>
      </c>
      <c r="AI9" s="33">
        <v>9000</v>
      </c>
      <c r="AJ9" s="33">
        <v>0</v>
      </c>
      <c r="AK9" s="4">
        <v>41389</v>
      </c>
      <c r="AL9" s="33">
        <v>7141</v>
      </c>
      <c r="AM9" s="33">
        <v>8671</v>
      </c>
      <c r="AN9" s="4">
        <v>57201</v>
      </c>
      <c r="AO9" s="33">
        <v>27509</v>
      </c>
      <c r="AP9" s="2" t="s">
        <v>202</v>
      </c>
      <c r="AQ9" s="33">
        <v>268156</v>
      </c>
      <c r="AR9" s="33">
        <v>11783</v>
      </c>
      <c r="AS9" s="33">
        <v>3197</v>
      </c>
      <c r="AT9" s="33">
        <v>0</v>
      </c>
      <c r="AU9" s="4">
        <v>14980</v>
      </c>
      <c r="AV9" s="33">
        <v>309514</v>
      </c>
      <c r="AW9" s="33">
        <v>87168</v>
      </c>
      <c r="AX9" s="33">
        <v>114525</v>
      </c>
      <c r="AY9" s="33">
        <v>88236</v>
      </c>
      <c r="AZ9" s="2" t="s">
        <v>244</v>
      </c>
      <c r="BA9" s="33">
        <v>614423</v>
      </c>
      <c r="BB9" s="33">
        <v>3840348</v>
      </c>
      <c r="BC9" s="33">
        <v>25628</v>
      </c>
      <c r="BD9" s="33">
        <v>3865976</v>
      </c>
    </row>
    <row r="10" spans="1:56">
      <c r="A10" s="1" t="s">
        <v>63</v>
      </c>
      <c r="B10" s="2" t="s">
        <v>110</v>
      </c>
      <c r="C10" s="12">
        <v>36405</v>
      </c>
      <c r="D10" s="35">
        <v>1428380</v>
      </c>
      <c r="E10" s="33">
        <v>308514</v>
      </c>
      <c r="F10" s="33">
        <v>2000</v>
      </c>
      <c r="G10" s="4">
        <v>310514</v>
      </c>
      <c r="H10" s="35">
        <v>1100</v>
      </c>
      <c r="I10" s="35">
        <v>0</v>
      </c>
      <c r="J10" s="35">
        <v>15231</v>
      </c>
      <c r="K10" s="35">
        <v>0</v>
      </c>
      <c r="L10" s="35">
        <v>0</v>
      </c>
      <c r="M10" s="35">
        <v>0</v>
      </c>
      <c r="N10" s="4">
        <f t="shared" si="0"/>
        <v>16331</v>
      </c>
      <c r="O10" s="33">
        <v>0</v>
      </c>
      <c r="P10" s="33">
        <v>55848</v>
      </c>
      <c r="Q10" s="2" t="s">
        <v>149</v>
      </c>
      <c r="R10" s="4">
        <v>55848</v>
      </c>
      <c r="S10" s="4">
        <v>15231</v>
      </c>
      <c r="T10" s="33">
        <v>1811073</v>
      </c>
      <c r="U10" s="33">
        <v>5000</v>
      </c>
      <c r="V10" s="33">
        <v>0</v>
      </c>
      <c r="W10" s="33">
        <v>0</v>
      </c>
      <c r="X10" s="33">
        <v>0</v>
      </c>
      <c r="Y10" s="33">
        <v>0</v>
      </c>
      <c r="Z10" s="2" t="s">
        <v>141</v>
      </c>
      <c r="AA10" s="4">
        <v>0</v>
      </c>
      <c r="AB10" s="33">
        <v>5000</v>
      </c>
      <c r="AC10" s="33">
        <v>1816073</v>
      </c>
      <c r="AD10" s="33">
        <v>1017621</v>
      </c>
      <c r="AE10" s="33">
        <v>328986</v>
      </c>
      <c r="AF10" s="33">
        <v>1346607</v>
      </c>
      <c r="AG10" s="33">
        <v>77574</v>
      </c>
      <c r="AH10" s="33">
        <v>13617</v>
      </c>
      <c r="AI10" s="33">
        <v>13909</v>
      </c>
      <c r="AJ10" s="33">
        <v>0</v>
      </c>
      <c r="AK10" s="4">
        <v>27526</v>
      </c>
      <c r="AL10" s="33">
        <v>3002</v>
      </c>
      <c r="AM10" s="33">
        <v>22086</v>
      </c>
      <c r="AN10" s="4">
        <v>52614</v>
      </c>
      <c r="AO10" s="33">
        <v>33713</v>
      </c>
      <c r="AP10" s="2" t="s">
        <v>204</v>
      </c>
      <c r="AQ10" s="33">
        <v>163901</v>
      </c>
      <c r="AR10" s="33">
        <v>16779</v>
      </c>
      <c r="AS10" s="33">
        <v>4039</v>
      </c>
      <c r="AT10" s="33">
        <v>3019</v>
      </c>
      <c r="AU10" s="4">
        <v>23837</v>
      </c>
      <c r="AV10" s="33">
        <v>196101</v>
      </c>
      <c r="AW10" s="33">
        <v>32479</v>
      </c>
      <c r="AX10" s="33">
        <v>48147</v>
      </c>
      <c r="AY10" s="33">
        <v>0</v>
      </c>
      <c r="AZ10" s="2" t="s">
        <v>141</v>
      </c>
      <c r="BA10" s="33">
        <v>300564</v>
      </c>
      <c r="BB10" s="33">
        <v>1811072</v>
      </c>
      <c r="BC10" s="33">
        <v>5000</v>
      </c>
      <c r="BD10" s="33">
        <v>1816072</v>
      </c>
    </row>
    <row r="11" spans="1:56">
      <c r="A11" s="1" t="s">
        <v>65</v>
      </c>
      <c r="B11" s="2" t="s">
        <v>112</v>
      </c>
      <c r="C11" s="12">
        <v>14312</v>
      </c>
      <c r="D11" s="35">
        <v>536232</v>
      </c>
      <c r="E11" s="33">
        <v>123870</v>
      </c>
      <c r="F11" s="33">
        <v>1000</v>
      </c>
      <c r="G11" s="4">
        <v>124870</v>
      </c>
      <c r="H11" s="35">
        <v>1644</v>
      </c>
      <c r="I11" s="35">
        <v>0</v>
      </c>
      <c r="J11" s="35">
        <v>12970</v>
      </c>
      <c r="K11" s="35">
        <v>0</v>
      </c>
      <c r="L11" s="35">
        <v>0</v>
      </c>
      <c r="M11" s="35">
        <v>0</v>
      </c>
      <c r="N11" s="4">
        <f t="shared" si="0"/>
        <v>14614</v>
      </c>
      <c r="O11" s="33">
        <v>0</v>
      </c>
      <c r="P11" s="33">
        <v>58935</v>
      </c>
      <c r="Q11" s="2" t="s">
        <v>151</v>
      </c>
      <c r="R11" s="4">
        <v>58935</v>
      </c>
      <c r="S11" s="4">
        <v>12970</v>
      </c>
      <c r="T11" s="33">
        <v>734651</v>
      </c>
      <c r="U11" s="33">
        <v>0</v>
      </c>
      <c r="V11" s="33">
        <v>49190</v>
      </c>
      <c r="W11" s="33">
        <v>0</v>
      </c>
      <c r="X11" s="33">
        <v>53010</v>
      </c>
      <c r="Y11" s="33">
        <v>0</v>
      </c>
      <c r="AA11" s="4">
        <v>53010</v>
      </c>
      <c r="AB11" s="33">
        <v>102200</v>
      </c>
      <c r="AC11" s="33">
        <v>836851</v>
      </c>
      <c r="AD11" s="33">
        <v>473238</v>
      </c>
      <c r="AE11" s="33">
        <v>60186</v>
      </c>
      <c r="AF11" s="33">
        <v>533424</v>
      </c>
      <c r="AG11" s="33">
        <v>54183</v>
      </c>
      <c r="AH11" s="33">
        <v>5464</v>
      </c>
      <c r="AI11" s="33">
        <v>303</v>
      </c>
      <c r="AJ11" s="33">
        <v>0</v>
      </c>
      <c r="AK11" s="4">
        <v>5767</v>
      </c>
      <c r="AL11" s="33">
        <v>1205</v>
      </c>
      <c r="AM11" s="33">
        <v>11189</v>
      </c>
      <c r="AN11" s="4">
        <v>18161</v>
      </c>
      <c r="AO11" s="33">
        <v>8981</v>
      </c>
      <c r="AP11" s="2" t="s">
        <v>205</v>
      </c>
      <c r="AQ11" s="33">
        <v>81325</v>
      </c>
      <c r="AR11" s="33">
        <v>3801</v>
      </c>
      <c r="AS11" s="33">
        <v>1379</v>
      </c>
      <c r="AT11" s="33">
        <v>90</v>
      </c>
      <c r="AU11" s="4">
        <v>5270</v>
      </c>
      <c r="AV11" s="33">
        <v>84600</v>
      </c>
      <c r="AW11" s="33">
        <v>26295</v>
      </c>
      <c r="AX11" s="33">
        <v>19320</v>
      </c>
      <c r="AY11" s="33">
        <v>20418</v>
      </c>
      <c r="AZ11" s="2" t="s">
        <v>247</v>
      </c>
      <c r="BA11" s="33">
        <v>155903</v>
      </c>
      <c r="BB11" s="33">
        <v>770652</v>
      </c>
      <c r="BC11" s="33">
        <v>53611</v>
      </c>
      <c r="BD11" s="33">
        <v>824263</v>
      </c>
    </row>
    <row r="12" spans="1:56">
      <c r="A12" s="1" t="s">
        <v>66</v>
      </c>
      <c r="B12" s="2" t="s">
        <v>113</v>
      </c>
      <c r="C12" s="12">
        <v>47139</v>
      </c>
      <c r="D12" s="35">
        <v>2314097</v>
      </c>
      <c r="E12" s="33">
        <v>447125</v>
      </c>
      <c r="F12" s="33">
        <v>4000</v>
      </c>
      <c r="G12" s="4">
        <v>451125</v>
      </c>
      <c r="H12" s="35">
        <v>4042</v>
      </c>
      <c r="I12" s="35">
        <v>0</v>
      </c>
      <c r="J12" s="35">
        <v>15000</v>
      </c>
      <c r="K12" s="35">
        <v>0</v>
      </c>
      <c r="L12" s="35">
        <v>0</v>
      </c>
      <c r="M12" s="35">
        <v>0</v>
      </c>
      <c r="N12" s="4">
        <f t="shared" si="0"/>
        <v>19042</v>
      </c>
      <c r="O12" s="33">
        <v>0</v>
      </c>
      <c r="P12" s="33">
        <v>0</v>
      </c>
      <c r="Q12" s="2" t="s">
        <v>141</v>
      </c>
      <c r="R12" s="4">
        <v>0</v>
      </c>
      <c r="S12" s="4">
        <v>15000</v>
      </c>
      <c r="T12" s="33">
        <v>2784264</v>
      </c>
      <c r="U12" s="33">
        <v>0</v>
      </c>
      <c r="V12" s="33">
        <v>0</v>
      </c>
      <c r="W12" s="33">
        <v>0</v>
      </c>
      <c r="X12" s="33">
        <v>0</v>
      </c>
      <c r="Y12" s="33">
        <v>0</v>
      </c>
      <c r="Z12" s="2" t="s">
        <v>141</v>
      </c>
      <c r="AA12" s="4">
        <v>0</v>
      </c>
      <c r="AB12" s="33">
        <v>0</v>
      </c>
      <c r="AC12" s="33">
        <v>2784264</v>
      </c>
      <c r="AD12" s="33">
        <v>1305419</v>
      </c>
      <c r="AE12" s="33">
        <v>654292</v>
      </c>
      <c r="AF12" s="33">
        <v>1959711</v>
      </c>
      <c r="AG12" s="33">
        <v>80501</v>
      </c>
      <c r="AH12" s="33">
        <v>19035</v>
      </c>
      <c r="AI12" s="33">
        <v>1108</v>
      </c>
      <c r="AJ12" s="33">
        <v>1533</v>
      </c>
      <c r="AK12" s="4">
        <v>21676</v>
      </c>
      <c r="AL12" s="33">
        <v>4197</v>
      </c>
      <c r="AM12" s="33">
        <v>8396</v>
      </c>
      <c r="AN12" s="4">
        <v>34269</v>
      </c>
      <c r="AO12" s="33">
        <v>6227</v>
      </c>
      <c r="AP12" s="2" t="s">
        <v>206</v>
      </c>
      <c r="AQ12" s="33">
        <v>120997</v>
      </c>
      <c r="AR12" s="33">
        <v>15937</v>
      </c>
      <c r="AS12" s="33">
        <v>12478</v>
      </c>
      <c r="AT12" s="33">
        <v>0</v>
      </c>
      <c r="AU12" s="4">
        <v>28415</v>
      </c>
      <c r="AV12" s="33">
        <v>97597</v>
      </c>
      <c r="AW12" s="33">
        <v>16433</v>
      </c>
      <c r="AX12" s="33">
        <v>67305</v>
      </c>
      <c r="AY12" s="33">
        <v>9076</v>
      </c>
      <c r="AZ12" s="2" t="s">
        <v>141</v>
      </c>
      <c r="BA12" s="33">
        <v>218826</v>
      </c>
      <c r="BB12" s="33">
        <v>2299534</v>
      </c>
      <c r="BC12" s="33">
        <v>100000</v>
      </c>
      <c r="BD12" s="33">
        <v>2399534</v>
      </c>
    </row>
    <row r="13" spans="1:56">
      <c r="A13" s="1" t="s">
        <v>68</v>
      </c>
      <c r="B13" s="2" t="s">
        <v>115</v>
      </c>
      <c r="C13" s="12">
        <v>6460</v>
      </c>
      <c r="D13" s="35">
        <v>227128</v>
      </c>
      <c r="E13" s="33">
        <v>60044</v>
      </c>
      <c r="F13" s="38">
        <v>0</v>
      </c>
      <c r="G13" s="37">
        <v>60044</v>
      </c>
      <c r="H13" s="35">
        <v>750</v>
      </c>
      <c r="I13" s="36">
        <v>0</v>
      </c>
      <c r="J13" s="35">
        <v>13654</v>
      </c>
      <c r="K13" s="36">
        <v>0</v>
      </c>
      <c r="L13" s="36">
        <v>0</v>
      </c>
      <c r="M13" s="36">
        <v>0</v>
      </c>
      <c r="N13" s="37">
        <f t="shared" si="0"/>
        <v>14404</v>
      </c>
      <c r="O13" s="33">
        <v>0</v>
      </c>
      <c r="P13" s="33">
        <v>2932</v>
      </c>
      <c r="Q13" s="154" t="s">
        <v>447</v>
      </c>
      <c r="R13" s="4">
        <v>2932</v>
      </c>
      <c r="S13" s="4">
        <v>13654</v>
      </c>
      <c r="T13" s="33">
        <v>304508</v>
      </c>
      <c r="U13" s="33">
        <v>0</v>
      </c>
      <c r="V13" s="33">
        <v>0</v>
      </c>
      <c r="W13" s="33">
        <v>0</v>
      </c>
      <c r="X13" s="33">
        <v>0</v>
      </c>
      <c r="Y13" s="33">
        <v>0</v>
      </c>
      <c r="Z13" s="2" t="s">
        <v>141</v>
      </c>
      <c r="AA13" s="4">
        <v>0</v>
      </c>
      <c r="AB13" s="33">
        <v>0</v>
      </c>
      <c r="AC13" s="33">
        <v>304508</v>
      </c>
      <c r="AD13" s="33">
        <v>136785</v>
      </c>
      <c r="AE13" s="33">
        <v>50690</v>
      </c>
      <c r="AF13" s="33">
        <v>187475</v>
      </c>
      <c r="AG13" s="33">
        <v>24660</v>
      </c>
      <c r="AH13" s="33">
        <v>2933</v>
      </c>
      <c r="AI13" s="33">
        <v>0</v>
      </c>
      <c r="AJ13" s="33">
        <v>0</v>
      </c>
      <c r="AK13" s="4">
        <v>2933</v>
      </c>
      <c r="AL13" s="33">
        <v>647</v>
      </c>
      <c r="AM13" s="33">
        <v>0</v>
      </c>
      <c r="AN13" s="4">
        <v>3580</v>
      </c>
      <c r="AO13" s="33">
        <v>5147</v>
      </c>
      <c r="AP13" s="2" t="s">
        <v>208</v>
      </c>
      <c r="AQ13" s="33">
        <v>33387</v>
      </c>
      <c r="AR13" s="33">
        <v>4741</v>
      </c>
      <c r="AS13" s="33">
        <v>1185</v>
      </c>
      <c r="AT13" s="33">
        <v>0</v>
      </c>
      <c r="AU13" s="4">
        <v>5926</v>
      </c>
      <c r="AV13" s="33">
        <v>30002</v>
      </c>
      <c r="AW13" s="33">
        <v>9972</v>
      </c>
      <c r="AX13" s="33">
        <v>10372</v>
      </c>
      <c r="AY13" s="33">
        <v>8217</v>
      </c>
      <c r="AZ13" s="2" t="s">
        <v>249</v>
      </c>
      <c r="BA13" s="33">
        <v>64489</v>
      </c>
      <c r="BB13" s="33">
        <v>285351</v>
      </c>
      <c r="BC13" s="33">
        <v>0</v>
      </c>
      <c r="BD13" s="33">
        <v>285351</v>
      </c>
    </row>
    <row r="14" spans="1:56">
      <c r="A14" s="1" t="s">
        <v>78</v>
      </c>
      <c r="B14" s="2" t="s">
        <v>122</v>
      </c>
      <c r="C14" s="12">
        <v>4469</v>
      </c>
      <c r="D14" s="35">
        <v>167341</v>
      </c>
      <c r="E14" s="33">
        <v>34393</v>
      </c>
      <c r="F14" s="33">
        <v>1500</v>
      </c>
      <c r="G14" s="4">
        <v>35893</v>
      </c>
      <c r="H14" s="35">
        <v>2200</v>
      </c>
      <c r="I14" s="35">
        <v>0</v>
      </c>
      <c r="J14" s="35">
        <v>13456</v>
      </c>
      <c r="K14" s="35">
        <v>0</v>
      </c>
      <c r="L14" s="35">
        <v>0</v>
      </c>
      <c r="M14" s="35">
        <v>0</v>
      </c>
      <c r="N14" s="4">
        <f t="shared" si="0"/>
        <v>15656</v>
      </c>
      <c r="O14" s="33">
        <v>0</v>
      </c>
      <c r="P14" s="33">
        <v>11750</v>
      </c>
      <c r="Q14" s="2" t="s">
        <v>162</v>
      </c>
      <c r="R14" s="4">
        <v>11750</v>
      </c>
      <c r="S14" s="4">
        <v>13456</v>
      </c>
      <c r="T14" s="33">
        <v>230640</v>
      </c>
      <c r="U14" s="33">
        <v>0</v>
      </c>
      <c r="V14" s="33">
        <v>0</v>
      </c>
      <c r="W14" s="33">
        <v>0</v>
      </c>
      <c r="X14" s="33">
        <v>18850</v>
      </c>
      <c r="Y14" s="33">
        <v>0</v>
      </c>
      <c r="Z14" s="2" t="s">
        <v>141</v>
      </c>
      <c r="AA14" s="4">
        <v>18850</v>
      </c>
      <c r="AB14" s="33">
        <v>18850</v>
      </c>
      <c r="AC14" s="33">
        <v>249490</v>
      </c>
      <c r="AD14" s="33">
        <v>147549</v>
      </c>
      <c r="AE14" s="33">
        <v>6523</v>
      </c>
      <c r="AF14" s="33">
        <v>154072</v>
      </c>
      <c r="AG14" s="33">
        <v>8443</v>
      </c>
      <c r="AH14" s="33">
        <v>2933</v>
      </c>
      <c r="AI14" s="33">
        <v>0</v>
      </c>
      <c r="AJ14" s="33">
        <v>0</v>
      </c>
      <c r="AK14" s="4">
        <v>2933</v>
      </c>
      <c r="AL14" s="33">
        <v>647</v>
      </c>
      <c r="AM14" s="33">
        <v>0</v>
      </c>
      <c r="AN14" s="4">
        <v>3580</v>
      </c>
      <c r="AO14" s="33">
        <v>221</v>
      </c>
      <c r="AP14" s="2" t="s">
        <v>196</v>
      </c>
      <c r="AQ14" s="33">
        <v>12244</v>
      </c>
      <c r="AR14" s="33">
        <v>4057</v>
      </c>
      <c r="AS14" s="33">
        <v>2000</v>
      </c>
      <c r="AT14" s="33">
        <v>0</v>
      </c>
      <c r="AU14" s="4">
        <v>6057</v>
      </c>
      <c r="AV14" s="33">
        <v>16800</v>
      </c>
      <c r="AW14" s="33">
        <v>17039</v>
      </c>
      <c r="AX14" s="33">
        <v>10372</v>
      </c>
      <c r="AY14" s="33">
        <v>6447</v>
      </c>
      <c r="AZ14" s="2" t="s">
        <v>258</v>
      </c>
      <c r="BA14" s="33">
        <v>56715</v>
      </c>
      <c r="BB14" s="33">
        <v>223031</v>
      </c>
      <c r="BC14" s="33">
        <v>0</v>
      </c>
      <c r="BD14" s="33">
        <v>223031</v>
      </c>
    </row>
    <row r="15" spans="1:56">
      <c r="A15" s="1" t="s">
        <v>70</v>
      </c>
      <c r="B15" s="2" t="s">
        <v>117</v>
      </c>
      <c r="C15" s="12">
        <v>4489</v>
      </c>
      <c r="D15" s="35">
        <v>171531</v>
      </c>
      <c r="E15" s="33">
        <v>36356</v>
      </c>
      <c r="F15" s="33">
        <v>0</v>
      </c>
      <c r="G15" s="4">
        <v>36356</v>
      </c>
      <c r="H15" s="35">
        <v>750</v>
      </c>
      <c r="I15" s="35">
        <v>0</v>
      </c>
      <c r="J15" s="35">
        <v>7915</v>
      </c>
      <c r="K15" s="35">
        <v>0</v>
      </c>
      <c r="L15" s="35">
        <v>0</v>
      </c>
      <c r="M15" s="35">
        <v>0</v>
      </c>
      <c r="N15" s="4">
        <f t="shared" si="0"/>
        <v>8665</v>
      </c>
      <c r="O15" s="33">
        <v>0</v>
      </c>
      <c r="P15" s="33">
        <v>18572</v>
      </c>
      <c r="Q15" s="2" t="s">
        <v>154</v>
      </c>
      <c r="R15" s="4">
        <v>18572</v>
      </c>
      <c r="S15" s="4">
        <v>7915</v>
      </c>
      <c r="T15" s="33">
        <v>235124</v>
      </c>
      <c r="U15" s="33">
        <v>0</v>
      </c>
      <c r="V15" s="33">
        <v>0</v>
      </c>
      <c r="W15" s="33">
        <v>0</v>
      </c>
      <c r="X15" s="33">
        <v>5850</v>
      </c>
      <c r="Y15" s="33">
        <v>0</v>
      </c>
      <c r="Z15" s="2" t="s">
        <v>141</v>
      </c>
      <c r="AA15" s="4">
        <v>5850</v>
      </c>
      <c r="AB15" s="33">
        <v>5850</v>
      </c>
      <c r="AC15" s="33">
        <v>240974</v>
      </c>
      <c r="AD15" s="33">
        <v>141582</v>
      </c>
      <c r="AE15" s="33">
        <v>29897</v>
      </c>
      <c r="AF15" s="33">
        <v>171479</v>
      </c>
      <c r="AG15" s="33">
        <v>8423</v>
      </c>
      <c r="AH15" s="33">
        <v>2933</v>
      </c>
      <c r="AI15" s="33">
        <v>0</v>
      </c>
      <c r="AJ15" s="33">
        <v>0</v>
      </c>
      <c r="AK15" s="4">
        <v>2933</v>
      </c>
      <c r="AL15" s="33">
        <v>647</v>
      </c>
      <c r="AM15" s="33">
        <v>0</v>
      </c>
      <c r="AN15" s="4">
        <v>3580</v>
      </c>
      <c r="AO15" s="33">
        <v>1219</v>
      </c>
      <c r="AP15" s="2" t="s">
        <v>210</v>
      </c>
      <c r="AQ15" s="33">
        <v>13222</v>
      </c>
      <c r="AR15" s="33">
        <v>1635</v>
      </c>
      <c r="AS15" s="33">
        <v>652</v>
      </c>
      <c r="AT15" s="33">
        <v>0</v>
      </c>
      <c r="AU15" s="4">
        <v>2287</v>
      </c>
      <c r="AV15" s="33">
        <v>26869</v>
      </c>
      <c r="AW15" s="33">
        <v>7915</v>
      </c>
      <c r="AX15" s="33">
        <v>10372</v>
      </c>
      <c r="AY15" s="33">
        <v>8493</v>
      </c>
      <c r="AZ15" s="2" t="s">
        <v>250</v>
      </c>
      <c r="BA15" s="33">
        <v>55936</v>
      </c>
      <c r="BB15" s="33">
        <v>240637</v>
      </c>
      <c r="BC15" s="33">
        <v>5850</v>
      </c>
      <c r="BD15" s="33">
        <v>246487</v>
      </c>
    </row>
    <row r="16" spans="1:56">
      <c r="A16" s="1" t="s">
        <v>72</v>
      </c>
      <c r="B16" s="2" t="s">
        <v>117</v>
      </c>
      <c r="C16" s="12">
        <v>5485</v>
      </c>
      <c r="D16" s="35">
        <v>205811</v>
      </c>
      <c r="E16" s="33">
        <v>44305</v>
      </c>
      <c r="F16" s="33">
        <v>0</v>
      </c>
      <c r="G16" s="4">
        <v>44305</v>
      </c>
      <c r="H16" s="35">
        <v>750</v>
      </c>
      <c r="I16" s="35">
        <v>0</v>
      </c>
      <c r="J16" s="35">
        <v>7894</v>
      </c>
      <c r="K16" s="35">
        <v>0</v>
      </c>
      <c r="L16" s="35">
        <v>0</v>
      </c>
      <c r="M16" s="35">
        <v>0</v>
      </c>
      <c r="N16" s="4">
        <f t="shared" si="0"/>
        <v>8644</v>
      </c>
      <c r="O16" s="33">
        <v>0</v>
      </c>
      <c r="P16" s="33">
        <v>12489</v>
      </c>
      <c r="Q16" s="2" t="s">
        <v>156</v>
      </c>
      <c r="R16" s="4">
        <v>12489</v>
      </c>
      <c r="S16" s="4">
        <v>7894</v>
      </c>
      <c r="T16" s="33">
        <v>271249</v>
      </c>
      <c r="U16" s="33">
        <v>0</v>
      </c>
      <c r="V16" s="33">
        <v>0</v>
      </c>
      <c r="W16" s="33">
        <v>0</v>
      </c>
      <c r="X16" s="33">
        <v>0</v>
      </c>
      <c r="Y16" s="33">
        <v>0</v>
      </c>
      <c r="Z16" s="2" t="s">
        <v>141</v>
      </c>
      <c r="AA16" s="4">
        <v>0</v>
      </c>
      <c r="AB16" s="33">
        <v>0</v>
      </c>
      <c r="AC16" s="33">
        <v>271249</v>
      </c>
      <c r="AD16" s="33">
        <v>142345</v>
      </c>
      <c r="AE16" s="33">
        <v>17179</v>
      </c>
      <c r="AF16" s="33">
        <v>159524</v>
      </c>
      <c r="AG16" s="33">
        <v>16831</v>
      </c>
      <c r="AH16" s="33">
        <v>2933</v>
      </c>
      <c r="AI16" s="33">
        <v>0</v>
      </c>
      <c r="AJ16" s="33">
        <v>0</v>
      </c>
      <c r="AK16" s="4">
        <v>2933</v>
      </c>
      <c r="AL16" s="33">
        <v>647</v>
      </c>
      <c r="AM16" s="33">
        <v>700</v>
      </c>
      <c r="AN16" s="4">
        <v>4280</v>
      </c>
      <c r="AO16" s="33">
        <v>1727</v>
      </c>
      <c r="AP16" s="2" t="s">
        <v>212</v>
      </c>
      <c r="AQ16" s="33">
        <v>22838</v>
      </c>
      <c r="AR16" s="33">
        <v>2969</v>
      </c>
      <c r="AS16" s="33">
        <v>1485</v>
      </c>
      <c r="AT16" s="33">
        <v>0</v>
      </c>
      <c r="AU16" s="4">
        <v>4454</v>
      </c>
      <c r="AV16" s="33">
        <v>33148</v>
      </c>
      <c r="AW16" s="33">
        <v>10419</v>
      </c>
      <c r="AX16" s="33">
        <v>10372</v>
      </c>
      <c r="AY16" s="33">
        <v>22670</v>
      </c>
      <c r="AZ16" s="2" t="s">
        <v>252</v>
      </c>
      <c r="BA16" s="33">
        <v>81063</v>
      </c>
      <c r="BB16" s="33">
        <v>263425</v>
      </c>
      <c r="BC16" s="33">
        <v>15031</v>
      </c>
      <c r="BD16" s="33">
        <v>278456</v>
      </c>
    </row>
    <row r="17" spans="1:56">
      <c r="A17" s="1" t="s">
        <v>56</v>
      </c>
      <c r="B17" s="2" t="s">
        <v>103</v>
      </c>
      <c r="C17" s="12">
        <v>3778</v>
      </c>
      <c r="D17" s="35">
        <v>68000</v>
      </c>
      <c r="E17" s="33">
        <v>17867</v>
      </c>
      <c r="F17" s="33">
        <v>500</v>
      </c>
      <c r="G17" s="4">
        <v>18367</v>
      </c>
      <c r="H17" s="35">
        <v>500</v>
      </c>
      <c r="I17" s="35">
        <v>0</v>
      </c>
      <c r="J17" s="35">
        <v>10898</v>
      </c>
      <c r="K17" s="35">
        <v>0</v>
      </c>
      <c r="L17" s="35">
        <v>0</v>
      </c>
      <c r="M17" s="35">
        <v>0</v>
      </c>
      <c r="N17" s="4">
        <f t="shared" si="0"/>
        <v>11398</v>
      </c>
      <c r="O17" s="33">
        <v>410</v>
      </c>
      <c r="P17" s="33">
        <v>18814</v>
      </c>
      <c r="Q17" s="2" t="s">
        <v>143</v>
      </c>
      <c r="R17" s="4">
        <v>19224</v>
      </c>
      <c r="S17" s="4">
        <v>10898</v>
      </c>
      <c r="T17" s="33">
        <v>116989</v>
      </c>
      <c r="U17" s="33">
        <v>0</v>
      </c>
      <c r="V17" s="33">
        <v>0</v>
      </c>
      <c r="W17" s="33">
        <v>0</v>
      </c>
      <c r="X17" s="33">
        <v>8835</v>
      </c>
      <c r="Y17" s="33">
        <v>0</v>
      </c>
      <c r="Z17" s="2" t="s">
        <v>186</v>
      </c>
      <c r="AA17" s="4">
        <v>8835</v>
      </c>
      <c r="AB17" s="33">
        <v>8835</v>
      </c>
      <c r="AC17" s="33">
        <v>125824</v>
      </c>
      <c r="AD17" s="33">
        <v>69036</v>
      </c>
      <c r="AE17" s="33">
        <v>5889</v>
      </c>
      <c r="AF17" s="33">
        <v>74925</v>
      </c>
      <c r="AG17" s="33">
        <v>7040</v>
      </c>
      <c r="AH17" s="33">
        <v>2933</v>
      </c>
      <c r="AI17" s="33">
        <v>0</v>
      </c>
      <c r="AJ17" s="33">
        <v>0</v>
      </c>
      <c r="AK17" s="4">
        <v>2933</v>
      </c>
      <c r="AL17" s="33">
        <v>647</v>
      </c>
      <c r="AM17" s="33">
        <v>0</v>
      </c>
      <c r="AN17" s="4">
        <v>3580</v>
      </c>
      <c r="AO17" s="33">
        <v>787</v>
      </c>
      <c r="AP17" s="2" t="s">
        <v>197</v>
      </c>
      <c r="AQ17" s="33">
        <v>11407</v>
      </c>
      <c r="AR17" s="33">
        <v>1445</v>
      </c>
      <c r="AS17" s="33">
        <v>1138</v>
      </c>
      <c r="AT17" s="33">
        <v>136</v>
      </c>
      <c r="AU17" s="4">
        <v>2719</v>
      </c>
      <c r="AV17" s="33">
        <v>20187</v>
      </c>
      <c r="AW17" s="33">
        <v>8386</v>
      </c>
      <c r="AX17" s="33">
        <v>10372</v>
      </c>
      <c r="AY17" s="33">
        <v>10670</v>
      </c>
      <c r="AZ17" s="2" t="s">
        <v>239</v>
      </c>
      <c r="BA17" s="33">
        <v>52334</v>
      </c>
      <c r="BB17" s="33">
        <v>138666</v>
      </c>
      <c r="BC17" s="33">
        <v>15834</v>
      </c>
      <c r="BD17" s="33">
        <v>154500</v>
      </c>
    </row>
    <row r="18" spans="1:56">
      <c r="A18" s="1" t="s">
        <v>77</v>
      </c>
      <c r="B18" s="2" t="s">
        <v>103</v>
      </c>
      <c r="C18" s="12">
        <v>4620</v>
      </c>
      <c r="D18" s="35">
        <v>68000</v>
      </c>
      <c r="E18" s="33">
        <v>19349</v>
      </c>
      <c r="F18" s="33">
        <v>500</v>
      </c>
      <c r="G18" s="4">
        <v>19849</v>
      </c>
      <c r="H18" s="35">
        <v>500</v>
      </c>
      <c r="I18" s="35">
        <v>0</v>
      </c>
      <c r="J18" s="35">
        <v>7890</v>
      </c>
      <c r="K18" s="35">
        <v>0</v>
      </c>
      <c r="L18" s="35">
        <v>0</v>
      </c>
      <c r="M18" s="35">
        <v>10889</v>
      </c>
      <c r="N18" s="4">
        <f t="shared" si="0"/>
        <v>19279</v>
      </c>
      <c r="O18" s="33">
        <v>8500</v>
      </c>
      <c r="P18" s="33">
        <v>43220</v>
      </c>
      <c r="Q18" s="2" t="s">
        <v>161</v>
      </c>
      <c r="R18" s="4">
        <v>51720</v>
      </c>
      <c r="S18" s="4">
        <v>7890</v>
      </c>
      <c r="T18" s="33">
        <v>158848</v>
      </c>
      <c r="U18" s="33">
        <v>0</v>
      </c>
      <c r="V18" s="33">
        <v>0</v>
      </c>
      <c r="W18" s="33">
        <v>0</v>
      </c>
      <c r="X18" s="33">
        <v>10500</v>
      </c>
      <c r="Y18" s="33">
        <v>0</v>
      </c>
      <c r="Z18" s="2" t="s">
        <v>191</v>
      </c>
      <c r="AA18" s="4">
        <v>10500</v>
      </c>
      <c r="AB18" s="33">
        <v>10500</v>
      </c>
      <c r="AC18" s="33">
        <v>169348</v>
      </c>
      <c r="AD18" s="33">
        <v>82446</v>
      </c>
      <c r="AE18" s="33">
        <v>7213</v>
      </c>
      <c r="AF18" s="33">
        <v>89659</v>
      </c>
      <c r="AG18" s="33">
        <v>4515</v>
      </c>
      <c r="AH18" s="33">
        <v>2933</v>
      </c>
      <c r="AI18" s="33">
        <v>0</v>
      </c>
      <c r="AJ18" s="33">
        <v>0</v>
      </c>
      <c r="AK18" s="4">
        <v>2933</v>
      </c>
      <c r="AL18" s="33">
        <v>647</v>
      </c>
      <c r="AM18" s="33">
        <v>0</v>
      </c>
      <c r="AN18" s="4">
        <v>3580</v>
      </c>
      <c r="AO18" s="33">
        <v>655</v>
      </c>
      <c r="AP18" s="2" t="s">
        <v>217</v>
      </c>
      <c r="AQ18" s="33">
        <v>8750</v>
      </c>
      <c r="AR18" s="33">
        <v>432</v>
      </c>
      <c r="AS18" s="33">
        <v>0</v>
      </c>
      <c r="AT18" s="33">
        <v>0</v>
      </c>
      <c r="AU18" s="4">
        <v>432</v>
      </c>
      <c r="AV18" s="33">
        <v>9636</v>
      </c>
      <c r="AW18" s="33">
        <v>9896</v>
      </c>
      <c r="AX18" s="33">
        <v>10372</v>
      </c>
      <c r="AY18" s="33">
        <v>4766</v>
      </c>
      <c r="AZ18" s="2" t="s">
        <v>257</v>
      </c>
      <c r="BA18" s="33">
        <v>35102</v>
      </c>
      <c r="BB18" s="33">
        <v>133511</v>
      </c>
      <c r="BC18" s="33">
        <v>11183</v>
      </c>
      <c r="BD18" s="33">
        <v>144694</v>
      </c>
    </row>
    <row r="19" spans="1:56">
      <c r="A19" s="1" t="s">
        <v>75</v>
      </c>
      <c r="B19" s="2" t="s">
        <v>120</v>
      </c>
      <c r="C19" s="12">
        <v>5559</v>
      </c>
      <c r="D19" s="35">
        <v>468845</v>
      </c>
      <c r="E19" s="33">
        <v>109968</v>
      </c>
      <c r="F19" s="33">
        <v>1500</v>
      </c>
      <c r="G19" s="4">
        <v>111468</v>
      </c>
      <c r="H19" s="35">
        <v>1650</v>
      </c>
      <c r="I19" s="35">
        <v>0</v>
      </c>
      <c r="J19" s="35">
        <v>8000</v>
      </c>
      <c r="K19" s="35">
        <v>0</v>
      </c>
      <c r="L19" s="35">
        <v>0</v>
      </c>
      <c r="M19" s="35">
        <v>0</v>
      </c>
      <c r="N19" s="4">
        <f t="shared" si="0"/>
        <v>9650</v>
      </c>
      <c r="O19" s="33">
        <v>0</v>
      </c>
      <c r="P19" s="33">
        <v>14761</v>
      </c>
      <c r="Q19" s="2" t="s">
        <v>159</v>
      </c>
      <c r="R19" s="4">
        <v>14761</v>
      </c>
      <c r="S19" s="4">
        <v>8000</v>
      </c>
      <c r="T19" s="33">
        <v>604724</v>
      </c>
      <c r="U19" s="33">
        <v>0</v>
      </c>
      <c r="V19" s="33">
        <v>0</v>
      </c>
      <c r="W19" s="33">
        <v>0</v>
      </c>
      <c r="X19" s="33">
        <v>5000</v>
      </c>
      <c r="Y19" s="33">
        <v>35595</v>
      </c>
      <c r="Z19" s="2" t="s">
        <v>190</v>
      </c>
      <c r="AA19" s="4">
        <v>40595</v>
      </c>
      <c r="AB19" s="33">
        <v>40595</v>
      </c>
      <c r="AC19" s="33">
        <v>645319</v>
      </c>
      <c r="AD19" s="33">
        <v>302032</v>
      </c>
      <c r="AE19" s="33">
        <v>92217</v>
      </c>
      <c r="AF19" s="33">
        <v>394249</v>
      </c>
      <c r="AG19" s="33">
        <v>31240</v>
      </c>
      <c r="AH19" s="33">
        <v>2933</v>
      </c>
      <c r="AI19" s="33">
        <v>4298</v>
      </c>
      <c r="AJ19" s="33">
        <v>3740</v>
      </c>
      <c r="AK19" s="4">
        <v>10971</v>
      </c>
      <c r="AL19" s="33">
        <v>647</v>
      </c>
      <c r="AM19" s="33">
        <v>14244</v>
      </c>
      <c r="AN19" s="4">
        <v>25862</v>
      </c>
      <c r="AO19" s="33">
        <v>3585</v>
      </c>
      <c r="AP19" s="2" t="s">
        <v>215</v>
      </c>
      <c r="AQ19" s="33">
        <v>60687</v>
      </c>
      <c r="AR19" s="33">
        <v>1177</v>
      </c>
      <c r="AS19" s="33">
        <v>911</v>
      </c>
      <c r="AT19" s="33">
        <v>0</v>
      </c>
      <c r="AU19" s="4">
        <v>2088</v>
      </c>
      <c r="AV19" s="33">
        <v>99418</v>
      </c>
      <c r="AW19" s="33">
        <v>16560</v>
      </c>
      <c r="AX19" s="33">
        <v>10372</v>
      </c>
      <c r="AY19" s="33">
        <v>1466</v>
      </c>
      <c r="AZ19" s="2" t="s">
        <v>255</v>
      </c>
      <c r="BA19" s="33">
        <v>129904</v>
      </c>
      <c r="BB19" s="33">
        <v>584840</v>
      </c>
      <c r="BC19" s="33">
        <v>21433</v>
      </c>
      <c r="BD19" s="33">
        <v>606273</v>
      </c>
    </row>
    <row r="20" spans="1:56">
      <c r="A20" s="1" t="s">
        <v>81</v>
      </c>
      <c r="B20" s="2" t="s">
        <v>125</v>
      </c>
      <c r="C20" s="12">
        <v>29568</v>
      </c>
      <c r="D20" s="35">
        <v>536803</v>
      </c>
      <c r="E20" s="33">
        <v>126270</v>
      </c>
      <c r="F20" s="33">
        <v>500</v>
      </c>
      <c r="G20" s="4">
        <v>126770</v>
      </c>
      <c r="H20" s="35">
        <v>731</v>
      </c>
      <c r="I20" s="35">
        <v>0</v>
      </c>
      <c r="J20" s="35">
        <v>9968</v>
      </c>
      <c r="K20" s="35">
        <v>0</v>
      </c>
      <c r="L20" s="35">
        <v>0</v>
      </c>
      <c r="M20" s="35">
        <v>0</v>
      </c>
      <c r="N20" s="4">
        <f t="shared" si="0"/>
        <v>10699</v>
      </c>
      <c r="O20" s="33">
        <v>0</v>
      </c>
      <c r="P20" s="33">
        <v>12741</v>
      </c>
      <c r="Q20" s="2" t="s">
        <v>165</v>
      </c>
      <c r="R20" s="4">
        <v>12741</v>
      </c>
      <c r="S20" s="4">
        <v>9968</v>
      </c>
      <c r="T20" s="33">
        <v>687013</v>
      </c>
      <c r="U20" s="33">
        <v>0</v>
      </c>
      <c r="V20" s="33">
        <v>0</v>
      </c>
      <c r="W20" s="33">
        <v>0</v>
      </c>
      <c r="X20" s="33">
        <v>0</v>
      </c>
      <c r="Y20" s="33">
        <v>0</v>
      </c>
      <c r="Z20" s="2" t="s">
        <v>141</v>
      </c>
      <c r="AA20" s="4">
        <v>0</v>
      </c>
      <c r="AB20" s="33">
        <v>0</v>
      </c>
      <c r="AC20" s="33">
        <v>687013</v>
      </c>
      <c r="AD20" s="33">
        <v>276246</v>
      </c>
      <c r="AE20" s="33">
        <v>259231</v>
      </c>
      <c r="AF20" s="33">
        <v>535477</v>
      </c>
      <c r="AG20" s="33">
        <v>2357</v>
      </c>
      <c r="AH20" s="33">
        <v>11720</v>
      </c>
      <c r="AI20" s="33">
        <v>1879</v>
      </c>
      <c r="AJ20" s="33">
        <v>0</v>
      </c>
      <c r="AK20" s="4">
        <v>13599</v>
      </c>
      <c r="AL20" s="33">
        <v>2584</v>
      </c>
      <c r="AM20" s="33">
        <v>0</v>
      </c>
      <c r="AN20" s="4">
        <v>16183</v>
      </c>
      <c r="AO20" s="33">
        <v>0</v>
      </c>
      <c r="AP20" s="2" t="s">
        <v>141</v>
      </c>
      <c r="AQ20" s="33">
        <v>18540</v>
      </c>
      <c r="AR20" s="33">
        <v>550</v>
      </c>
      <c r="AS20" s="33">
        <v>150</v>
      </c>
      <c r="AT20" s="33">
        <v>0</v>
      </c>
      <c r="AU20" s="4">
        <v>700</v>
      </c>
      <c r="AV20" s="33">
        <v>29068</v>
      </c>
      <c r="AW20" s="33">
        <v>10217</v>
      </c>
      <c r="AX20" s="33">
        <v>41441</v>
      </c>
      <c r="AY20" s="33">
        <v>1504</v>
      </c>
      <c r="AZ20" s="2" t="s">
        <v>261</v>
      </c>
      <c r="BA20" s="33">
        <v>82930</v>
      </c>
      <c r="BB20" s="33">
        <v>636947</v>
      </c>
      <c r="BC20" s="33">
        <v>0</v>
      </c>
      <c r="BD20" s="33">
        <v>636947</v>
      </c>
    </row>
    <row r="21" spans="1:56">
      <c r="A21" s="1" t="s">
        <v>79</v>
      </c>
      <c r="B21" s="2" t="s">
        <v>123</v>
      </c>
      <c r="C21" s="12">
        <v>22529</v>
      </c>
      <c r="D21" s="35">
        <v>1040913</v>
      </c>
      <c r="E21" s="33">
        <v>217473</v>
      </c>
      <c r="F21" s="33">
        <v>2000</v>
      </c>
      <c r="G21" s="4">
        <v>219473</v>
      </c>
      <c r="H21" s="35">
        <v>1650</v>
      </c>
      <c r="I21" s="35">
        <v>0</v>
      </c>
      <c r="J21" s="35">
        <v>10000</v>
      </c>
      <c r="K21" s="35">
        <v>0</v>
      </c>
      <c r="L21" s="35">
        <v>0</v>
      </c>
      <c r="M21" s="35">
        <v>0</v>
      </c>
      <c r="N21" s="4">
        <f t="shared" si="0"/>
        <v>11650</v>
      </c>
      <c r="O21" s="33">
        <v>0</v>
      </c>
      <c r="P21" s="33">
        <v>1907</v>
      </c>
      <c r="Q21" s="2" t="s">
        <v>163</v>
      </c>
      <c r="R21" s="4">
        <v>1907</v>
      </c>
      <c r="S21" s="4">
        <v>10000</v>
      </c>
      <c r="T21" s="33">
        <v>1273943</v>
      </c>
      <c r="U21" s="33">
        <v>0</v>
      </c>
      <c r="V21" s="33">
        <v>0</v>
      </c>
      <c r="W21" s="33">
        <v>0</v>
      </c>
      <c r="X21" s="33">
        <v>6500</v>
      </c>
      <c r="Y21" s="33">
        <v>0</v>
      </c>
      <c r="Z21" s="2" t="s">
        <v>141</v>
      </c>
      <c r="AA21" s="4">
        <v>6500</v>
      </c>
      <c r="AB21" s="33">
        <v>6500</v>
      </c>
      <c r="AC21" s="33">
        <v>1280443</v>
      </c>
      <c r="AD21" s="33">
        <v>637180</v>
      </c>
      <c r="AE21" s="33">
        <v>335293</v>
      </c>
      <c r="AF21" s="33">
        <v>972473</v>
      </c>
      <c r="AG21" s="33">
        <v>118107</v>
      </c>
      <c r="AH21" s="33">
        <v>6488</v>
      </c>
      <c r="AI21" s="33">
        <v>23215</v>
      </c>
      <c r="AJ21" s="33">
        <v>202</v>
      </c>
      <c r="AK21" s="4">
        <v>29905</v>
      </c>
      <c r="AL21" s="33">
        <v>1431</v>
      </c>
      <c r="AM21" s="33">
        <v>9250</v>
      </c>
      <c r="AN21" s="4">
        <v>40586</v>
      </c>
      <c r="AO21" s="33">
        <v>10784</v>
      </c>
      <c r="AP21" s="2" t="s">
        <v>196</v>
      </c>
      <c r="AQ21" s="33">
        <v>169477</v>
      </c>
      <c r="AR21" s="33">
        <v>1155</v>
      </c>
      <c r="AS21" s="33">
        <v>300</v>
      </c>
      <c r="AT21" s="33">
        <v>0</v>
      </c>
      <c r="AU21" s="4">
        <v>1455</v>
      </c>
      <c r="AV21" s="33">
        <v>55106</v>
      </c>
      <c r="AW21" s="33">
        <v>32379</v>
      </c>
      <c r="AX21" s="33">
        <v>22942</v>
      </c>
      <c r="AY21" s="33">
        <v>20111</v>
      </c>
      <c r="AZ21" s="2" t="s">
        <v>259</v>
      </c>
      <c r="BA21" s="33">
        <v>131993</v>
      </c>
      <c r="BB21" s="33">
        <v>1273943</v>
      </c>
      <c r="BC21" s="33">
        <v>6500</v>
      </c>
      <c r="BD21" s="33">
        <v>1280443</v>
      </c>
    </row>
    <row r="22" spans="1:56">
      <c r="A22" s="1" t="s">
        <v>58</v>
      </c>
      <c r="B22" s="2" t="s">
        <v>105</v>
      </c>
      <c r="C22" s="12">
        <v>3616</v>
      </c>
      <c r="D22" s="35">
        <v>174924</v>
      </c>
      <c r="E22" s="33">
        <v>37355</v>
      </c>
      <c r="F22" s="33">
        <v>0</v>
      </c>
      <c r="G22" s="4">
        <v>37355</v>
      </c>
      <c r="H22" s="35">
        <v>733</v>
      </c>
      <c r="I22" s="35">
        <v>0</v>
      </c>
      <c r="J22" s="35">
        <v>8474</v>
      </c>
      <c r="K22" s="35">
        <v>0</v>
      </c>
      <c r="L22" s="35">
        <v>0</v>
      </c>
      <c r="M22" s="35">
        <v>3940</v>
      </c>
      <c r="N22" s="4">
        <f t="shared" si="0"/>
        <v>13147</v>
      </c>
      <c r="O22" s="33">
        <v>450</v>
      </c>
      <c r="P22" s="33">
        <v>35000</v>
      </c>
      <c r="Q22" s="2" t="s">
        <v>145</v>
      </c>
      <c r="R22" s="4">
        <v>35450</v>
      </c>
      <c r="S22" s="4">
        <v>8474</v>
      </c>
      <c r="T22" s="33">
        <v>260876</v>
      </c>
      <c r="U22" s="33">
        <v>0</v>
      </c>
      <c r="V22" s="33">
        <v>0</v>
      </c>
      <c r="W22" s="33">
        <v>0</v>
      </c>
      <c r="X22" s="33">
        <v>0</v>
      </c>
      <c r="Y22" s="33">
        <v>0</v>
      </c>
      <c r="Z22" s="2" t="s">
        <v>141</v>
      </c>
      <c r="AA22" s="4">
        <v>0</v>
      </c>
      <c r="AB22" s="33">
        <v>0</v>
      </c>
      <c r="AC22" s="33">
        <v>260876</v>
      </c>
      <c r="AD22" s="33">
        <v>151453</v>
      </c>
      <c r="AE22" s="33">
        <v>42091</v>
      </c>
      <c r="AF22" s="33">
        <v>193544</v>
      </c>
      <c r="AG22" s="33">
        <v>24410</v>
      </c>
      <c r="AH22" s="33">
        <v>2933</v>
      </c>
      <c r="AI22" s="33">
        <v>8000</v>
      </c>
      <c r="AJ22" s="33">
        <v>0</v>
      </c>
      <c r="AK22" s="4">
        <v>10933</v>
      </c>
      <c r="AL22" s="33">
        <v>647</v>
      </c>
      <c r="AM22" s="33">
        <v>0</v>
      </c>
      <c r="AN22" s="4">
        <v>11580</v>
      </c>
      <c r="AO22" s="33">
        <v>6753</v>
      </c>
      <c r="AP22" s="2" t="s">
        <v>199</v>
      </c>
      <c r="AQ22" s="33">
        <v>42743</v>
      </c>
      <c r="AR22" s="33">
        <v>1373</v>
      </c>
      <c r="AS22" s="33">
        <v>1282</v>
      </c>
      <c r="AT22" s="33">
        <v>300</v>
      </c>
      <c r="AU22" s="4">
        <v>2955</v>
      </c>
      <c r="AV22" s="33">
        <v>5268</v>
      </c>
      <c r="AW22" s="33">
        <v>10218</v>
      </c>
      <c r="AX22" s="33">
        <v>10372</v>
      </c>
      <c r="AY22" s="33">
        <v>4700</v>
      </c>
      <c r="AZ22" s="2" t="s">
        <v>241</v>
      </c>
      <c r="BA22" s="33">
        <v>33513</v>
      </c>
      <c r="BB22" s="33">
        <v>269800</v>
      </c>
      <c r="BC22" s="33">
        <v>0</v>
      </c>
      <c r="BD22" s="33">
        <v>269800</v>
      </c>
    </row>
    <row r="23" spans="1:56">
      <c r="A23" s="1" t="s">
        <v>83</v>
      </c>
      <c r="B23" s="2" t="s">
        <v>128</v>
      </c>
      <c r="C23" s="12">
        <v>17075</v>
      </c>
      <c r="D23" s="35">
        <v>723613</v>
      </c>
      <c r="E23" s="33">
        <v>126831</v>
      </c>
      <c r="F23" s="33">
        <v>1500</v>
      </c>
      <c r="G23" s="4">
        <v>128331</v>
      </c>
      <c r="H23" s="35">
        <v>2000</v>
      </c>
      <c r="I23" s="35">
        <v>0</v>
      </c>
      <c r="J23" s="35">
        <v>12855</v>
      </c>
      <c r="K23" s="35">
        <v>0</v>
      </c>
      <c r="L23" s="35">
        <v>0</v>
      </c>
      <c r="M23" s="36">
        <v>0</v>
      </c>
      <c r="N23" s="37">
        <f t="shared" si="0"/>
        <v>14855</v>
      </c>
      <c r="O23" s="33">
        <v>0</v>
      </c>
      <c r="P23" s="33">
        <v>10766</v>
      </c>
      <c r="Q23" s="2" t="s">
        <v>167</v>
      </c>
      <c r="R23" s="4">
        <v>10766</v>
      </c>
      <c r="S23" s="4">
        <v>12855</v>
      </c>
      <c r="T23" s="33">
        <v>877565</v>
      </c>
      <c r="U23" s="33">
        <v>0</v>
      </c>
      <c r="V23" s="33">
        <v>0</v>
      </c>
      <c r="W23" s="33">
        <v>0</v>
      </c>
      <c r="X23" s="33">
        <v>0</v>
      </c>
      <c r="Y23" s="33">
        <v>0</v>
      </c>
      <c r="AA23" s="4">
        <v>0</v>
      </c>
      <c r="AB23" s="33">
        <v>0</v>
      </c>
      <c r="AC23" s="33">
        <v>877565</v>
      </c>
      <c r="AD23" s="33">
        <v>418987</v>
      </c>
      <c r="AE23" s="33">
        <v>157786</v>
      </c>
      <c r="AF23" s="33">
        <v>576773</v>
      </c>
      <c r="AG23" s="33">
        <v>37539</v>
      </c>
      <c r="AH23" s="33">
        <v>6667</v>
      </c>
      <c r="AI23" s="33">
        <v>0</v>
      </c>
      <c r="AJ23" s="33">
        <v>0</v>
      </c>
      <c r="AK23" s="4">
        <v>6667</v>
      </c>
      <c r="AL23" s="33">
        <v>1470</v>
      </c>
      <c r="AM23" s="33">
        <v>32372</v>
      </c>
      <c r="AN23" s="4">
        <v>40509</v>
      </c>
      <c r="AO23" s="33">
        <v>6959</v>
      </c>
      <c r="AP23" s="2" t="s">
        <v>221</v>
      </c>
      <c r="AQ23" s="33">
        <v>85007</v>
      </c>
      <c r="AR23" s="33">
        <v>2765</v>
      </c>
      <c r="AS23" s="33">
        <v>1700</v>
      </c>
      <c r="AT23" s="33">
        <v>0</v>
      </c>
      <c r="AU23" s="4">
        <v>4465</v>
      </c>
      <c r="AV23" s="33">
        <v>128457</v>
      </c>
      <c r="AW23" s="33">
        <v>11049</v>
      </c>
      <c r="AX23" s="33">
        <v>23574</v>
      </c>
      <c r="AY23" s="33">
        <v>47490</v>
      </c>
      <c r="AZ23" s="2" t="s">
        <v>264</v>
      </c>
      <c r="BA23" s="33">
        <v>215035</v>
      </c>
      <c r="BB23" s="33">
        <v>876815</v>
      </c>
      <c r="BC23" s="33">
        <v>0</v>
      </c>
      <c r="BD23" s="33">
        <v>876815</v>
      </c>
    </row>
    <row r="24" spans="1:56">
      <c r="A24" s="1" t="s">
        <v>406</v>
      </c>
      <c r="B24" s="2" t="s">
        <v>126</v>
      </c>
      <c r="C24" s="12">
        <v>14532</v>
      </c>
      <c r="D24" s="35">
        <v>841103</v>
      </c>
      <c r="E24" s="33">
        <v>87158</v>
      </c>
      <c r="F24" s="33">
        <v>0</v>
      </c>
      <c r="G24" s="4">
        <v>87158</v>
      </c>
      <c r="H24" s="35">
        <v>750</v>
      </c>
      <c r="I24" s="35">
        <v>0</v>
      </c>
      <c r="J24" s="35">
        <v>9967</v>
      </c>
      <c r="K24" s="35">
        <v>0</v>
      </c>
      <c r="L24" s="35">
        <v>0</v>
      </c>
      <c r="M24" s="35">
        <v>0</v>
      </c>
      <c r="N24" s="4">
        <f t="shared" si="0"/>
        <v>10717</v>
      </c>
      <c r="O24" s="33">
        <v>0</v>
      </c>
      <c r="P24" s="33">
        <v>7641</v>
      </c>
      <c r="Q24" s="2" t="s">
        <v>166</v>
      </c>
      <c r="R24" s="4">
        <v>7641</v>
      </c>
      <c r="S24" s="4">
        <v>9967</v>
      </c>
      <c r="T24" s="33">
        <v>946619</v>
      </c>
      <c r="U24" s="33">
        <v>0</v>
      </c>
      <c r="V24" s="33">
        <v>0</v>
      </c>
      <c r="W24" s="33">
        <v>0</v>
      </c>
      <c r="X24" s="33">
        <v>0</v>
      </c>
      <c r="Y24" s="33">
        <v>0</v>
      </c>
      <c r="AA24" s="4">
        <v>0</v>
      </c>
      <c r="AB24" s="33">
        <v>0</v>
      </c>
      <c r="AC24" s="33">
        <v>946619</v>
      </c>
      <c r="AD24" s="33">
        <v>453717</v>
      </c>
      <c r="AE24" s="33">
        <v>254750</v>
      </c>
      <c r="AF24" s="33">
        <v>708467</v>
      </c>
      <c r="AG24" s="33">
        <v>51615</v>
      </c>
      <c r="AH24" s="33">
        <v>6554</v>
      </c>
      <c r="AI24" s="33">
        <v>7322</v>
      </c>
      <c r="AJ24" s="33">
        <v>0</v>
      </c>
      <c r="AK24" s="4">
        <v>13876</v>
      </c>
      <c r="AL24" s="33">
        <v>1445</v>
      </c>
      <c r="AM24" s="33">
        <v>13095</v>
      </c>
      <c r="AN24" s="4">
        <v>28416</v>
      </c>
      <c r="AO24" s="33">
        <v>9004</v>
      </c>
      <c r="AP24" s="2" t="s">
        <v>219</v>
      </c>
      <c r="AQ24" s="33">
        <v>89035</v>
      </c>
      <c r="AR24" s="33">
        <v>0</v>
      </c>
      <c r="AS24" s="33">
        <v>0</v>
      </c>
      <c r="AT24" s="33">
        <v>0</v>
      </c>
      <c r="AU24" s="4">
        <v>0</v>
      </c>
      <c r="AV24" s="33">
        <v>102590</v>
      </c>
      <c r="AW24" s="33">
        <v>14347</v>
      </c>
      <c r="AX24" s="33">
        <v>23174</v>
      </c>
      <c r="AY24" s="33">
        <v>48659</v>
      </c>
      <c r="AZ24" s="2" t="s">
        <v>262</v>
      </c>
      <c r="BA24" s="33">
        <v>188770</v>
      </c>
      <c r="BB24" s="33">
        <v>986272</v>
      </c>
      <c r="BC24" s="33">
        <v>0</v>
      </c>
      <c r="BD24" s="33">
        <v>986272</v>
      </c>
    </row>
    <row r="25" spans="1:56">
      <c r="A25" s="1" t="s">
        <v>74</v>
      </c>
      <c r="B25" s="2" t="s">
        <v>119</v>
      </c>
      <c r="C25" s="12">
        <v>1410</v>
      </c>
      <c r="D25" s="35">
        <v>459371</v>
      </c>
      <c r="E25" s="33">
        <v>91679</v>
      </c>
      <c r="F25" s="33">
        <v>0</v>
      </c>
      <c r="G25" s="4">
        <v>91679</v>
      </c>
      <c r="H25" s="35">
        <v>1022</v>
      </c>
      <c r="I25" s="35">
        <v>0</v>
      </c>
      <c r="J25" s="35">
        <v>8000</v>
      </c>
      <c r="K25" s="35">
        <v>0</v>
      </c>
      <c r="L25" s="35">
        <v>0</v>
      </c>
      <c r="M25" s="35">
        <v>0</v>
      </c>
      <c r="N25" s="4">
        <f t="shared" si="0"/>
        <v>9022</v>
      </c>
      <c r="O25" s="33">
        <v>3500</v>
      </c>
      <c r="P25" s="33">
        <v>12497</v>
      </c>
      <c r="Q25" s="2" t="s">
        <v>158</v>
      </c>
      <c r="R25" s="4">
        <v>15997</v>
      </c>
      <c r="S25" s="4">
        <v>8000</v>
      </c>
      <c r="T25" s="33">
        <v>576069</v>
      </c>
      <c r="U25" s="33">
        <v>28029</v>
      </c>
      <c r="V25" s="33">
        <v>0</v>
      </c>
      <c r="W25" s="33">
        <v>0</v>
      </c>
      <c r="X25" s="33">
        <v>0</v>
      </c>
      <c r="Y25" s="33">
        <v>83000</v>
      </c>
      <c r="Z25" s="2" t="s">
        <v>189</v>
      </c>
      <c r="AA25" s="4">
        <v>83000</v>
      </c>
      <c r="AB25" s="33">
        <v>111029</v>
      </c>
      <c r="AC25" s="33">
        <v>687098</v>
      </c>
      <c r="AD25" s="33">
        <v>259327</v>
      </c>
      <c r="AE25" s="33">
        <v>94177</v>
      </c>
      <c r="AF25" s="33">
        <v>353504</v>
      </c>
      <c r="AG25" s="33">
        <v>17806</v>
      </c>
      <c r="AH25" s="33">
        <v>2933</v>
      </c>
      <c r="AI25" s="33">
        <v>0</v>
      </c>
      <c r="AJ25" s="33">
        <v>0</v>
      </c>
      <c r="AK25" s="4">
        <v>2933</v>
      </c>
      <c r="AL25" s="33">
        <v>647</v>
      </c>
      <c r="AM25" s="33">
        <v>784</v>
      </c>
      <c r="AN25" s="4">
        <v>4364</v>
      </c>
      <c r="AO25" s="33">
        <v>2466</v>
      </c>
      <c r="AP25" s="2" t="s">
        <v>214</v>
      </c>
      <c r="AQ25" s="33">
        <v>24636</v>
      </c>
      <c r="AR25" s="33">
        <v>4678</v>
      </c>
      <c r="AS25" s="33">
        <v>1275</v>
      </c>
      <c r="AT25" s="33">
        <v>0</v>
      </c>
      <c r="AU25" s="4">
        <v>5953</v>
      </c>
      <c r="AV25" s="33">
        <v>85037</v>
      </c>
      <c r="AW25" s="33">
        <v>17053</v>
      </c>
      <c r="AX25" s="33">
        <v>10372</v>
      </c>
      <c r="AY25" s="33">
        <v>25746</v>
      </c>
      <c r="AZ25" s="2" t="s">
        <v>254</v>
      </c>
      <c r="BA25" s="33">
        <v>144161</v>
      </c>
      <c r="BB25" s="33">
        <v>522301</v>
      </c>
      <c r="BC25" s="33">
        <v>25347</v>
      </c>
      <c r="BD25" s="33">
        <v>547648</v>
      </c>
    </row>
    <row r="26" spans="1:56">
      <c r="A26" s="1" t="s">
        <v>84</v>
      </c>
      <c r="B26" s="2" t="s">
        <v>129</v>
      </c>
      <c r="C26" s="12">
        <v>25163</v>
      </c>
      <c r="D26" s="35">
        <v>1991976</v>
      </c>
      <c r="E26" s="33">
        <v>413022</v>
      </c>
      <c r="F26" s="33">
        <v>0</v>
      </c>
      <c r="G26" s="4">
        <v>413022</v>
      </c>
      <c r="H26" s="35">
        <v>750</v>
      </c>
      <c r="I26" s="35">
        <v>0</v>
      </c>
      <c r="J26" s="35">
        <v>12898</v>
      </c>
      <c r="K26" s="35">
        <v>0</v>
      </c>
      <c r="L26" s="35">
        <v>0</v>
      </c>
      <c r="M26" s="35">
        <v>0</v>
      </c>
      <c r="N26" s="4">
        <f t="shared" si="0"/>
        <v>13648</v>
      </c>
      <c r="O26" s="33">
        <v>0</v>
      </c>
      <c r="P26" s="33">
        <v>417132</v>
      </c>
      <c r="Q26" s="2" t="s">
        <v>168</v>
      </c>
      <c r="R26" s="4">
        <v>417132</v>
      </c>
      <c r="S26" s="4">
        <v>12898</v>
      </c>
      <c r="T26" s="33">
        <v>2835778</v>
      </c>
      <c r="U26" s="33">
        <v>0</v>
      </c>
      <c r="V26" s="33">
        <v>0</v>
      </c>
      <c r="W26" s="33">
        <v>0</v>
      </c>
      <c r="X26" s="33">
        <v>0</v>
      </c>
      <c r="Y26" s="33">
        <v>0</v>
      </c>
      <c r="AA26" s="4">
        <v>0</v>
      </c>
      <c r="AB26" s="33">
        <v>0</v>
      </c>
      <c r="AC26" s="33">
        <v>2835778</v>
      </c>
      <c r="AD26" s="33">
        <v>1257533</v>
      </c>
      <c r="AE26" s="33">
        <v>317518</v>
      </c>
      <c r="AF26" s="33">
        <v>1575051</v>
      </c>
      <c r="AG26" s="33">
        <v>131856</v>
      </c>
      <c r="AH26" s="33">
        <v>10079</v>
      </c>
      <c r="AI26" s="33">
        <v>0</v>
      </c>
      <c r="AJ26" s="33">
        <v>14604</v>
      </c>
      <c r="AK26" s="4">
        <v>24683</v>
      </c>
      <c r="AL26" s="33">
        <v>2222</v>
      </c>
      <c r="AM26" s="33">
        <v>8500</v>
      </c>
      <c r="AN26" s="4">
        <v>35405</v>
      </c>
      <c r="AO26" s="33">
        <v>68250</v>
      </c>
      <c r="AP26" s="2" t="s">
        <v>222</v>
      </c>
      <c r="AQ26" s="33">
        <v>235511</v>
      </c>
      <c r="AR26" s="33">
        <v>6500</v>
      </c>
      <c r="AS26" s="33">
        <v>3000</v>
      </c>
      <c r="AT26" s="33">
        <v>500</v>
      </c>
      <c r="AU26" s="4">
        <v>10000</v>
      </c>
      <c r="AV26" s="33">
        <v>451320</v>
      </c>
      <c r="AW26" s="33">
        <v>18000</v>
      </c>
      <c r="AX26" s="33">
        <v>35640</v>
      </c>
      <c r="AY26" s="33">
        <v>381450</v>
      </c>
      <c r="AZ26" s="2" t="s">
        <v>265</v>
      </c>
      <c r="BA26" s="33">
        <v>896410</v>
      </c>
      <c r="BB26" s="33">
        <v>2706972</v>
      </c>
      <c r="BC26" s="33">
        <v>420000</v>
      </c>
      <c r="BD26" s="33">
        <v>3126972</v>
      </c>
    </row>
    <row r="27" spans="1:56">
      <c r="A27" s="1" t="s">
        <v>64</v>
      </c>
      <c r="B27" s="2" t="s">
        <v>111</v>
      </c>
      <c r="C27" s="12">
        <v>5991</v>
      </c>
      <c r="D27" s="35">
        <v>11500</v>
      </c>
      <c r="E27" s="33">
        <v>23227</v>
      </c>
      <c r="F27" s="33">
        <v>3500</v>
      </c>
      <c r="G27" s="4">
        <v>26727</v>
      </c>
      <c r="H27" s="35">
        <v>750</v>
      </c>
      <c r="I27" s="35">
        <v>0</v>
      </c>
      <c r="J27" s="35">
        <v>5983</v>
      </c>
      <c r="K27" s="35">
        <v>14815</v>
      </c>
      <c r="L27" s="35">
        <v>0</v>
      </c>
      <c r="M27" s="35">
        <v>0</v>
      </c>
      <c r="N27" s="4">
        <f t="shared" si="0"/>
        <v>21548</v>
      </c>
      <c r="O27" s="33">
        <v>20947</v>
      </c>
      <c r="P27" s="33">
        <v>29387</v>
      </c>
      <c r="Q27" s="2" t="s">
        <v>150</v>
      </c>
      <c r="R27" s="4">
        <v>50334</v>
      </c>
      <c r="S27" s="4">
        <v>20798</v>
      </c>
      <c r="T27" s="33">
        <v>110109</v>
      </c>
      <c r="U27" s="33">
        <v>0</v>
      </c>
      <c r="V27" s="33">
        <v>0</v>
      </c>
      <c r="W27" s="33">
        <v>0</v>
      </c>
      <c r="X27" s="33">
        <v>1300</v>
      </c>
      <c r="Y27" s="33">
        <v>0</v>
      </c>
      <c r="Z27" s="2" t="s">
        <v>141</v>
      </c>
      <c r="AA27" s="4">
        <v>1300</v>
      </c>
      <c r="AB27" s="33">
        <v>1300</v>
      </c>
      <c r="AC27" s="33">
        <v>111409</v>
      </c>
      <c r="AD27" s="33">
        <v>41590</v>
      </c>
      <c r="AE27" s="33">
        <v>0</v>
      </c>
      <c r="AF27" s="33">
        <v>41590</v>
      </c>
      <c r="AG27" s="33">
        <v>2634</v>
      </c>
      <c r="AH27" s="33">
        <v>2933</v>
      </c>
      <c r="AI27" s="33">
        <v>0</v>
      </c>
      <c r="AJ27" s="33">
        <v>0</v>
      </c>
      <c r="AK27" s="4">
        <v>2933</v>
      </c>
      <c r="AL27" s="33">
        <v>647</v>
      </c>
      <c r="AM27" s="33">
        <v>0</v>
      </c>
      <c r="AN27" s="4">
        <v>3580</v>
      </c>
      <c r="AO27" s="33">
        <v>156</v>
      </c>
      <c r="AP27" s="2" t="s">
        <v>196</v>
      </c>
      <c r="AQ27" s="33">
        <v>6370</v>
      </c>
      <c r="AR27" s="33">
        <v>770</v>
      </c>
      <c r="AS27" s="33">
        <v>16</v>
      </c>
      <c r="AT27" s="33">
        <v>0</v>
      </c>
      <c r="AU27" s="4">
        <v>786</v>
      </c>
      <c r="AV27" s="33">
        <v>8254</v>
      </c>
      <c r="AW27" s="33">
        <v>5889</v>
      </c>
      <c r="AX27" s="33">
        <v>10372</v>
      </c>
      <c r="AY27" s="33">
        <v>8238</v>
      </c>
      <c r="AZ27" s="2" t="s">
        <v>246</v>
      </c>
      <c r="BA27" s="33">
        <v>33539</v>
      </c>
      <c r="BB27" s="33">
        <v>81499</v>
      </c>
      <c r="BC27" s="33">
        <v>0</v>
      </c>
      <c r="BD27" s="33">
        <v>81499</v>
      </c>
    </row>
    <row r="28" spans="1:56">
      <c r="A28" s="1" t="s">
        <v>85</v>
      </c>
      <c r="B28" s="2" t="s">
        <v>111</v>
      </c>
      <c r="C28" s="12">
        <v>19821</v>
      </c>
      <c r="D28" s="35">
        <v>1346560</v>
      </c>
      <c r="E28" s="33">
        <v>248626</v>
      </c>
      <c r="F28" s="33">
        <v>0</v>
      </c>
      <c r="G28" s="4">
        <v>248626</v>
      </c>
      <c r="H28" s="35">
        <v>750</v>
      </c>
      <c r="I28" s="35">
        <v>0</v>
      </c>
      <c r="J28" s="35">
        <v>9991</v>
      </c>
      <c r="K28" s="35">
        <v>0</v>
      </c>
      <c r="L28" s="35">
        <v>0</v>
      </c>
      <c r="M28" s="35">
        <v>0</v>
      </c>
      <c r="N28" s="4">
        <f t="shared" si="0"/>
        <v>10741</v>
      </c>
      <c r="O28" s="33">
        <v>0</v>
      </c>
      <c r="P28" s="33">
        <v>15131</v>
      </c>
      <c r="Q28" s="2" t="s">
        <v>169</v>
      </c>
      <c r="R28" s="4">
        <v>15131</v>
      </c>
      <c r="S28" s="4">
        <v>9991</v>
      </c>
      <c r="T28" s="33">
        <v>1621058</v>
      </c>
      <c r="U28" s="33">
        <v>0</v>
      </c>
      <c r="V28" s="33">
        <v>0</v>
      </c>
      <c r="W28" s="33">
        <v>0</v>
      </c>
      <c r="X28" s="33">
        <v>0</v>
      </c>
      <c r="Y28" s="33">
        <v>0</v>
      </c>
      <c r="Z28" s="2" t="s">
        <v>141</v>
      </c>
      <c r="AA28" s="4">
        <v>0</v>
      </c>
      <c r="AB28" s="33">
        <v>0</v>
      </c>
      <c r="AC28" s="33">
        <v>1621058</v>
      </c>
      <c r="AD28" s="33">
        <v>793013</v>
      </c>
      <c r="AE28" s="33">
        <v>337487</v>
      </c>
      <c r="AF28" s="33">
        <v>1130500</v>
      </c>
      <c r="AG28" s="33">
        <v>53977</v>
      </c>
      <c r="AH28" s="33">
        <v>10005</v>
      </c>
      <c r="AI28" s="33">
        <v>7899</v>
      </c>
      <c r="AJ28" s="33">
        <v>0</v>
      </c>
      <c r="AK28" s="4">
        <v>17904</v>
      </c>
      <c r="AL28" s="33">
        <v>2206</v>
      </c>
      <c r="AM28" s="33">
        <v>34623</v>
      </c>
      <c r="AN28" s="4">
        <v>54733</v>
      </c>
      <c r="AO28" s="33">
        <v>18853</v>
      </c>
      <c r="AP28" s="2" t="s">
        <v>223</v>
      </c>
      <c r="AQ28" s="33">
        <v>127563</v>
      </c>
      <c r="AR28" s="33">
        <v>0</v>
      </c>
      <c r="AS28" s="33">
        <v>0</v>
      </c>
      <c r="AT28" s="33">
        <v>0</v>
      </c>
      <c r="AU28" s="4">
        <v>0</v>
      </c>
      <c r="AV28" s="33">
        <v>164150</v>
      </c>
      <c r="AW28" s="33">
        <v>16114</v>
      </c>
      <c r="AX28" s="33">
        <v>35378</v>
      </c>
      <c r="AY28" s="33">
        <v>12715</v>
      </c>
      <c r="AZ28" s="2" t="s">
        <v>266</v>
      </c>
      <c r="BA28" s="33">
        <v>228357</v>
      </c>
      <c r="BB28" s="33">
        <v>1486420</v>
      </c>
      <c r="BC28" s="33">
        <v>190000</v>
      </c>
      <c r="BD28" s="33">
        <v>1676420</v>
      </c>
    </row>
    <row r="29" spans="1:56">
      <c r="A29" s="1" t="s">
        <v>100</v>
      </c>
      <c r="B29" s="2" t="s">
        <v>111</v>
      </c>
      <c r="C29" s="12">
        <v>1920</v>
      </c>
      <c r="D29" s="35">
        <v>10000</v>
      </c>
      <c r="E29" s="33">
        <v>29213</v>
      </c>
      <c r="F29" s="33">
        <v>0</v>
      </c>
      <c r="G29" s="4">
        <v>29213</v>
      </c>
      <c r="H29" s="35">
        <v>1650</v>
      </c>
      <c r="I29" s="35">
        <v>0</v>
      </c>
      <c r="J29" s="35">
        <v>10787</v>
      </c>
      <c r="K29" s="35">
        <v>0</v>
      </c>
      <c r="L29" s="35">
        <v>0</v>
      </c>
      <c r="M29" s="35">
        <v>0</v>
      </c>
      <c r="N29" s="4">
        <f t="shared" si="0"/>
        <v>12437</v>
      </c>
      <c r="O29" s="33">
        <v>0</v>
      </c>
      <c r="P29" s="33">
        <v>105480</v>
      </c>
      <c r="Q29" s="2" t="s">
        <v>184</v>
      </c>
      <c r="R29" s="4">
        <v>105480</v>
      </c>
      <c r="S29" s="4">
        <v>10787</v>
      </c>
      <c r="T29" s="33">
        <v>157130</v>
      </c>
      <c r="U29" s="33">
        <v>0</v>
      </c>
      <c r="V29" s="33">
        <v>0</v>
      </c>
      <c r="W29" s="33">
        <v>0</v>
      </c>
      <c r="X29" s="33">
        <v>0</v>
      </c>
      <c r="Y29" s="33">
        <v>0</v>
      </c>
      <c r="Z29" s="2" t="s">
        <v>141</v>
      </c>
      <c r="AA29" s="4">
        <v>0</v>
      </c>
      <c r="AB29" s="33">
        <v>0</v>
      </c>
      <c r="AC29" s="33">
        <v>157130</v>
      </c>
      <c r="AD29" s="33">
        <v>53740</v>
      </c>
      <c r="AE29" s="33">
        <v>0</v>
      </c>
      <c r="AF29" s="33">
        <v>53740</v>
      </c>
      <c r="AG29" s="33">
        <v>4383</v>
      </c>
      <c r="AH29" s="33">
        <v>2933</v>
      </c>
      <c r="AI29" s="33">
        <v>0</v>
      </c>
      <c r="AJ29" s="33">
        <v>0</v>
      </c>
      <c r="AK29" s="4">
        <v>2933</v>
      </c>
      <c r="AL29" s="33">
        <v>647</v>
      </c>
      <c r="AM29" s="33">
        <v>0</v>
      </c>
      <c r="AN29" s="4">
        <v>3580</v>
      </c>
      <c r="AO29" s="33">
        <v>0</v>
      </c>
      <c r="AP29" s="2" t="s">
        <v>141</v>
      </c>
      <c r="AQ29" s="33">
        <v>7963</v>
      </c>
      <c r="AR29" s="33">
        <v>1278</v>
      </c>
      <c r="AS29" s="33">
        <v>1279</v>
      </c>
      <c r="AT29" s="33">
        <v>0</v>
      </c>
      <c r="AU29" s="4">
        <v>2557</v>
      </c>
      <c r="AV29" s="33">
        <v>9957</v>
      </c>
      <c r="AW29" s="33">
        <v>7817</v>
      </c>
      <c r="AX29" s="33">
        <v>10372</v>
      </c>
      <c r="AY29" s="33">
        <v>5749</v>
      </c>
      <c r="AZ29" s="2" t="s">
        <v>281</v>
      </c>
      <c r="BA29" s="33">
        <v>36452</v>
      </c>
      <c r="BB29" s="33">
        <v>98155</v>
      </c>
      <c r="BC29" s="33">
        <v>0</v>
      </c>
      <c r="BD29" s="33">
        <v>98155</v>
      </c>
    </row>
    <row r="30" spans="1:56">
      <c r="A30" s="1" t="s">
        <v>82</v>
      </c>
      <c r="B30" s="2" t="s">
        <v>127</v>
      </c>
      <c r="C30" s="12">
        <v>34114</v>
      </c>
      <c r="D30" s="35">
        <v>763132</v>
      </c>
      <c r="E30" s="33">
        <v>201533</v>
      </c>
      <c r="F30" s="33">
        <v>2000</v>
      </c>
      <c r="G30" s="4">
        <v>203533</v>
      </c>
      <c r="H30" s="35">
        <v>1650</v>
      </c>
      <c r="I30" s="35">
        <v>0</v>
      </c>
      <c r="J30" s="35">
        <v>12500</v>
      </c>
      <c r="K30" s="35">
        <v>0</v>
      </c>
      <c r="L30" s="35">
        <v>0</v>
      </c>
      <c r="M30" s="35">
        <v>0</v>
      </c>
      <c r="N30" s="4">
        <f t="shared" si="0"/>
        <v>14150</v>
      </c>
      <c r="O30" s="33">
        <v>0</v>
      </c>
      <c r="P30" s="33">
        <v>0</v>
      </c>
      <c r="Q30" s="2" t="s">
        <v>141</v>
      </c>
      <c r="R30" s="4">
        <v>0</v>
      </c>
      <c r="S30" s="4">
        <v>12500</v>
      </c>
      <c r="T30" s="33">
        <v>980815</v>
      </c>
      <c r="U30" s="33">
        <v>0</v>
      </c>
      <c r="V30" s="33">
        <v>0</v>
      </c>
      <c r="W30" s="33">
        <v>0</v>
      </c>
      <c r="X30" s="33">
        <v>89488</v>
      </c>
      <c r="Y30" s="33">
        <v>0</v>
      </c>
      <c r="Z30" s="2" t="s">
        <v>141</v>
      </c>
      <c r="AA30" s="4">
        <v>89488</v>
      </c>
      <c r="AB30" s="33">
        <v>89488</v>
      </c>
      <c r="AC30" s="33">
        <v>1070303</v>
      </c>
      <c r="AD30" s="33">
        <v>669144</v>
      </c>
      <c r="AE30" s="33">
        <v>0</v>
      </c>
      <c r="AF30" s="33">
        <v>669144</v>
      </c>
      <c r="AG30" s="33">
        <v>71358</v>
      </c>
      <c r="AH30" s="33">
        <v>13045</v>
      </c>
      <c r="AI30" s="33">
        <v>0</v>
      </c>
      <c r="AJ30" s="33">
        <v>0</v>
      </c>
      <c r="AK30" s="4">
        <v>13045</v>
      </c>
      <c r="AL30" s="33">
        <v>2876</v>
      </c>
      <c r="AM30" s="33">
        <v>10068</v>
      </c>
      <c r="AN30" s="4">
        <v>25989</v>
      </c>
      <c r="AO30" s="33">
        <v>67147</v>
      </c>
      <c r="AP30" s="2" t="s">
        <v>220</v>
      </c>
      <c r="AQ30" s="33">
        <v>164494</v>
      </c>
      <c r="AR30" s="33">
        <v>4143</v>
      </c>
      <c r="AS30" s="33">
        <v>3843</v>
      </c>
      <c r="AT30" s="33">
        <v>355</v>
      </c>
      <c r="AU30" s="4">
        <v>8341</v>
      </c>
      <c r="AV30" s="33">
        <v>58139</v>
      </c>
      <c r="AW30" s="33">
        <v>22561</v>
      </c>
      <c r="AX30" s="33">
        <v>46126</v>
      </c>
      <c r="AY30" s="33">
        <v>14973</v>
      </c>
      <c r="AZ30" s="2" t="s">
        <v>263</v>
      </c>
      <c r="BA30" s="33">
        <v>150140</v>
      </c>
      <c r="BB30" s="33">
        <v>983778</v>
      </c>
      <c r="BC30" s="33">
        <v>105505</v>
      </c>
      <c r="BD30" s="33">
        <v>1089283</v>
      </c>
    </row>
    <row r="31" spans="1:56">
      <c r="A31" s="1" t="s">
        <v>87</v>
      </c>
      <c r="B31" s="2" t="s">
        <v>130</v>
      </c>
      <c r="C31" s="12">
        <v>12588</v>
      </c>
      <c r="D31" s="35">
        <v>381300</v>
      </c>
      <c r="E31" s="33">
        <v>80421</v>
      </c>
      <c r="F31" s="33">
        <v>0</v>
      </c>
      <c r="G31" s="4">
        <v>80421</v>
      </c>
      <c r="H31" s="35">
        <v>0</v>
      </c>
      <c r="I31" s="36">
        <v>0</v>
      </c>
      <c r="J31" s="35">
        <v>10000</v>
      </c>
      <c r="K31" s="36">
        <v>0</v>
      </c>
      <c r="L31" s="36">
        <v>0</v>
      </c>
      <c r="M31" s="36">
        <v>0</v>
      </c>
      <c r="N31" s="37">
        <f t="shared" si="0"/>
        <v>10000</v>
      </c>
      <c r="O31" s="33">
        <v>3000</v>
      </c>
      <c r="P31" s="33">
        <v>11737</v>
      </c>
      <c r="Q31" s="2" t="s">
        <v>171</v>
      </c>
      <c r="R31" s="4">
        <v>14737</v>
      </c>
      <c r="S31" s="4">
        <v>10000</v>
      </c>
      <c r="T31" s="33">
        <v>486458</v>
      </c>
      <c r="U31" s="33">
        <v>0</v>
      </c>
      <c r="V31" s="33">
        <v>0</v>
      </c>
      <c r="W31" s="33">
        <v>0</v>
      </c>
      <c r="X31" s="33">
        <v>0</v>
      </c>
      <c r="Y31" s="33">
        <v>0</v>
      </c>
      <c r="Z31" s="2" t="s">
        <v>141</v>
      </c>
      <c r="AA31" s="4">
        <v>0</v>
      </c>
      <c r="AB31" s="33">
        <v>0</v>
      </c>
      <c r="AC31" s="33">
        <v>486458</v>
      </c>
      <c r="AD31" s="33">
        <v>313989</v>
      </c>
      <c r="AE31" s="33">
        <v>6517</v>
      </c>
      <c r="AF31" s="33">
        <v>320506</v>
      </c>
      <c r="AG31" s="33">
        <v>33698</v>
      </c>
      <c r="AH31" s="33">
        <v>4992</v>
      </c>
      <c r="AI31" s="33">
        <v>0</v>
      </c>
      <c r="AJ31" s="33">
        <v>0</v>
      </c>
      <c r="AK31" s="4">
        <v>4992</v>
      </c>
      <c r="AL31" s="33">
        <v>1101</v>
      </c>
      <c r="AM31" s="33">
        <v>1995</v>
      </c>
      <c r="AN31" s="4">
        <v>8088</v>
      </c>
      <c r="AO31" s="33">
        <v>12167</v>
      </c>
      <c r="AP31" s="2" t="s">
        <v>225</v>
      </c>
      <c r="AQ31" s="33">
        <v>53953</v>
      </c>
      <c r="AR31" s="33">
        <v>2918</v>
      </c>
      <c r="AS31" s="33">
        <v>2411</v>
      </c>
      <c r="AT31" s="33">
        <v>0</v>
      </c>
      <c r="AU31" s="4">
        <v>5329</v>
      </c>
      <c r="AV31" s="33">
        <v>65754</v>
      </c>
      <c r="AW31" s="33">
        <v>10778</v>
      </c>
      <c r="AX31" s="33">
        <v>17651</v>
      </c>
      <c r="AY31" s="33">
        <v>11930</v>
      </c>
      <c r="AZ31" s="2" t="s">
        <v>268</v>
      </c>
      <c r="BA31" s="33">
        <v>111442</v>
      </c>
      <c r="BB31" s="33">
        <v>485901</v>
      </c>
      <c r="BC31" s="33">
        <v>0</v>
      </c>
      <c r="BD31" s="33">
        <v>485901</v>
      </c>
    </row>
    <row r="32" spans="1:56">
      <c r="A32" s="1" t="s">
        <v>89</v>
      </c>
      <c r="B32" s="2" t="s">
        <v>131</v>
      </c>
      <c r="C32" s="12">
        <v>75604</v>
      </c>
      <c r="D32" s="35">
        <v>2086307</v>
      </c>
      <c r="E32" s="33">
        <v>421641</v>
      </c>
      <c r="F32" s="33">
        <v>2000</v>
      </c>
      <c r="G32" s="4">
        <v>423641</v>
      </c>
      <c r="H32" s="35">
        <v>350</v>
      </c>
      <c r="I32" s="35">
        <v>0</v>
      </c>
      <c r="J32" s="35">
        <v>19679</v>
      </c>
      <c r="K32" s="35">
        <v>0</v>
      </c>
      <c r="L32" s="35">
        <v>0</v>
      </c>
      <c r="M32" s="35">
        <v>18400</v>
      </c>
      <c r="N32" s="4">
        <f t="shared" si="0"/>
        <v>38429</v>
      </c>
      <c r="O32" s="33">
        <v>14028</v>
      </c>
      <c r="P32" s="33">
        <v>110076</v>
      </c>
      <c r="Q32" s="2" t="s">
        <v>173</v>
      </c>
      <c r="R32" s="4">
        <v>124104</v>
      </c>
      <c r="S32" s="4">
        <v>19679</v>
      </c>
      <c r="T32" s="33">
        <v>2672481</v>
      </c>
      <c r="U32" s="33">
        <v>0</v>
      </c>
      <c r="V32" s="33">
        <v>58044</v>
      </c>
      <c r="W32" s="33">
        <v>96829</v>
      </c>
      <c r="X32" s="33">
        <v>128808</v>
      </c>
      <c r="Y32" s="33">
        <v>1000</v>
      </c>
      <c r="Z32" s="2" t="s">
        <v>187</v>
      </c>
      <c r="AA32" s="4">
        <v>129808</v>
      </c>
      <c r="AB32" s="33">
        <v>284681</v>
      </c>
      <c r="AC32" s="33">
        <v>2957162</v>
      </c>
      <c r="AD32" s="33">
        <v>1219293</v>
      </c>
      <c r="AE32" s="33">
        <v>726064</v>
      </c>
      <c r="AF32" s="33">
        <v>1945357</v>
      </c>
      <c r="AG32" s="33">
        <v>50855</v>
      </c>
      <c r="AH32" s="33">
        <v>25016</v>
      </c>
      <c r="AI32" s="33">
        <v>2979</v>
      </c>
      <c r="AJ32" s="33">
        <v>0</v>
      </c>
      <c r="AK32" s="4">
        <v>27995</v>
      </c>
      <c r="AL32" s="33">
        <v>5516</v>
      </c>
      <c r="AM32" s="33">
        <v>57503</v>
      </c>
      <c r="AN32" s="4">
        <v>91014</v>
      </c>
      <c r="AO32" s="33">
        <v>8664</v>
      </c>
      <c r="AP32" s="2" t="s">
        <v>226</v>
      </c>
      <c r="AQ32" s="33">
        <v>150533</v>
      </c>
      <c r="AR32" s="33">
        <v>2396</v>
      </c>
      <c r="AS32" s="33">
        <v>1250</v>
      </c>
      <c r="AT32" s="33">
        <v>0</v>
      </c>
      <c r="AU32" s="4">
        <v>3646</v>
      </c>
      <c r="AV32" s="33">
        <v>124683</v>
      </c>
      <c r="AW32" s="33">
        <v>45384</v>
      </c>
      <c r="AX32" s="33">
        <v>88455</v>
      </c>
      <c r="AY32" s="33">
        <v>73330</v>
      </c>
      <c r="AZ32" s="2" t="s">
        <v>270</v>
      </c>
      <c r="BA32" s="33">
        <v>335498</v>
      </c>
      <c r="BB32" s="33">
        <v>2431388</v>
      </c>
      <c r="BC32" s="33">
        <v>37745</v>
      </c>
      <c r="BD32" s="33">
        <v>2469133</v>
      </c>
    </row>
    <row r="33" spans="1:56">
      <c r="A33" s="1" t="s">
        <v>91</v>
      </c>
      <c r="B33" s="2" t="s">
        <v>133</v>
      </c>
      <c r="C33" s="12">
        <v>17871</v>
      </c>
      <c r="D33" s="35">
        <v>539362</v>
      </c>
      <c r="E33" s="33">
        <v>117111</v>
      </c>
      <c r="F33" s="33">
        <v>0</v>
      </c>
      <c r="G33" s="4">
        <v>117111</v>
      </c>
      <c r="H33" s="35">
        <v>750</v>
      </c>
      <c r="I33" s="35">
        <v>0</v>
      </c>
      <c r="J33" s="35">
        <v>9402</v>
      </c>
      <c r="K33" s="35">
        <v>0</v>
      </c>
      <c r="L33" s="35">
        <v>0</v>
      </c>
      <c r="M33" s="35">
        <v>0</v>
      </c>
      <c r="N33" s="4">
        <f t="shared" si="0"/>
        <v>10152</v>
      </c>
      <c r="O33" s="33">
        <v>0</v>
      </c>
      <c r="P33" s="33">
        <v>33268</v>
      </c>
      <c r="Q33" s="2" t="s">
        <v>175</v>
      </c>
      <c r="R33" s="4">
        <v>33268</v>
      </c>
      <c r="S33" s="4">
        <v>9402</v>
      </c>
      <c r="T33" s="33">
        <v>699893</v>
      </c>
      <c r="U33" s="33">
        <v>0</v>
      </c>
      <c r="V33" s="33">
        <v>0</v>
      </c>
      <c r="W33" s="33">
        <v>0</v>
      </c>
      <c r="X33" s="33">
        <v>0</v>
      </c>
      <c r="Y33" s="33">
        <v>0</v>
      </c>
      <c r="AA33" s="4">
        <v>0</v>
      </c>
      <c r="AB33" s="33">
        <v>0</v>
      </c>
      <c r="AC33" s="33">
        <v>699893</v>
      </c>
      <c r="AD33" s="33">
        <v>394263</v>
      </c>
      <c r="AE33" s="33">
        <v>91037</v>
      </c>
      <c r="AF33" s="33">
        <v>485300</v>
      </c>
      <c r="AG33" s="33">
        <v>37217</v>
      </c>
      <c r="AH33" s="33">
        <v>7163</v>
      </c>
      <c r="AI33" s="33">
        <v>0</v>
      </c>
      <c r="AJ33" s="33">
        <v>0</v>
      </c>
      <c r="AK33" s="4">
        <v>7163</v>
      </c>
      <c r="AL33" s="33">
        <v>1579</v>
      </c>
      <c r="AM33" s="33">
        <v>3302</v>
      </c>
      <c r="AN33" s="4">
        <v>12044</v>
      </c>
      <c r="AO33" s="33">
        <v>2752</v>
      </c>
      <c r="AP33" s="2" t="s">
        <v>228</v>
      </c>
      <c r="AQ33" s="33">
        <v>52013</v>
      </c>
      <c r="AR33" s="33">
        <v>3050</v>
      </c>
      <c r="AS33" s="33">
        <v>1376</v>
      </c>
      <c r="AT33" s="33">
        <v>0</v>
      </c>
      <c r="AU33" s="4">
        <v>4426</v>
      </c>
      <c r="AV33" s="33">
        <v>99541</v>
      </c>
      <c r="AW33" s="33">
        <v>9402</v>
      </c>
      <c r="AX33" s="33">
        <v>25328</v>
      </c>
      <c r="AY33" s="33">
        <v>60417</v>
      </c>
      <c r="AZ33" s="2" t="s">
        <v>272</v>
      </c>
      <c r="BA33" s="33">
        <v>199114</v>
      </c>
      <c r="BB33" s="33">
        <v>736427</v>
      </c>
      <c r="BC33" s="33">
        <v>0</v>
      </c>
      <c r="BD33" s="33">
        <v>736427</v>
      </c>
    </row>
    <row r="34" spans="1:56">
      <c r="A34" s="1" t="s">
        <v>92</v>
      </c>
      <c r="B34" s="2" t="s">
        <v>134</v>
      </c>
      <c r="C34" s="12">
        <v>131744</v>
      </c>
      <c r="D34" s="35">
        <v>3995000</v>
      </c>
      <c r="E34" s="33">
        <v>870491</v>
      </c>
      <c r="F34" s="33">
        <v>26930</v>
      </c>
      <c r="G34" s="4">
        <v>897421</v>
      </c>
      <c r="H34" s="35">
        <v>50903</v>
      </c>
      <c r="I34" s="35">
        <v>0</v>
      </c>
      <c r="J34" s="35">
        <v>57911</v>
      </c>
      <c r="K34" s="35">
        <v>0</v>
      </c>
      <c r="L34" s="35">
        <v>24182</v>
      </c>
      <c r="M34" s="35">
        <v>37500</v>
      </c>
      <c r="N34" s="4">
        <f t="shared" si="0"/>
        <v>170496</v>
      </c>
      <c r="O34" s="33">
        <v>259477</v>
      </c>
      <c r="P34" s="33">
        <v>308913</v>
      </c>
      <c r="Q34" s="2" t="s">
        <v>176</v>
      </c>
      <c r="R34" s="4">
        <v>568390</v>
      </c>
      <c r="S34" s="4">
        <v>82093</v>
      </c>
      <c r="T34" s="33">
        <v>5631307</v>
      </c>
      <c r="U34" s="33">
        <v>0</v>
      </c>
      <c r="V34" s="33">
        <v>0</v>
      </c>
      <c r="W34" s="33">
        <v>78750</v>
      </c>
      <c r="X34" s="33">
        <v>23769</v>
      </c>
      <c r="Y34" s="33">
        <v>0</v>
      </c>
      <c r="AA34" s="4">
        <v>23769</v>
      </c>
      <c r="AB34" s="33">
        <v>102519</v>
      </c>
      <c r="AC34" s="33">
        <v>5733826</v>
      </c>
      <c r="AD34" s="33">
        <v>3011797</v>
      </c>
      <c r="AE34" s="33">
        <v>980492</v>
      </c>
      <c r="AF34" s="33">
        <v>3992289</v>
      </c>
      <c r="AG34" s="33">
        <v>69947</v>
      </c>
      <c r="AH34" s="33">
        <v>52101</v>
      </c>
      <c r="AI34" s="33">
        <v>0</v>
      </c>
      <c r="AJ34" s="33">
        <v>348</v>
      </c>
      <c r="AK34" s="4">
        <v>52449</v>
      </c>
      <c r="AL34" s="33">
        <v>11487</v>
      </c>
      <c r="AM34" s="33">
        <v>27806</v>
      </c>
      <c r="AN34" s="4">
        <v>91742</v>
      </c>
      <c r="AO34" s="33">
        <v>7597</v>
      </c>
      <c r="AP34" s="2" t="s">
        <v>229</v>
      </c>
      <c r="AQ34" s="33">
        <v>169286</v>
      </c>
      <c r="AR34" s="33">
        <v>38147</v>
      </c>
      <c r="AS34" s="33">
        <v>30612</v>
      </c>
      <c r="AT34" s="33">
        <v>123007</v>
      </c>
      <c r="AU34" s="4">
        <v>191766</v>
      </c>
      <c r="AV34" s="33">
        <v>349806</v>
      </c>
      <c r="AW34" s="33">
        <v>126986</v>
      </c>
      <c r="AX34" s="33">
        <v>184222</v>
      </c>
      <c r="AY34" s="33">
        <v>502430</v>
      </c>
      <c r="AZ34" s="2" t="s">
        <v>273</v>
      </c>
      <c r="BA34" s="33">
        <v>1355210</v>
      </c>
      <c r="BB34" s="33">
        <v>5516785</v>
      </c>
      <c r="BC34" s="33">
        <v>185416</v>
      </c>
      <c r="BD34" s="33">
        <v>5702201</v>
      </c>
    </row>
    <row r="35" spans="1:56">
      <c r="A35" s="1" t="s">
        <v>93</v>
      </c>
      <c r="B35" s="2" t="s">
        <v>134</v>
      </c>
      <c r="C35" s="12">
        <v>59190</v>
      </c>
      <c r="D35" s="35">
        <v>379412</v>
      </c>
      <c r="E35" s="33">
        <v>840312</v>
      </c>
      <c r="F35" s="33">
        <v>598430</v>
      </c>
      <c r="G35" s="4">
        <v>1438742</v>
      </c>
      <c r="H35" s="35">
        <v>26149</v>
      </c>
      <c r="I35" s="35">
        <v>0</v>
      </c>
      <c r="J35" s="35">
        <v>656467</v>
      </c>
      <c r="K35" s="35">
        <v>0</v>
      </c>
      <c r="L35" s="35">
        <v>15000</v>
      </c>
      <c r="M35" s="35">
        <v>198800</v>
      </c>
      <c r="N35" s="4">
        <f t="shared" si="0"/>
        <v>896416</v>
      </c>
      <c r="O35" s="33">
        <v>2033177</v>
      </c>
      <c r="P35" s="33">
        <v>2951842</v>
      </c>
      <c r="Q35" s="2" t="s">
        <v>177</v>
      </c>
      <c r="R35" s="4">
        <v>4985019</v>
      </c>
      <c r="S35" s="4">
        <v>671467</v>
      </c>
      <c r="T35" s="33">
        <v>7699589</v>
      </c>
      <c r="U35" s="33">
        <v>0</v>
      </c>
      <c r="V35" s="33">
        <v>560811</v>
      </c>
      <c r="W35" s="33">
        <v>0</v>
      </c>
      <c r="X35" s="33">
        <v>80000</v>
      </c>
      <c r="Y35" s="33">
        <v>79809</v>
      </c>
      <c r="Z35" s="2" t="s">
        <v>194</v>
      </c>
      <c r="AA35" s="4">
        <v>159809</v>
      </c>
      <c r="AB35" s="33">
        <v>720620</v>
      </c>
      <c r="AC35" s="33">
        <v>8420209</v>
      </c>
      <c r="AD35" s="33">
        <v>3496140</v>
      </c>
      <c r="AE35" s="33">
        <v>989077</v>
      </c>
      <c r="AF35" s="33">
        <v>4485217</v>
      </c>
      <c r="AG35" s="33">
        <v>183049</v>
      </c>
      <c r="AH35" s="33">
        <v>19592</v>
      </c>
      <c r="AI35" s="33">
        <v>0</v>
      </c>
      <c r="AJ35" s="33">
        <v>0</v>
      </c>
      <c r="AK35" s="4">
        <v>19592</v>
      </c>
      <c r="AL35" s="33">
        <v>4320</v>
      </c>
      <c r="AM35" s="33">
        <v>251691</v>
      </c>
      <c r="AN35" s="4">
        <v>275603</v>
      </c>
      <c r="AO35" s="33">
        <v>13013</v>
      </c>
      <c r="AP35" s="2" t="s">
        <v>230</v>
      </c>
      <c r="AQ35" s="33">
        <v>471665</v>
      </c>
      <c r="AR35" s="33">
        <v>169111</v>
      </c>
      <c r="AS35" s="33">
        <v>385410</v>
      </c>
      <c r="AT35" s="33">
        <v>0</v>
      </c>
      <c r="AU35" s="4">
        <v>554521</v>
      </c>
      <c r="AV35" s="33">
        <v>572350</v>
      </c>
      <c r="AW35" s="33">
        <v>135361</v>
      </c>
      <c r="AX35" s="33">
        <v>69276</v>
      </c>
      <c r="AY35" s="33">
        <v>1922740</v>
      </c>
      <c r="AZ35" s="2" t="s">
        <v>274</v>
      </c>
      <c r="BA35" s="33">
        <v>3254248</v>
      </c>
      <c r="BB35" s="33">
        <v>8211130</v>
      </c>
      <c r="BC35" s="33">
        <v>214422</v>
      </c>
      <c r="BD35" s="33">
        <v>8425552</v>
      </c>
    </row>
    <row r="36" spans="1:56">
      <c r="A36" s="1" t="s">
        <v>59</v>
      </c>
      <c r="B36" s="2" t="s">
        <v>106</v>
      </c>
      <c r="C36" s="12">
        <v>8020</v>
      </c>
      <c r="D36" s="35">
        <v>100000</v>
      </c>
      <c r="E36" s="33">
        <v>26826</v>
      </c>
      <c r="F36" s="33">
        <v>1500</v>
      </c>
      <c r="G36" s="4">
        <v>28326</v>
      </c>
      <c r="H36" s="35">
        <v>0</v>
      </c>
      <c r="I36" s="35">
        <v>0</v>
      </c>
      <c r="J36" s="35">
        <v>7862</v>
      </c>
      <c r="K36" s="35">
        <v>0</v>
      </c>
      <c r="L36" s="35">
        <v>0</v>
      </c>
      <c r="M36" s="35">
        <v>0</v>
      </c>
      <c r="N36" s="4">
        <f t="shared" si="0"/>
        <v>7862</v>
      </c>
      <c r="O36" s="33">
        <v>0</v>
      </c>
      <c r="P36" s="33">
        <v>54547</v>
      </c>
      <c r="Q36" s="2" t="s">
        <v>146</v>
      </c>
      <c r="R36" s="4">
        <v>54547</v>
      </c>
      <c r="S36" s="4">
        <v>7862</v>
      </c>
      <c r="T36" s="33">
        <v>190735</v>
      </c>
      <c r="U36" s="33">
        <v>0</v>
      </c>
      <c r="V36" s="33">
        <v>0</v>
      </c>
      <c r="W36" s="33">
        <v>0</v>
      </c>
      <c r="X36" s="33">
        <v>0</v>
      </c>
      <c r="Y36" s="33">
        <v>0</v>
      </c>
      <c r="Z36" s="2" t="s">
        <v>141</v>
      </c>
      <c r="AA36" s="4">
        <v>0</v>
      </c>
      <c r="AB36" s="33">
        <v>0</v>
      </c>
      <c r="AC36" s="33">
        <v>190735</v>
      </c>
      <c r="AD36" s="33">
        <v>91608</v>
      </c>
      <c r="AE36" s="33">
        <v>7953</v>
      </c>
      <c r="AF36" s="33">
        <v>99561</v>
      </c>
      <c r="AG36" s="33">
        <v>10427</v>
      </c>
      <c r="AH36" s="33">
        <v>3287</v>
      </c>
      <c r="AI36" s="33">
        <v>0</v>
      </c>
      <c r="AJ36" s="33">
        <v>0</v>
      </c>
      <c r="AK36" s="4">
        <v>3287</v>
      </c>
      <c r="AL36" s="33">
        <v>725</v>
      </c>
      <c r="AM36" s="33">
        <v>0</v>
      </c>
      <c r="AN36" s="4">
        <v>4012</v>
      </c>
      <c r="AO36" s="33">
        <v>1289</v>
      </c>
      <c r="AP36" s="2" t="s">
        <v>200</v>
      </c>
      <c r="AQ36" s="33">
        <v>15728</v>
      </c>
      <c r="AR36" s="33">
        <v>1829</v>
      </c>
      <c r="AS36" s="33">
        <v>0</v>
      </c>
      <c r="AT36" s="33">
        <v>0</v>
      </c>
      <c r="AU36" s="4">
        <v>1829</v>
      </c>
      <c r="AV36" s="33">
        <v>19524</v>
      </c>
      <c r="AW36" s="33">
        <v>0</v>
      </c>
      <c r="AX36" s="33">
        <v>11621</v>
      </c>
      <c r="AY36" s="33">
        <v>12027</v>
      </c>
      <c r="AZ36" s="2" t="s">
        <v>242</v>
      </c>
      <c r="BA36" s="33">
        <v>45001</v>
      </c>
      <c r="BB36" s="33">
        <v>160290</v>
      </c>
      <c r="BC36" s="33">
        <v>0</v>
      </c>
      <c r="BD36" s="33">
        <v>160290</v>
      </c>
    </row>
    <row r="37" spans="1:56">
      <c r="A37" s="1" t="s">
        <v>73</v>
      </c>
      <c r="B37" s="2" t="s">
        <v>118</v>
      </c>
      <c r="C37" s="12">
        <v>4230</v>
      </c>
      <c r="D37" s="35">
        <v>271502</v>
      </c>
      <c r="E37" s="33">
        <v>54964</v>
      </c>
      <c r="F37" s="33">
        <v>0</v>
      </c>
      <c r="G37" s="4">
        <v>54964</v>
      </c>
      <c r="H37" s="35">
        <v>750</v>
      </c>
      <c r="I37" s="35">
        <v>0</v>
      </c>
      <c r="J37" s="35">
        <v>8000</v>
      </c>
      <c r="K37" s="35">
        <v>0</v>
      </c>
      <c r="L37" s="35">
        <v>0</v>
      </c>
      <c r="M37" s="35">
        <v>0</v>
      </c>
      <c r="N37" s="4">
        <f t="shared" si="0"/>
        <v>8750</v>
      </c>
      <c r="O37" s="33">
        <v>9000</v>
      </c>
      <c r="P37" s="33">
        <v>5856</v>
      </c>
      <c r="Q37" s="2" t="s">
        <v>157</v>
      </c>
      <c r="R37" s="4">
        <v>14856</v>
      </c>
      <c r="S37" s="4">
        <v>8000</v>
      </c>
      <c r="T37" s="33">
        <v>350072</v>
      </c>
      <c r="U37" s="33">
        <v>0</v>
      </c>
      <c r="V37" s="33">
        <v>0</v>
      </c>
      <c r="W37" s="33">
        <v>0</v>
      </c>
      <c r="X37" s="33">
        <v>0</v>
      </c>
      <c r="Y37" s="33">
        <v>0</v>
      </c>
      <c r="Z37" s="2" t="s">
        <v>141</v>
      </c>
      <c r="AA37" s="4">
        <v>0</v>
      </c>
      <c r="AB37" s="33">
        <v>0</v>
      </c>
      <c r="AC37" s="33">
        <v>350072</v>
      </c>
      <c r="AD37" s="33">
        <v>196837</v>
      </c>
      <c r="AE37" s="33">
        <v>13342</v>
      </c>
      <c r="AF37" s="33">
        <v>210179</v>
      </c>
      <c r="AG37" s="33">
        <v>10482</v>
      </c>
      <c r="AH37" s="33">
        <v>2933</v>
      </c>
      <c r="AI37" s="33">
        <v>0</v>
      </c>
      <c r="AJ37" s="33">
        <v>0</v>
      </c>
      <c r="AK37" s="4">
        <v>2933</v>
      </c>
      <c r="AL37" s="33">
        <v>647</v>
      </c>
      <c r="AM37" s="33">
        <v>1388</v>
      </c>
      <c r="AN37" s="4">
        <v>4968</v>
      </c>
      <c r="AO37" s="33">
        <v>5242</v>
      </c>
      <c r="AP37" s="2" t="s">
        <v>213</v>
      </c>
      <c r="AQ37" s="33">
        <v>20692</v>
      </c>
      <c r="AR37" s="33">
        <v>1000</v>
      </c>
      <c r="AS37" s="33">
        <v>2011</v>
      </c>
      <c r="AT37" s="33">
        <v>2080</v>
      </c>
      <c r="AU37" s="4">
        <v>5091</v>
      </c>
      <c r="AV37" s="33">
        <v>43359</v>
      </c>
      <c r="AW37" s="33">
        <v>8000</v>
      </c>
      <c r="AX37" s="33">
        <v>10372</v>
      </c>
      <c r="AY37" s="33">
        <v>52379</v>
      </c>
      <c r="AZ37" s="2" t="s">
        <v>253</v>
      </c>
      <c r="BA37" s="33">
        <v>119201</v>
      </c>
      <c r="BB37" s="33">
        <v>350072</v>
      </c>
      <c r="BC37" s="33">
        <v>0</v>
      </c>
      <c r="BD37" s="33">
        <v>350072</v>
      </c>
    </row>
    <row r="38" spans="1:56">
      <c r="A38" s="1" t="s">
        <v>86</v>
      </c>
      <c r="B38" s="2" t="s">
        <v>118</v>
      </c>
      <c r="C38" s="12">
        <v>6154</v>
      </c>
      <c r="D38" s="35">
        <v>267613</v>
      </c>
      <c r="E38" s="33">
        <v>54964</v>
      </c>
      <c r="F38" s="33">
        <v>0</v>
      </c>
      <c r="G38" s="4">
        <v>54964</v>
      </c>
      <c r="H38" s="35">
        <v>750</v>
      </c>
      <c r="I38" s="35">
        <v>0</v>
      </c>
      <c r="J38" s="35">
        <v>14000</v>
      </c>
      <c r="K38" s="35">
        <v>0</v>
      </c>
      <c r="L38" s="35">
        <v>0</v>
      </c>
      <c r="M38" s="35">
        <v>0</v>
      </c>
      <c r="N38" s="4">
        <f t="shared" si="0"/>
        <v>14750</v>
      </c>
      <c r="O38" s="33">
        <v>6000</v>
      </c>
      <c r="P38" s="33">
        <v>25534</v>
      </c>
      <c r="Q38" s="2" t="s">
        <v>170</v>
      </c>
      <c r="R38" s="4">
        <v>31534</v>
      </c>
      <c r="S38" s="4">
        <v>14000</v>
      </c>
      <c r="T38" s="33">
        <v>368861</v>
      </c>
      <c r="U38" s="33">
        <v>0</v>
      </c>
      <c r="V38" s="33">
        <v>0</v>
      </c>
      <c r="W38" s="33">
        <v>0</v>
      </c>
      <c r="X38" s="33">
        <v>0</v>
      </c>
      <c r="Y38" s="33">
        <v>154</v>
      </c>
      <c r="Z38" s="2" t="s">
        <v>193</v>
      </c>
      <c r="AA38" s="4">
        <v>154</v>
      </c>
      <c r="AB38" s="33">
        <v>154</v>
      </c>
      <c r="AC38" s="33">
        <v>369015</v>
      </c>
      <c r="AD38" s="33">
        <v>198457</v>
      </c>
      <c r="AE38" s="33">
        <v>15182</v>
      </c>
      <c r="AF38" s="33">
        <v>213639</v>
      </c>
      <c r="AG38" s="33">
        <v>21498</v>
      </c>
      <c r="AH38" s="33">
        <v>2933</v>
      </c>
      <c r="AI38" s="33">
        <v>0</v>
      </c>
      <c r="AJ38" s="33">
        <v>0</v>
      </c>
      <c r="AK38" s="4">
        <v>2933</v>
      </c>
      <c r="AL38" s="33">
        <v>647</v>
      </c>
      <c r="AM38" s="33">
        <v>1381</v>
      </c>
      <c r="AN38" s="4">
        <v>4961</v>
      </c>
      <c r="AO38" s="33">
        <v>3801</v>
      </c>
      <c r="AP38" s="2" t="s">
        <v>224</v>
      </c>
      <c r="AQ38" s="33">
        <v>30260</v>
      </c>
      <c r="AR38" s="33">
        <v>2525</v>
      </c>
      <c r="AS38" s="33">
        <v>2467</v>
      </c>
      <c r="AT38" s="33">
        <v>0</v>
      </c>
      <c r="AU38" s="4">
        <v>4992</v>
      </c>
      <c r="AV38" s="33">
        <v>45342</v>
      </c>
      <c r="AW38" s="33">
        <v>15412</v>
      </c>
      <c r="AX38" s="33">
        <v>10372</v>
      </c>
      <c r="AY38" s="33">
        <v>29359</v>
      </c>
      <c r="AZ38" s="2" t="s">
        <v>267</v>
      </c>
      <c r="BA38" s="33">
        <v>105477</v>
      </c>
      <c r="BB38" s="33">
        <v>349376</v>
      </c>
      <c r="BC38" s="33">
        <v>104175</v>
      </c>
      <c r="BD38" s="33">
        <v>453551</v>
      </c>
    </row>
    <row r="39" spans="1:56">
      <c r="A39" s="1" t="s">
        <v>67</v>
      </c>
      <c r="B39" s="2" t="s">
        <v>114</v>
      </c>
      <c r="C39" s="12">
        <v>9476</v>
      </c>
      <c r="D39" s="35">
        <v>575849</v>
      </c>
      <c r="E39" s="33">
        <v>136233</v>
      </c>
      <c r="F39" s="33">
        <v>0</v>
      </c>
      <c r="G39" s="4">
        <v>136233</v>
      </c>
      <c r="H39" s="35">
        <v>440</v>
      </c>
      <c r="I39" s="35">
        <v>0</v>
      </c>
      <c r="J39" s="35">
        <v>8000</v>
      </c>
      <c r="K39" s="35">
        <v>0</v>
      </c>
      <c r="L39" s="35">
        <v>0</v>
      </c>
      <c r="M39" s="35">
        <v>0</v>
      </c>
      <c r="N39" s="4">
        <f t="shared" si="0"/>
        <v>8440</v>
      </c>
      <c r="O39" s="33">
        <v>0</v>
      </c>
      <c r="P39" s="33">
        <v>11731</v>
      </c>
      <c r="Q39" s="2" t="s">
        <v>152</v>
      </c>
      <c r="R39" s="4">
        <v>11731</v>
      </c>
      <c r="S39" s="4">
        <v>8000</v>
      </c>
      <c r="T39" s="33">
        <v>732253</v>
      </c>
      <c r="U39" s="33">
        <v>0</v>
      </c>
      <c r="V39" s="33">
        <v>0</v>
      </c>
      <c r="W39" s="33">
        <v>0</v>
      </c>
      <c r="X39" s="33">
        <v>0</v>
      </c>
      <c r="Y39" s="33">
        <v>0</v>
      </c>
      <c r="Z39" s="2" t="s">
        <v>141</v>
      </c>
      <c r="AA39" s="4">
        <v>0</v>
      </c>
      <c r="AB39" s="33">
        <v>0</v>
      </c>
      <c r="AC39" s="33">
        <v>732253</v>
      </c>
      <c r="AD39" s="33">
        <v>429757</v>
      </c>
      <c r="AE39" s="33">
        <v>97521</v>
      </c>
      <c r="AF39" s="33">
        <v>527278</v>
      </c>
      <c r="AG39" s="33">
        <v>50944</v>
      </c>
      <c r="AH39" s="33">
        <v>3108</v>
      </c>
      <c r="AI39" s="33">
        <v>0</v>
      </c>
      <c r="AJ39" s="33">
        <v>0</v>
      </c>
      <c r="AK39" s="4">
        <v>3108</v>
      </c>
      <c r="AL39" s="33">
        <v>685</v>
      </c>
      <c r="AM39" s="33">
        <v>5170</v>
      </c>
      <c r="AN39" s="4">
        <v>8963</v>
      </c>
      <c r="AO39" s="33">
        <v>0</v>
      </c>
      <c r="AP39" s="2" t="s">
        <v>207</v>
      </c>
      <c r="AQ39" s="33">
        <v>59907</v>
      </c>
      <c r="AR39" s="33">
        <v>7165</v>
      </c>
      <c r="AS39" s="33">
        <v>2651</v>
      </c>
      <c r="AT39" s="33">
        <v>0</v>
      </c>
      <c r="AU39" s="4">
        <v>9816</v>
      </c>
      <c r="AV39" s="33">
        <v>35202</v>
      </c>
      <c r="AW39" s="33">
        <v>14837</v>
      </c>
      <c r="AX39" s="33">
        <v>10991</v>
      </c>
      <c r="AY39" s="33">
        <v>56076</v>
      </c>
      <c r="AZ39" s="2" t="s">
        <v>248</v>
      </c>
      <c r="BA39" s="33">
        <v>126922</v>
      </c>
      <c r="BB39" s="33">
        <v>714107</v>
      </c>
      <c r="BC39" s="33">
        <v>109471</v>
      </c>
      <c r="BD39" s="33">
        <v>823578</v>
      </c>
    </row>
    <row r="40" spans="1:56">
      <c r="A40" s="1" t="s">
        <v>71</v>
      </c>
      <c r="B40" s="2" t="s">
        <v>114</v>
      </c>
      <c r="C40" s="12">
        <v>12642</v>
      </c>
      <c r="D40" s="35">
        <v>895722</v>
      </c>
      <c r="E40" s="33">
        <v>180933</v>
      </c>
      <c r="F40" s="33">
        <v>0</v>
      </c>
      <c r="G40" s="4">
        <v>180933</v>
      </c>
      <c r="H40" s="35">
        <v>1100</v>
      </c>
      <c r="I40" s="35">
        <v>0</v>
      </c>
      <c r="J40" s="35">
        <v>10000</v>
      </c>
      <c r="K40" s="35">
        <v>0</v>
      </c>
      <c r="L40" s="35">
        <v>0</v>
      </c>
      <c r="M40" s="35">
        <v>0</v>
      </c>
      <c r="N40" s="4">
        <f t="shared" si="0"/>
        <v>11100</v>
      </c>
      <c r="O40" s="33">
        <v>0</v>
      </c>
      <c r="P40" s="33">
        <v>64765</v>
      </c>
      <c r="Q40" s="2" t="s">
        <v>155</v>
      </c>
      <c r="R40" s="4">
        <v>64765</v>
      </c>
      <c r="S40" s="4">
        <v>10000</v>
      </c>
      <c r="T40" s="33">
        <v>1152520</v>
      </c>
      <c r="U40" s="33">
        <v>0</v>
      </c>
      <c r="V40" s="33">
        <v>0</v>
      </c>
      <c r="W40" s="33">
        <v>0</v>
      </c>
      <c r="X40" s="33">
        <v>0</v>
      </c>
      <c r="Y40" s="33">
        <v>0</v>
      </c>
      <c r="AA40" s="4">
        <v>0</v>
      </c>
      <c r="AB40" s="33">
        <v>0</v>
      </c>
      <c r="AC40" s="33">
        <v>1152520</v>
      </c>
      <c r="AD40" s="33">
        <v>574107</v>
      </c>
      <c r="AE40" s="33">
        <v>209000</v>
      </c>
      <c r="AF40" s="33">
        <v>783107</v>
      </c>
      <c r="AG40" s="33">
        <v>72687</v>
      </c>
      <c r="AH40" s="33">
        <v>5873</v>
      </c>
      <c r="AI40" s="33">
        <v>0</v>
      </c>
      <c r="AJ40" s="33">
        <v>1886</v>
      </c>
      <c r="AK40" s="4">
        <v>7759</v>
      </c>
      <c r="AL40" s="33">
        <v>1295</v>
      </c>
      <c r="AM40" s="33">
        <v>16269</v>
      </c>
      <c r="AN40" s="4">
        <v>25323</v>
      </c>
      <c r="AO40" s="33">
        <v>10746</v>
      </c>
      <c r="AP40" s="2" t="s">
        <v>211</v>
      </c>
      <c r="AQ40" s="33">
        <v>108756</v>
      </c>
      <c r="AR40" s="33">
        <v>3500</v>
      </c>
      <c r="AS40" s="33">
        <v>500</v>
      </c>
      <c r="AT40" s="33">
        <v>0</v>
      </c>
      <c r="AU40" s="4">
        <v>4000</v>
      </c>
      <c r="AV40" s="33">
        <v>138923</v>
      </c>
      <c r="AW40" s="33">
        <v>35268</v>
      </c>
      <c r="AX40" s="33">
        <v>20766</v>
      </c>
      <c r="AY40" s="33">
        <v>60600</v>
      </c>
      <c r="AZ40" s="2" t="s">
        <v>251</v>
      </c>
      <c r="BA40" s="33">
        <v>259557</v>
      </c>
      <c r="BB40" s="33">
        <v>1151420</v>
      </c>
      <c r="BC40" s="33">
        <v>0</v>
      </c>
      <c r="BD40" s="33">
        <v>1151420</v>
      </c>
    </row>
    <row r="41" spans="1:56">
      <c r="A41" s="1" t="s">
        <v>95</v>
      </c>
      <c r="B41" s="2" t="s">
        <v>136</v>
      </c>
      <c r="C41" s="12">
        <v>31931</v>
      </c>
      <c r="D41" s="35">
        <v>1013170</v>
      </c>
      <c r="E41" s="33">
        <v>242750</v>
      </c>
      <c r="F41" s="33">
        <v>0</v>
      </c>
      <c r="G41" s="4">
        <v>242750</v>
      </c>
      <c r="H41" s="35">
        <v>12873</v>
      </c>
      <c r="I41" s="35">
        <v>0</v>
      </c>
      <c r="J41" s="35">
        <v>18192</v>
      </c>
      <c r="K41" s="35">
        <v>0</v>
      </c>
      <c r="L41" s="35">
        <v>0</v>
      </c>
      <c r="M41" s="35">
        <v>0</v>
      </c>
      <c r="N41" s="4">
        <f t="shared" si="0"/>
        <v>31065</v>
      </c>
      <c r="O41" s="33">
        <v>2145</v>
      </c>
      <c r="P41" s="33">
        <v>93664</v>
      </c>
      <c r="Q41" s="2" t="s">
        <v>179</v>
      </c>
      <c r="R41" s="4">
        <v>95809</v>
      </c>
      <c r="S41" s="4">
        <v>18192</v>
      </c>
      <c r="T41" s="33">
        <v>1382794</v>
      </c>
      <c r="U41" s="33">
        <v>9490</v>
      </c>
      <c r="V41" s="33">
        <v>0</v>
      </c>
      <c r="W41" s="33">
        <v>0</v>
      </c>
      <c r="X41" s="33">
        <v>182856</v>
      </c>
      <c r="Y41" s="33">
        <v>0</v>
      </c>
      <c r="Z41" s="2" t="s">
        <v>195</v>
      </c>
      <c r="AA41" s="4">
        <v>182856</v>
      </c>
      <c r="AB41" s="33">
        <v>192346</v>
      </c>
      <c r="AC41" s="33">
        <v>1575140</v>
      </c>
      <c r="AD41" s="33">
        <v>771408</v>
      </c>
      <c r="AE41" s="33">
        <v>257647</v>
      </c>
      <c r="AF41" s="33">
        <v>1029055</v>
      </c>
      <c r="AG41" s="33">
        <v>75490</v>
      </c>
      <c r="AH41" s="33">
        <v>12469</v>
      </c>
      <c r="AI41" s="33">
        <v>7443</v>
      </c>
      <c r="AJ41" s="33">
        <v>4800</v>
      </c>
      <c r="AK41" s="4">
        <v>24712</v>
      </c>
      <c r="AL41" s="33">
        <v>2749</v>
      </c>
      <c r="AM41" s="33">
        <v>13925</v>
      </c>
      <c r="AN41" s="4">
        <v>41386</v>
      </c>
      <c r="AO41" s="33">
        <v>10377</v>
      </c>
      <c r="AP41" s="2" t="s">
        <v>232</v>
      </c>
      <c r="AQ41" s="33">
        <v>127253</v>
      </c>
      <c r="AR41" s="33">
        <v>3622</v>
      </c>
      <c r="AS41" s="33">
        <v>1849</v>
      </c>
      <c r="AT41" s="33">
        <v>0</v>
      </c>
      <c r="AU41" s="4">
        <v>5471</v>
      </c>
      <c r="AV41" s="33">
        <v>71143</v>
      </c>
      <c r="AW41" s="33">
        <v>45537</v>
      </c>
      <c r="AX41" s="33">
        <v>44088</v>
      </c>
      <c r="AY41" s="33">
        <v>3195</v>
      </c>
      <c r="AZ41" s="2" t="s">
        <v>276</v>
      </c>
      <c r="BA41" s="33">
        <v>169434</v>
      </c>
      <c r="BB41" s="33">
        <v>1325742</v>
      </c>
      <c r="BC41" s="33">
        <v>192346</v>
      </c>
      <c r="BD41" s="33">
        <v>1518088</v>
      </c>
    </row>
    <row r="42" spans="1:56">
      <c r="A42" s="1" t="s">
        <v>96</v>
      </c>
      <c r="B42" s="2" t="s">
        <v>137</v>
      </c>
      <c r="C42" s="12">
        <v>16359</v>
      </c>
      <c r="D42" s="35">
        <v>591000</v>
      </c>
      <c r="E42" s="33">
        <v>127469</v>
      </c>
      <c r="F42" s="33">
        <v>4260</v>
      </c>
      <c r="G42" s="4">
        <v>131729</v>
      </c>
      <c r="H42" s="35">
        <v>1350</v>
      </c>
      <c r="I42" s="36">
        <v>0</v>
      </c>
      <c r="J42" s="35">
        <v>19984</v>
      </c>
      <c r="K42" s="36">
        <v>0</v>
      </c>
      <c r="L42" s="36">
        <v>0</v>
      </c>
      <c r="M42" s="36">
        <v>0</v>
      </c>
      <c r="N42" s="37">
        <f t="shared" si="0"/>
        <v>21334</v>
      </c>
      <c r="O42" s="33">
        <v>0</v>
      </c>
      <c r="P42" s="33">
        <v>14000</v>
      </c>
      <c r="Q42" s="2" t="s">
        <v>180</v>
      </c>
      <c r="R42" s="4">
        <v>14000</v>
      </c>
      <c r="S42" s="4">
        <v>19984</v>
      </c>
      <c r="T42" s="33">
        <v>758063</v>
      </c>
      <c r="U42" s="33">
        <v>0</v>
      </c>
      <c r="V42" s="33">
        <v>0</v>
      </c>
      <c r="W42" s="33">
        <v>0</v>
      </c>
      <c r="X42" s="33">
        <v>0</v>
      </c>
      <c r="Y42" s="33">
        <v>0</v>
      </c>
      <c r="Z42" s="2" t="s">
        <v>141</v>
      </c>
      <c r="AA42" s="4">
        <v>0</v>
      </c>
      <c r="AB42" s="33">
        <v>0</v>
      </c>
      <c r="AC42" s="33">
        <v>758063</v>
      </c>
      <c r="AD42" s="33">
        <v>396887</v>
      </c>
      <c r="AE42" s="33">
        <v>92041</v>
      </c>
      <c r="AF42" s="33">
        <v>488928</v>
      </c>
      <c r="AG42" s="33">
        <v>34586</v>
      </c>
      <c r="AH42" s="33">
        <v>6519</v>
      </c>
      <c r="AI42" s="33">
        <v>9850</v>
      </c>
      <c r="AJ42" s="33">
        <v>0</v>
      </c>
      <c r="AK42" s="4">
        <v>16369</v>
      </c>
      <c r="AL42" s="33">
        <v>1437</v>
      </c>
      <c r="AM42" s="33">
        <v>0</v>
      </c>
      <c r="AN42" s="4">
        <v>17806</v>
      </c>
      <c r="AO42" s="33">
        <v>4742</v>
      </c>
      <c r="AP42" s="2" t="s">
        <v>233</v>
      </c>
      <c r="AQ42" s="33">
        <v>57134</v>
      </c>
      <c r="AR42" s="33">
        <v>4277</v>
      </c>
      <c r="AS42" s="33">
        <v>5029</v>
      </c>
      <c r="AT42" s="33">
        <v>1967</v>
      </c>
      <c r="AU42" s="4">
        <v>11273</v>
      </c>
      <c r="AV42" s="33">
        <v>129093</v>
      </c>
      <c r="AW42" s="33">
        <v>32527</v>
      </c>
      <c r="AX42" s="33">
        <v>23050</v>
      </c>
      <c r="AY42" s="33">
        <v>7006</v>
      </c>
      <c r="AZ42" s="2" t="s">
        <v>277</v>
      </c>
      <c r="BA42" s="33">
        <v>202949</v>
      </c>
      <c r="BB42" s="33">
        <v>749011</v>
      </c>
      <c r="BC42" s="33">
        <v>0</v>
      </c>
      <c r="BD42" s="33">
        <v>749011</v>
      </c>
    </row>
    <row r="43" spans="1:56">
      <c r="A43" s="1" t="s">
        <v>69</v>
      </c>
      <c r="B43" s="2" t="s">
        <v>116</v>
      </c>
      <c r="C43" s="12">
        <v>11147</v>
      </c>
      <c r="D43" s="35">
        <v>293550</v>
      </c>
      <c r="E43" s="33">
        <v>64909</v>
      </c>
      <c r="F43" s="33">
        <v>1500</v>
      </c>
      <c r="G43" s="4">
        <v>66409</v>
      </c>
      <c r="H43" s="35">
        <v>718</v>
      </c>
      <c r="I43" s="35">
        <v>0</v>
      </c>
      <c r="J43" s="35">
        <v>17561</v>
      </c>
      <c r="K43" s="35">
        <v>0</v>
      </c>
      <c r="L43" s="35">
        <v>0</v>
      </c>
      <c r="M43" s="35">
        <v>0</v>
      </c>
      <c r="N43" s="4">
        <f t="shared" si="0"/>
        <v>18279</v>
      </c>
      <c r="O43" s="33">
        <v>0</v>
      </c>
      <c r="P43" s="33">
        <v>20000</v>
      </c>
      <c r="Q43" s="2" t="s">
        <v>153</v>
      </c>
      <c r="R43" s="4">
        <v>20000</v>
      </c>
      <c r="S43" s="4">
        <v>17561</v>
      </c>
      <c r="T43" s="33">
        <v>398238</v>
      </c>
      <c r="U43" s="33">
        <v>0</v>
      </c>
      <c r="V43" s="33">
        <v>0</v>
      </c>
      <c r="W43" s="33">
        <v>0</v>
      </c>
      <c r="X43" s="33">
        <v>0</v>
      </c>
      <c r="Y43" s="33">
        <v>8000</v>
      </c>
      <c r="Z43" s="2" t="s">
        <v>188</v>
      </c>
      <c r="AA43" s="4">
        <v>8000</v>
      </c>
      <c r="AB43" s="33">
        <v>8000</v>
      </c>
      <c r="AC43" s="33">
        <v>406238</v>
      </c>
      <c r="AD43" s="33">
        <v>232452</v>
      </c>
      <c r="AE43" s="33">
        <v>60000</v>
      </c>
      <c r="AF43" s="33">
        <v>292452</v>
      </c>
      <c r="AG43" s="33">
        <v>15510</v>
      </c>
      <c r="AH43" s="33">
        <v>4449</v>
      </c>
      <c r="AI43" s="33">
        <v>0</v>
      </c>
      <c r="AJ43" s="33">
        <v>0</v>
      </c>
      <c r="AK43" s="4">
        <v>4449</v>
      </c>
      <c r="AL43" s="33">
        <v>981</v>
      </c>
      <c r="AM43" s="33">
        <v>2900</v>
      </c>
      <c r="AN43" s="4">
        <v>8330</v>
      </c>
      <c r="AO43" s="33">
        <v>7487</v>
      </c>
      <c r="AP43" s="2" t="s">
        <v>209</v>
      </c>
      <c r="AQ43" s="33">
        <v>31327</v>
      </c>
      <c r="AR43" s="33">
        <v>4517</v>
      </c>
      <c r="AS43" s="33">
        <v>1581</v>
      </c>
      <c r="AT43" s="33">
        <v>262</v>
      </c>
      <c r="AU43" s="4">
        <v>6360</v>
      </c>
      <c r="AV43" s="33">
        <v>30624</v>
      </c>
      <c r="AW43" s="33">
        <v>0</v>
      </c>
      <c r="AX43" s="33">
        <v>15731</v>
      </c>
      <c r="AY43" s="33">
        <v>0</v>
      </c>
      <c r="AZ43" s="2" t="s">
        <v>141</v>
      </c>
      <c r="BA43" s="33">
        <v>52715</v>
      </c>
      <c r="BB43" s="33">
        <v>376494</v>
      </c>
      <c r="BC43" s="33">
        <v>30000</v>
      </c>
      <c r="BD43" s="33">
        <v>406494</v>
      </c>
    </row>
    <row r="44" spans="1:56">
      <c r="A44" s="1" t="s">
        <v>90</v>
      </c>
      <c r="B44" s="2" t="s">
        <v>132</v>
      </c>
      <c r="C44" s="12">
        <v>9631</v>
      </c>
      <c r="D44" s="35">
        <v>0</v>
      </c>
      <c r="E44" s="33">
        <v>20921</v>
      </c>
      <c r="F44" s="33">
        <v>0</v>
      </c>
      <c r="G44" s="4">
        <v>20921</v>
      </c>
      <c r="H44" s="35">
        <v>0</v>
      </c>
      <c r="I44" s="35">
        <v>0</v>
      </c>
      <c r="J44" s="35">
        <v>5884</v>
      </c>
      <c r="K44" s="35">
        <v>0</v>
      </c>
      <c r="L44" s="35">
        <v>0</v>
      </c>
      <c r="M44" s="35">
        <v>0</v>
      </c>
      <c r="N44" s="4">
        <f t="shared" si="0"/>
        <v>5884</v>
      </c>
      <c r="O44" s="33">
        <v>0</v>
      </c>
      <c r="P44" s="33">
        <v>115062</v>
      </c>
      <c r="Q44" s="2" t="s">
        <v>174</v>
      </c>
      <c r="R44" s="4">
        <v>115062</v>
      </c>
      <c r="S44" s="4">
        <v>5884</v>
      </c>
      <c r="T44" s="33">
        <v>141867</v>
      </c>
      <c r="U44" s="33">
        <v>0</v>
      </c>
      <c r="V44" s="33">
        <v>0</v>
      </c>
      <c r="W44" s="33">
        <v>0</v>
      </c>
      <c r="X44" s="33">
        <v>0</v>
      </c>
      <c r="Y44" s="33">
        <v>0</v>
      </c>
      <c r="Z44" s="2" t="s">
        <v>141</v>
      </c>
      <c r="AA44" s="4">
        <v>0</v>
      </c>
      <c r="AB44" s="33">
        <v>0</v>
      </c>
      <c r="AC44" s="33">
        <v>141867</v>
      </c>
      <c r="AD44" s="33">
        <v>83617</v>
      </c>
      <c r="AE44" s="33">
        <v>0</v>
      </c>
      <c r="AF44" s="33">
        <v>83617</v>
      </c>
      <c r="AG44" s="33">
        <v>6670</v>
      </c>
      <c r="AH44" s="33">
        <v>2933</v>
      </c>
      <c r="AI44" s="33">
        <v>0</v>
      </c>
      <c r="AJ44" s="33">
        <v>0</v>
      </c>
      <c r="AK44" s="4">
        <v>2933</v>
      </c>
      <c r="AL44" s="33">
        <v>647</v>
      </c>
      <c r="AM44" s="33">
        <v>1969</v>
      </c>
      <c r="AN44" s="4">
        <v>5549</v>
      </c>
      <c r="AO44" s="33">
        <v>3509</v>
      </c>
      <c r="AP44" s="2" t="s">
        <v>227</v>
      </c>
      <c r="AQ44" s="33">
        <v>15728</v>
      </c>
      <c r="AR44" s="33">
        <v>990</v>
      </c>
      <c r="AS44" s="33">
        <v>100</v>
      </c>
      <c r="AT44" s="33">
        <v>0</v>
      </c>
      <c r="AU44" s="4">
        <v>1090</v>
      </c>
      <c r="AV44" s="33">
        <v>5496</v>
      </c>
      <c r="AW44" s="33">
        <v>9604</v>
      </c>
      <c r="AX44" s="33">
        <v>10372</v>
      </c>
      <c r="AY44" s="33">
        <v>17339</v>
      </c>
      <c r="AZ44" s="2" t="s">
        <v>271</v>
      </c>
      <c r="BA44" s="33">
        <v>43901</v>
      </c>
      <c r="BB44" s="33">
        <v>143246</v>
      </c>
      <c r="BC44" s="33">
        <v>0</v>
      </c>
      <c r="BD44" s="33">
        <v>143246</v>
      </c>
    </row>
    <row r="45" spans="1:56">
      <c r="A45" s="1" t="s">
        <v>97</v>
      </c>
      <c r="B45" s="2" t="s">
        <v>132</v>
      </c>
      <c r="C45" s="12">
        <v>73192</v>
      </c>
      <c r="D45" s="35">
        <v>3578114</v>
      </c>
      <c r="E45" s="33">
        <v>715787</v>
      </c>
      <c r="F45" s="33">
        <v>0</v>
      </c>
      <c r="G45" s="4">
        <v>715787</v>
      </c>
      <c r="H45" s="35">
        <v>2009</v>
      </c>
      <c r="I45" s="35">
        <v>0</v>
      </c>
      <c r="J45" s="35">
        <v>67350</v>
      </c>
      <c r="K45" s="35">
        <v>0</v>
      </c>
      <c r="L45" s="35">
        <v>0</v>
      </c>
      <c r="M45" s="35">
        <v>600</v>
      </c>
      <c r="N45" s="4">
        <f t="shared" si="0"/>
        <v>69959</v>
      </c>
      <c r="O45" s="33">
        <v>20597</v>
      </c>
      <c r="P45" s="33">
        <v>63672</v>
      </c>
      <c r="Q45" s="2" t="s">
        <v>181</v>
      </c>
      <c r="R45" s="4">
        <v>84269</v>
      </c>
      <c r="S45" s="4">
        <v>67350</v>
      </c>
      <c r="T45" s="33">
        <v>4448129</v>
      </c>
      <c r="U45" s="33">
        <v>141750</v>
      </c>
      <c r="V45" s="33">
        <v>0</v>
      </c>
      <c r="W45" s="33">
        <v>0</v>
      </c>
      <c r="X45" s="33">
        <v>24406</v>
      </c>
      <c r="Y45" s="33">
        <v>0</v>
      </c>
      <c r="AA45" s="4">
        <v>24406</v>
      </c>
      <c r="AB45" s="33">
        <v>166156</v>
      </c>
      <c r="AC45" s="33">
        <v>4614285</v>
      </c>
      <c r="AD45" s="33">
        <v>1822445</v>
      </c>
      <c r="AE45" s="33">
        <v>1264418</v>
      </c>
      <c r="AF45" s="33">
        <v>3086863</v>
      </c>
      <c r="AG45" s="33">
        <v>157204</v>
      </c>
      <c r="AH45" s="33">
        <v>32286</v>
      </c>
      <c r="AI45" s="33">
        <v>21936</v>
      </c>
      <c r="AJ45" s="33">
        <v>2424</v>
      </c>
      <c r="AK45" s="4">
        <v>56646</v>
      </c>
      <c r="AL45" s="33">
        <v>7119</v>
      </c>
      <c r="AM45" s="33">
        <v>83827</v>
      </c>
      <c r="AN45" s="4">
        <v>147592</v>
      </c>
      <c r="AO45" s="33">
        <v>42000</v>
      </c>
      <c r="AP45" s="2" t="s">
        <v>234</v>
      </c>
      <c r="AQ45" s="33">
        <v>346796</v>
      </c>
      <c r="AR45" s="33">
        <v>29710</v>
      </c>
      <c r="AS45" s="33">
        <v>25930</v>
      </c>
      <c r="AT45" s="33">
        <v>12000</v>
      </c>
      <c r="AU45" s="4">
        <v>67640</v>
      </c>
      <c r="AV45" s="33">
        <v>368352</v>
      </c>
      <c r="AW45" s="33">
        <v>60662</v>
      </c>
      <c r="AX45" s="33">
        <v>114158</v>
      </c>
      <c r="AY45" s="33">
        <v>193849</v>
      </c>
      <c r="AZ45" s="2" t="s">
        <v>278</v>
      </c>
      <c r="BA45" s="33">
        <v>804661</v>
      </c>
      <c r="BB45" s="33">
        <v>4238320</v>
      </c>
      <c r="BC45" s="33">
        <v>375965</v>
      </c>
      <c r="BD45" s="33">
        <v>4614285</v>
      </c>
    </row>
    <row r="46" spans="1:56">
      <c r="A46" s="1" t="s">
        <v>80</v>
      </c>
      <c r="B46" s="2" t="s">
        <v>124</v>
      </c>
      <c r="C46" s="12">
        <v>6528</v>
      </c>
      <c r="D46" s="35">
        <v>237573</v>
      </c>
      <c r="E46" s="33">
        <v>48116</v>
      </c>
      <c r="F46" s="33">
        <v>500</v>
      </c>
      <c r="G46" s="4">
        <v>48616</v>
      </c>
      <c r="H46" s="35">
        <v>750</v>
      </c>
      <c r="I46" s="35">
        <v>0</v>
      </c>
      <c r="J46" s="35">
        <v>8000</v>
      </c>
      <c r="K46" s="35">
        <v>0</v>
      </c>
      <c r="L46" s="35">
        <v>0</v>
      </c>
      <c r="M46" s="35">
        <v>0</v>
      </c>
      <c r="N46" s="4">
        <f t="shared" si="0"/>
        <v>8750</v>
      </c>
      <c r="O46" s="33">
        <v>0</v>
      </c>
      <c r="P46" s="33">
        <v>5088</v>
      </c>
      <c r="Q46" s="2" t="s">
        <v>164</v>
      </c>
      <c r="R46" s="4">
        <v>5088</v>
      </c>
      <c r="S46" s="4">
        <v>8000</v>
      </c>
      <c r="T46" s="33">
        <v>300027</v>
      </c>
      <c r="U46" s="33">
        <v>0</v>
      </c>
      <c r="V46" s="33">
        <v>0</v>
      </c>
      <c r="W46" s="33">
        <v>0</v>
      </c>
      <c r="X46" s="33">
        <v>8175</v>
      </c>
      <c r="Y46" s="33">
        <v>0</v>
      </c>
      <c r="Z46" s="2" t="s">
        <v>192</v>
      </c>
      <c r="AA46" s="4">
        <v>8175</v>
      </c>
      <c r="AB46" s="33">
        <v>8175</v>
      </c>
      <c r="AC46" s="33">
        <v>308202</v>
      </c>
      <c r="AD46" s="33">
        <v>196096</v>
      </c>
      <c r="AE46" s="33">
        <v>15414</v>
      </c>
      <c r="AF46" s="33">
        <v>211510</v>
      </c>
      <c r="AG46" s="33">
        <v>22980</v>
      </c>
      <c r="AH46" s="33">
        <v>2933</v>
      </c>
      <c r="AI46" s="33">
        <v>1666</v>
      </c>
      <c r="AJ46" s="33">
        <v>150</v>
      </c>
      <c r="AK46" s="4">
        <v>4749</v>
      </c>
      <c r="AL46" s="33">
        <v>647</v>
      </c>
      <c r="AM46" s="33">
        <v>2940</v>
      </c>
      <c r="AN46" s="4">
        <v>8336</v>
      </c>
      <c r="AO46" s="33">
        <v>3152</v>
      </c>
      <c r="AP46" s="2" t="s">
        <v>218</v>
      </c>
      <c r="AQ46" s="33">
        <v>34468</v>
      </c>
      <c r="AR46" s="33">
        <v>5730</v>
      </c>
      <c r="AS46" s="33">
        <v>4152</v>
      </c>
      <c r="AT46" s="33">
        <v>1318</v>
      </c>
      <c r="AU46" s="4">
        <v>11200</v>
      </c>
      <c r="AV46" s="33">
        <v>1210</v>
      </c>
      <c r="AW46" s="33">
        <v>8696</v>
      </c>
      <c r="AX46" s="33">
        <v>10372</v>
      </c>
      <c r="AY46" s="33">
        <v>9693</v>
      </c>
      <c r="AZ46" s="2" t="s">
        <v>260</v>
      </c>
      <c r="BA46" s="33">
        <v>41171</v>
      </c>
      <c r="BB46" s="33">
        <v>287149</v>
      </c>
      <c r="BC46" s="33">
        <v>6550</v>
      </c>
      <c r="BD46" s="33">
        <v>293699</v>
      </c>
    </row>
    <row r="47" spans="1:56">
      <c r="A47" s="1" t="s">
        <v>98</v>
      </c>
      <c r="B47" s="2" t="s">
        <v>138</v>
      </c>
      <c r="C47" s="12">
        <v>31012</v>
      </c>
      <c r="D47" s="35">
        <v>779710</v>
      </c>
      <c r="E47" s="33">
        <v>171836</v>
      </c>
      <c r="F47" s="33">
        <v>1000</v>
      </c>
      <c r="G47" s="4">
        <v>172836</v>
      </c>
      <c r="H47" s="35">
        <v>13750</v>
      </c>
      <c r="I47" s="35">
        <v>0</v>
      </c>
      <c r="J47" s="35">
        <v>50228</v>
      </c>
      <c r="K47" s="35">
        <v>0</v>
      </c>
      <c r="L47" s="35">
        <v>0</v>
      </c>
      <c r="M47" s="35">
        <v>0</v>
      </c>
      <c r="N47" s="4">
        <f t="shared" si="0"/>
        <v>63978</v>
      </c>
      <c r="O47" s="33">
        <v>17250</v>
      </c>
      <c r="P47" s="33">
        <v>69625</v>
      </c>
      <c r="Q47" s="2" t="s">
        <v>182</v>
      </c>
      <c r="R47" s="4">
        <v>86875</v>
      </c>
      <c r="S47" s="4">
        <v>50228</v>
      </c>
      <c r="T47" s="33">
        <v>1103399</v>
      </c>
      <c r="U47" s="33">
        <v>0</v>
      </c>
      <c r="V47" s="33">
        <v>0</v>
      </c>
      <c r="W47" s="33">
        <v>0</v>
      </c>
      <c r="X47" s="33">
        <v>0</v>
      </c>
      <c r="Y47" s="33">
        <v>0</v>
      </c>
      <c r="Z47" s="2" t="s">
        <v>141</v>
      </c>
      <c r="AA47" s="4">
        <v>0</v>
      </c>
      <c r="AB47" s="33">
        <v>0</v>
      </c>
      <c r="AC47" s="33">
        <v>1103399</v>
      </c>
      <c r="AD47" s="33">
        <v>509140</v>
      </c>
      <c r="AE47" s="33">
        <v>162339</v>
      </c>
      <c r="AF47" s="33">
        <v>671479</v>
      </c>
      <c r="AG47" s="33">
        <v>37754</v>
      </c>
      <c r="AH47" s="33">
        <v>11889</v>
      </c>
      <c r="AI47" s="33">
        <v>5496</v>
      </c>
      <c r="AJ47" s="33">
        <v>0</v>
      </c>
      <c r="AK47" s="4">
        <v>17385</v>
      </c>
      <c r="AL47" s="33">
        <v>2621</v>
      </c>
      <c r="AM47" s="33">
        <v>2000</v>
      </c>
      <c r="AN47" s="4">
        <v>22006</v>
      </c>
      <c r="AO47" s="33">
        <v>8448</v>
      </c>
      <c r="AP47" s="2" t="s">
        <v>235</v>
      </c>
      <c r="AQ47" s="33">
        <v>68208</v>
      </c>
      <c r="AR47" s="33">
        <v>12085</v>
      </c>
      <c r="AS47" s="33">
        <v>25072</v>
      </c>
      <c r="AT47" s="33">
        <v>3866</v>
      </c>
      <c r="AU47" s="4">
        <v>41023</v>
      </c>
      <c r="AV47" s="33">
        <v>90753</v>
      </c>
      <c r="AW47" s="33">
        <v>52907</v>
      </c>
      <c r="AX47" s="33">
        <v>42038</v>
      </c>
      <c r="AY47" s="33">
        <v>31386</v>
      </c>
      <c r="AZ47" s="2" t="s">
        <v>279</v>
      </c>
      <c r="BA47" s="33">
        <v>258107</v>
      </c>
      <c r="BB47" s="33">
        <v>997794</v>
      </c>
      <c r="BC47" s="33">
        <v>0</v>
      </c>
      <c r="BD47" s="33">
        <v>997794</v>
      </c>
    </row>
    <row r="48" spans="1:56">
      <c r="A48" s="1" t="s">
        <v>99</v>
      </c>
      <c r="B48" s="2" t="s">
        <v>139</v>
      </c>
      <c r="C48" s="12">
        <v>23359</v>
      </c>
      <c r="D48" s="35">
        <v>533000</v>
      </c>
      <c r="E48" s="33">
        <v>316165</v>
      </c>
      <c r="F48" s="33">
        <v>1000</v>
      </c>
      <c r="G48" s="4">
        <v>317165</v>
      </c>
      <c r="H48" s="35">
        <v>20393</v>
      </c>
      <c r="I48" s="35">
        <v>0</v>
      </c>
      <c r="J48" s="35">
        <v>9514</v>
      </c>
      <c r="K48" s="35">
        <v>0</v>
      </c>
      <c r="L48" s="35">
        <v>10000</v>
      </c>
      <c r="M48" s="35">
        <v>54450</v>
      </c>
      <c r="N48" s="4">
        <f t="shared" si="0"/>
        <v>94357</v>
      </c>
      <c r="O48" s="33">
        <v>36274</v>
      </c>
      <c r="P48" s="33">
        <v>1874072</v>
      </c>
      <c r="Q48" s="2" t="s">
        <v>183</v>
      </c>
      <c r="R48" s="4">
        <v>1910346</v>
      </c>
      <c r="S48" s="4">
        <v>19514</v>
      </c>
      <c r="T48" s="33">
        <v>2854868</v>
      </c>
      <c r="U48" s="33">
        <v>0</v>
      </c>
      <c r="V48" s="33">
        <v>0</v>
      </c>
      <c r="W48" s="33">
        <v>0</v>
      </c>
      <c r="X48" s="33">
        <v>0</v>
      </c>
      <c r="Y48" s="33">
        <v>0</v>
      </c>
      <c r="AA48" s="4">
        <v>0</v>
      </c>
      <c r="AB48" s="33">
        <v>0</v>
      </c>
      <c r="AC48" s="33">
        <v>2854868</v>
      </c>
      <c r="AD48" s="33">
        <v>1469048</v>
      </c>
      <c r="AE48" s="33">
        <v>259056</v>
      </c>
      <c r="AF48" s="33">
        <v>1728104</v>
      </c>
      <c r="AG48" s="33">
        <v>62686</v>
      </c>
      <c r="AH48" s="33">
        <v>11442</v>
      </c>
      <c r="AI48" s="33">
        <v>0</v>
      </c>
      <c r="AJ48" s="33">
        <v>0</v>
      </c>
      <c r="AK48" s="4">
        <v>11442</v>
      </c>
      <c r="AL48" s="33">
        <v>2523</v>
      </c>
      <c r="AM48" s="33">
        <v>3583</v>
      </c>
      <c r="AN48" s="4">
        <v>17548</v>
      </c>
      <c r="AO48" s="33">
        <v>27660</v>
      </c>
      <c r="AP48" s="2" t="s">
        <v>236</v>
      </c>
      <c r="AQ48" s="33">
        <v>107894</v>
      </c>
      <c r="AR48" s="33">
        <v>10929</v>
      </c>
      <c r="AS48" s="33">
        <v>3220</v>
      </c>
      <c r="AT48" s="33">
        <v>0</v>
      </c>
      <c r="AU48" s="4">
        <v>14149</v>
      </c>
      <c r="AV48" s="33">
        <v>183443</v>
      </c>
      <c r="AW48" s="33">
        <v>42237</v>
      </c>
      <c r="AX48" s="33">
        <v>40456</v>
      </c>
      <c r="AY48" s="33">
        <v>328333</v>
      </c>
      <c r="AZ48" s="2" t="s">
        <v>280</v>
      </c>
      <c r="BA48" s="33">
        <v>608618</v>
      </c>
      <c r="BB48" s="33">
        <v>2444616</v>
      </c>
      <c r="BC48" s="33">
        <v>63031</v>
      </c>
      <c r="BD48" s="33">
        <v>2507647</v>
      </c>
    </row>
    <row r="49" spans="1:56">
      <c r="A49" s="1" t="s">
        <v>101</v>
      </c>
      <c r="B49" s="2" t="s">
        <v>140</v>
      </c>
      <c r="C49" s="12">
        <v>43240</v>
      </c>
      <c r="D49" s="35">
        <v>963478</v>
      </c>
      <c r="E49" s="33">
        <v>200324</v>
      </c>
      <c r="F49" s="33">
        <v>0</v>
      </c>
      <c r="G49" s="4">
        <v>200324</v>
      </c>
      <c r="H49" s="35">
        <v>50750</v>
      </c>
      <c r="I49" s="35">
        <v>0</v>
      </c>
      <c r="J49" s="35">
        <v>34500</v>
      </c>
      <c r="K49" s="35">
        <v>0</v>
      </c>
      <c r="L49" s="35">
        <v>0</v>
      </c>
      <c r="M49" s="35">
        <v>0</v>
      </c>
      <c r="N49" s="4">
        <f t="shared" si="0"/>
        <v>85250</v>
      </c>
      <c r="O49" s="33">
        <v>0</v>
      </c>
      <c r="P49" s="33">
        <v>12644</v>
      </c>
      <c r="Q49" s="2" t="s">
        <v>185</v>
      </c>
      <c r="R49" s="4">
        <v>12644</v>
      </c>
      <c r="S49" s="4">
        <v>34500</v>
      </c>
      <c r="T49" s="33">
        <v>1261696</v>
      </c>
      <c r="U49" s="33">
        <v>0</v>
      </c>
      <c r="V49" s="33">
        <v>0</v>
      </c>
      <c r="W49" s="33">
        <v>0</v>
      </c>
      <c r="X49" s="33">
        <v>0</v>
      </c>
      <c r="Y49" s="33">
        <v>0</v>
      </c>
      <c r="Z49" s="2" t="s">
        <v>141</v>
      </c>
      <c r="AA49" s="4">
        <v>0</v>
      </c>
      <c r="AB49" s="33">
        <v>0</v>
      </c>
      <c r="AC49" s="33">
        <v>1261696</v>
      </c>
      <c r="AD49" s="33">
        <v>547459</v>
      </c>
      <c r="AE49" s="33">
        <v>368341</v>
      </c>
      <c r="AF49" s="33">
        <v>915800</v>
      </c>
      <c r="AG49" s="33">
        <v>21319</v>
      </c>
      <c r="AH49" s="33">
        <v>16692</v>
      </c>
      <c r="AI49" s="33">
        <v>0</v>
      </c>
      <c r="AJ49" s="33">
        <v>0</v>
      </c>
      <c r="AK49" s="4">
        <v>16692</v>
      </c>
      <c r="AL49" s="33">
        <v>3680</v>
      </c>
      <c r="AM49" s="33">
        <v>56088</v>
      </c>
      <c r="AN49" s="4">
        <v>76460</v>
      </c>
      <c r="AO49" s="33">
        <v>3802</v>
      </c>
      <c r="AP49" s="2" t="s">
        <v>237</v>
      </c>
      <c r="AQ49" s="33">
        <v>101581</v>
      </c>
      <c r="AR49" s="33">
        <v>12500</v>
      </c>
      <c r="AS49" s="33">
        <v>250</v>
      </c>
      <c r="AT49" s="33">
        <v>0</v>
      </c>
      <c r="AU49" s="4">
        <v>12750</v>
      </c>
      <c r="AV49" s="33">
        <v>123453</v>
      </c>
      <c r="AW49" s="33">
        <v>20772</v>
      </c>
      <c r="AX49" s="33">
        <v>59021</v>
      </c>
      <c r="AY49" s="33">
        <v>15661</v>
      </c>
      <c r="AZ49" s="2" t="s">
        <v>282</v>
      </c>
      <c r="BA49" s="33">
        <v>231657</v>
      </c>
      <c r="BB49" s="33">
        <v>1249038</v>
      </c>
      <c r="BC49" s="33">
        <v>0</v>
      </c>
      <c r="BD49" s="33">
        <v>1249038</v>
      </c>
    </row>
  </sheetData>
  <sortState xmlns:xlrd2="http://schemas.microsoft.com/office/spreadsheetml/2017/richdata2" ref="A2:BD49">
    <sortCondition ref="B2:B49"/>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8A19E-87E7-4B72-B926-7B58E4183450}">
  <sheetPr>
    <tabColor theme="7" tint="0.39997558519241921"/>
  </sheetPr>
  <dimension ref="A1:Z54"/>
  <sheetViews>
    <sheetView showGridLines="0" showRowColHeaders="0" workbookViewId="0">
      <pane xSplit="5" ySplit="2" topLeftCell="F3" activePane="bottomRight" state="frozen"/>
      <selection pane="topRight" activeCell="F1" sqref="F1"/>
      <selection pane="bottomLeft" activeCell="A3" sqref="A3"/>
      <selection pane="bottomRight" sqref="A1:A2"/>
    </sheetView>
  </sheetViews>
  <sheetFormatPr defaultRowHeight="12.75"/>
  <cols>
    <col min="1" max="1" width="38.7109375" style="2" bestFit="1" customWidth="1"/>
    <col min="2" max="2" width="15.42578125" style="2" hidden="1" customWidth="1"/>
    <col min="3" max="3" width="14.42578125" style="2" hidden="1" customWidth="1"/>
    <col min="4" max="4" width="15.28515625" style="2" customWidth="1"/>
    <col min="5" max="6" width="14.7109375" style="2" bestFit="1" customWidth="1"/>
    <col min="7" max="7" width="11.42578125" style="2" customWidth="1"/>
    <col min="8" max="8" width="13.7109375" style="2" bestFit="1" customWidth="1"/>
    <col min="9" max="9" width="13" style="2" customWidth="1"/>
    <col min="10" max="10" width="13.140625" style="2" customWidth="1"/>
    <col min="11" max="11" width="13.140625" style="6" customWidth="1"/>
    <col min="12" max="12" width="13.140625" style="2" customWidth="1"/>
    <col min="13" max="13" width="11.7109375" style="2" bestFit="1" customWidth="1"/>
    <col min="14" max="14" width="15.85546875" style="2" customWidth="1"/>
    <col min="15" max="15" width="13" style="2" customWidth="1"/>
    <col min="16" max="16" width="11.7109375" style="2" bestFit="1" customWidth="1"/>
    <col min="17" max="17" width="13.7109375" style="2" bestFit="1" customWidth="1"/>
    <col min="18" max="18" width="12.140625" style="2" bestFit="1" customWidth="1"/>
    <col min="19" max="19" width="15.28515625" style="2" customWidth="1"/>
    <col min="20" max="20" width="15.28515625" style="6" customWidth="1"/>
    <col min="21" max="21" width="15.28515625" style="2" customWidth="1"/>
    <col min="22" max="22" width="15.28515625" style="6" customWidth="1"/>
    <col min="23" max="23" width="13.5703125" style="2" bestFit="1" customWidth="1"/>
    <col min="24" max="24" width="47" style="2" customWidth="1"/>
    <col min="25" max="25" width="13.140625" style="2" customWidth="1"/>
    <col min="26" max="26" width="13.140625" style="6" customWidth="1"/>
    <col min="27" max="16384" width="9.140625" style="2"/>
  </cols>
  <sheetData>
    <row r="1" spans="1:26" ht="14.45" customHeight="1">
      <c r="A1" s="130" t="s">
        <v>0</v>
      </c>
      <c r="B1" s="136" t="s">
        <v>283</v>
      </c>
      <c r="C1" s="138" t="s">
        <v>408</v>
      </c>
      <c r="D1" s="132" t="s">
        <v>284</v>
      </c>
      <c r="E1" s="134" t="s">
        <v>285</v>
      </c>
      <c r="F1" s="129" t="s">
        <v>286</v>
      </c>
      <c r="G1" s="129"/>
      <c r="H1" s="126" t="s">
        <v>287</v>
      </c>
      <c r="I1" s="126"/>
      <c r="J1" s="126"/>
      <c r="K1" s="126"/>
      <c r="L1" s="127" t="s">
        <v>288</v>
      </c>
      <c r="M1" s="127"/>
      <c r="N1" s="127"/>
      <c r="O1" s="127"/>
      <c r="P1" s="127"/>
      <c r="Q1" s="127"/>
      <c r="R1" s="127"/>
      <c r="S1" s="127"/>
      <c r="T1" s="127"/>
      <c r="U1" s="128" t="s">
        <v>289</v>
      </c>
      <c r="V1" s="128"/>
      <c r="W1" s="128"/>
      <c r="X1" s="128"/>
      <c r="Y1" s="128"/>
      <c r="Z1" s="128"/>
    </row>
    <row r="2" spans="1:26" ht="58.15" customHeight="1">
      <c r="A2" s="131"/>
      <c r="B2" s="137"/>
      <c r="C2" s="139"/>
      <c r="D2" s="133"/>
      <c r="E2" s="135"/>
      <c r="F2" s="30" t="s">
        <v>290</v>
      </c>
      <c r="G2" s="41" t="s">
        <v>291</v>
      </c>
      <c r="H2" s="21" t="s">
        <v>292</v>
      </c>
      <c r="I2" s="21" t="s">
        <v>293</v>
      </c>
      <c r="J2" s="21" t="s">
        <v>294</v>
      </c>
      <c r="K2" s="42" t="s">
        <v>295</v>
      </c>
      <c r="L2" s="24" t="s">
        <v>296</v>
      </c>
      <c r="M2" s="24" t="s">
        <v>297</v>
      </c>
      <c r="N2" s="24" t="s">
        <v>407</v>
      </c>
      <c r="O2" s="24" t="s">
        <v>298</v>
      </c>
      <c r="P2" s="24" t="s">
        <v>299</v>
      </c>
      <c r="Q2" s="43" t="s">
        <v>309</v>
      </c>
      <c r="R2" s="24" t="s">
        <v>300</v>
      </c>
      <c r="S2" s="24" t="s">
        <v>301</v>
      </c>
      <c r="T2" s="43" t="s">
        <v>302</v>
      </c>
      <c r="U2" s="27" t="s">
        <v>303</v>
      </c>
      <c r="V2" s="28" t="s">
        <v>304</v>
      </c>
      <c r="W2" s="27" t="s">
        <v>305</v>
      </c>
      <c r="X2" s="44" t="s">
        <v>306</v>
      </c>
      <c r="Y2" s="27" t="s">
        <v>307</v>
      </c>
      <c r="Z2" s="28" t="s">
        <v>308</v>
      </c>
    </row>
    <row r="3" spans="1:26" ht="25.5">
      <c r="A3" s="50" t="s">
        <v>57</v>
      </c>
      <c r="B3" s="51" t="s">
        <v>104</v>
      </c>
      <c r="C3" s="3">
        <v>17153</v>
      </c>
      <c r="D3" s="46">
        <v>1904715</v>
      </c>
      <c r="E3" s="52">
        <v>1901215</v>
      </c>
      <c r="F3" s="46">
        <v>1536022</v>
      </c>
      <c r="G3" s="53">
        <f t="shared" ref="G3:G50" si="0">F3/E3</f>
        <v>0.80791599056392882</v>
      </c>
      <c r="H3" s="46">
        <v>282273</v>
      </c>
      <c r="I3" s="52">
        <v>2000</v>
      </c>
      <c r="J3" s="52">
        <v>284273</v>
      </c>
      <c r="K3" s="53">
        <f t="shared" ref="K3:K50" si="1">J3/E3</f>
        <v>0.14952175319466762</v>
      </c>
      <c r="L3" s="46">
        <v>17589</v>
      </c>
      <c r="M3" s="52">
        <v>0</v>
      </c>
      <c r="N3" s="52">
        <v>20470</v>
      </c>
      <c r="O3" s="52">
        <v>0</v>
      </c>
      <c r="P3" s="52">
        <v>0</v>
      </c>
      <c r="Q3" s="52">
        <v>20470</v>
      </c>
      <c r="R3" s="52">
        <v>0</v>
      </c>
      <c r="S3" s="52">
        <v>38059</v>
      </c>
      <c r="T3" s="54">
        <f t="shared" ref="T3:T50" si="2">S3/E3</f>
        <v>2.0018251486549392E-2</v>
      </c>
      <c r="U3" s="46">
        <v>0</v>
      </c>
      <c r="V3" s="53">
        <f t="shared" ref="V3:V50" si="3">U3/E3</f>
        <v>0</v>
      </c>
      <c r="W3" s="52">
        <v>42861</v>
      </c>
      <c r="X3" s="55" t="s">
        <v>144</v>
      </c>
      <c r="Y3" s="52">
        <f t="shared" ref="Y3:Y50" si="4">W3+U3</f>
        <v>42861</v>
      </c>
      <c r="Z3" s="56">
        <f t="shared" ref="Z3:Z50" si="5">Y3/E3</f>
        <v>2.2544004754854133E-2</v>
      </c>
    </row>
    <row r="4" spans="1:26">
      <c r="A4" s="50" t="s">
        <v>94</v>
      </c>
      <c r="B4" s="51" t="s">
        <v>135</v>
      </c>
      <c r="C4" s="3">
        <v>22493</v>
      </c>
      <c r="D4" s="46">
        <v>1156728</v>
      </c>
      <c r="E4" s="52">
        <v>1156728</v>
      </c>
      <c r="F4" s="46">
        <v>950944</v>
      </c>
      <c r="G4" s="53">
        <f t="shared" si="0"/>
        <v>0.82209819421679076</v>
      </c>
      <c r="H4" s="46">
        <v>190810</v>
      </c>
      <c r="I4" s="52">
        <v>0</v>
      </c>
      <c r="J4" s="52">
        <v>190810</v>
      </c>
      <c r="K4" s="53">
        <f t="shared" si="1"/>
        <v>0.16495667088546315</v>
      </c>
      <c r="L4" s="46">
        <v>1526</v>
      </c>
      <c r="M4" s="52">
        <v>0</v>
      </c>
      <c r="N4" s="52">
        <v>9960</v>
      </c>
      <c r="O4" s="52">
        <v>0</v>
      </c>
      <c r="P4" s="52">
        <v>0</v>
      </c>
      <c r="Q4" s="52">
        <v>9960</v>
      </c>
      <c r="R4" s="52">
        <v>0</v>
      </c>
      <c r="S4" s="52">
        <v>11486</v>
      </c>
      <c r="T4" s="54">
        <f t="shared" si="2"/>
        <v>9.9297328326106056E-3</v>
      </c>
      <c r="U4" s="46">
        <v>0</v>
      </c>
      <c r="V4" s="53">
        <f t="shared" si="3"/>
        <v>0</v>
      </c>
      <c r="W4" s="52">
        <v>3488</v>
      </c>
      <c r="X4" s="55" t="s">
        <v>178</v>
      </c>
      <c r="Y4" s="52">
        <f t="shared" si="4"/>
        <v>3488</v>
      </c>
      <c r="Z4" s="57">
        <f t="shared" si="5"/>
        <v>3.0154020651354512E-3</v>
      </c>
    </row>
    <row r="5" spans="1:26">
      <c r="A5" s="50" t="s">
        <v>76</v>
      </c>
      <c r="B5" s="51" t="s">
        <v>121</v>
      </c>
      <c r="C5" s="3">
        <v>12330</v>
      </c>
      <c r="D5" s="46">
        <v>1278128</v>
      </c>
      <c r="E5" s="52">
        <v>971994</v>
      </c>
      <c r="F5" s="46">
        <v>812562</v>
      </c>
      <c r="G5" s="53">
        <f t="shared" si="0"/>
        <v>0.83597429613763052</v>
      </c>
      <c r="H5" s="46">
        <v>137840</v>
      </c>
      <c r="I5" s="52">
        <v>0</v>
      </c>
      <c r="J5" s="52">
        <v>137840</v>
      </c>
      <c r="K5" s="53">
        <f t="shared" si="1"/>
        <v>0.14181157496856978</v>
      </c>
      <c r="L5" s="46">
        <v>2000</v>
      </c>
      <c r="M5" s="52">
        <v>0</v>
      </c>
      <c r="N5" s="52">
        <v>10000</v>
      </c>
      <c r="O5" s="52">
        <v>0</v>
      </c>
      <c r="P5" s="52">
        <v>0</v>
      </c>
      <c r="Q5" s="52">
        <v>10000</v>
      </c>
      <c r="R5" s="52">
        <v>64</v>
      </c>
      <c r="S5" s="52">
        <v>12064</v>
      </c>
      <c r="T5" s="58">
        <f t="shared" si="2"/>
        <v>1.2411599248555033E-2</v>
      </c>
      <c r="U5" s="46">
        <v>2200</v>
      </c>
      <c r="V5" s="58">
        <f t="shared" si="3"/>
        <v>2.2633884571303937E-3</v>
      </c>
      <c r="W5" s="52">
        <v>7328</v>
      </c>
      <c r="X5" s="55" t="s">
        <v>160</v>
      </c>
      <c r="Y5" s="52">
        <f t="shared" si="4"/>
        <v>9528</v>
      </c>
      <c r="Z5" s="56">
        <f t="shared" si="5"/>
        <v>9.802529645244723E-3</v>
      </c>
    </row>
    <row r="6" spans="1:26">
      <c r="A6" s="50" t="s">
        <v>88</v>
      </c>
      <c r="B6" s="51" t="s">
        <v>121</v>
      </c>
      <c r="C6" s="3">
        <v>3828</v>
      </c>
      <c r="D6" s="46">
        <v>148597</v>
      </c>
      <c r="E6" s="52">
        <v>141512</v>
      </c>
      <c r="F6" s="46">
        <v>84500</v>
      </c>
      <c r="G6" s="53">
        <f t="shared" si="0"/>
        <v>0.59712250551190005</v>
      </c>
      <c r="H6" s="46">
        <v>48430</v>
      </c>
      <c r="I6" s="52">
        <v>0</v>
      </c>
      <c r="J6" s="52">
        <v>48430</v>
      </c>
      <c r="K6" s="53">
        <f t="shared" si="1"/>
        <v>0.34223246085137654</v>
      </c>
      <c r="L6" s="46">
        <v>411</v>
      </c>
      <c r="M6" s="52">
        <v>0</v>
      </c>
      <c r="N6" s="52">
        <v>7137</v>
      </c>
      <c r="O6" s="52">
        <v>0</v>
      </c>
      <c r="P6" s="52">
        <v>0</v>
      </c>
      <c r="Q6" s="52">
        <v>7137</v>
      </c>
      <c r="R6" s="52">
        <v>0</v>
      </c>
      <c r="S6" s="52">
        <v>7548</v>
      </c>
      <c r="T6" s="54">
        <f t="shared" si="2"/>
        <v>5.3338232800045224E-2</v>
      </c>
      <c r="U6" s="46">
        <v>0</v>
      </c>
      <c r="V6" s="53">
        <f t="shared" si="3"/>
        <v>0</v>
      </c>
      <c r="W6" s="52">
        <v>1034</v>
      </c>
      <c r="X6" s="55" t="s">
        <v>172</v>
      </c>
      <c r="Y6" s="52">
        <f t="shared" si="4"/>
        <v>1034</v>
      </c>
      <c r="Z6" s="57">
        <f t="shared" si="5"/>
        <v>7.3068008366781612E-3</v>
      </c>
    </row>
    <row r="7" spans="1:26">
      <c r="A7" s="50" t="s">
        <v>55</v>
      </c>
      <c r="B7" s="51" t="s">
        <v>102</v>
      </c>
      <c r="C7" s="3">
        <v>22583</v>
      </c>
      <c r="D7" s="46">
        <v>211499</v>
      </c>
      <c r="E7" s="52">
        <v>211499</v>
      </c>
      <c r="F7" s="46">
        <v>118825</v>
      </c>
      <c r="G7" s="53">
        <f t="shared" si="0"/>
        <v>0.56182298734272973</v>
      </c>
      <c r="H7" s="46">
        <v>31902</v>
      </c>
      <c r="I7" s="52">
        <v>1000</v>
      </c>
      <c r="J7" s="52">
        <v>32902</v>
      </c>
      <c r="K7" s="53">
        <f t="shared" si="1"/>
        <v>0.15556574735577947</v>
      </c>
      <c r="L7" s="46">
        <v>1643</v>
      </c>
      <c r="M7" s="52">
        <v>0</v>
      </c>
      <c r="N7" s="52">
        <v>12460</v>
      </c>
      <c r="O7" s="52">
        <v>0</v>
      </c>
      <c r="P7" s="52">
        <v>0</v>
      </c>
      <c r="Q7" s="52">
        <v>12460</v>
      </c>
      <c r="R7" s="52">
        <v>0</v>
      </c>
      <c r="S7" s="52">
        <v>14103</v>
      </c>
      <c r="T7" s="54">
        <f t="shared" si="2"/>
        <v>6.6681166341212017E-2</v>
      </c>
      <c r="U7" s="46">
        <v>0</v>
      </c>
      <c r="V7" s="53">
        <f t="shared" si="3"/>
        <v>0</v>
      </c>
      <c r="W7" s="52">
        <v>45669</v>
      </c>
      <c r="X7" s="55" t="s">
        <v>142</v>
      </c>
      <c r="Y7" s="52">
        <f t="shared" si="4"/>
        <v>45669</v>
      </c>
      <c r="Z7" s="59">
        <f t="shared" si="5"/>
        <v>0.21593009896027876</v>
      </c>
    </row>
    <row r="8" spans="1:26" ht="25.5">
      <c r="A8" s="50" t="s">
        <v>62</v>
      </c>
      <c r="B8" s="51" t="s">
        <v>109</v>
      </c>
      <c r="C8" s="3">
        <v>7997</v>
      </c>
      <c r="D8" s="46">
        <v>399828</v>
      </c>
      <c r="E8" s="52">
        <v>395228</v>
      </c>
      <c r="F8" s="46">
        <v>260643</v>
      </c>
      <c r="G8" s="53">
        <f t="shared" si="0"/>
        <v>0.65947503719372114</v>
      </c>
      <c r="H8" s="46">
        <v>53533</v>
      </c>
      <c r="I8" s="52">
        <v>1000</v>
      </c>
      <c r="J8" s="52">
        <v>54533</v>
      </c>
      <c r="K8" s="53">
        <f t="shared" si="1"/>
        <v>0.13797858451324299</v>
      </c>
      <c r="L8" s="46">
        <v>750</v>
      </c>
      <c r="M8" s="52">
        <v>0</v>
      </c>
      <c r="N8" s="52">
        <v>8000</v>
      </c>
      <c r="O8" s="52">
        <v>0</v>
      </c>
      <c r="P8" s="52">
        <v>0</v>
      </c>
      <c r="Q8" s="52">
        <v>8000</v>
      </c>
      <c r="R8" s="52">
        <v>0</v>
      </c>
      <c r="S8" s="52">
        <v>8750</v>
      </c>
      <c r="T8" s="54">
        <f t="shared" si="2"/>
        <v>2.2139119697997107E-2</v>
      </c>
      <c r="U8" s="46">
        <v>0</v>
      </c>
      <c r="V8" s="53">
        <f t="shared" si="3"/>
        <v>0</v>
      </c>
      <c r="W8" s="52">
        <v>71302</v>
      </c>
      <c r="X8" s="55" t="s">
        <v>148</v>
      </c>
      <c r="Y8" s="52">
        <f t="shared" si="4"/>
        <v>71302</v>
      </c>
      <c r="Z8" s="59">
        <f t="shared" si="5"/>
        <v>0.18040725859503881</v>
      </c>
    </row>
    <row r="9" spans="1:26">
      <c r="A9" s="50" t="s">
        <v>60</v>
      </c>
      <c r="B9" s="51" t="s">
        <v>107</v>
      </c>
      <c r="C9" s="3">
        <v>35688</v>
      </c>
      <c r="D9" s="46">
        <v>1246007</v>
      </c>
      <c r="E9" s="52">
        <v>1246007</v>
      </c>
      <c r="F9" s="46">
        <v>1026062</v>
      </c>
      <c r="G9" s="53">
        <f t="shared" si="0"/>
        <v>0.82348012491101574</v>
      </c>
      <c r="H9" s="46">
        <v>197001</v>
      </c>
      <c r="I9" s="52">
        <v>0</v>
      </c>
      <c r="J9" s="52">
        <v>197001</v>
      </c>
      <c r="K9" s="53">
        <f t="shared" si="1"/>
        <v>0.15810585333790259</v>
      </c>
      <c r="L9" s="46">
        <v>10500</v>
      </c>
      <c r="M9" s="52">
        <v>0</v>
      </c>
      <c r="N9" s="52">
        <v>12444</v>
      </c>
      <c r="O9" s="52">
        <v>0</v>
      </c>
      <c r="P9" s="52">
        <v>0</v>
      </c>
      <c r="Q9" s="52">
        <v>12444</v>
      </c>
      <c r="R9" s="52">
        <v>0</v>
      </c>
      <c r="S9" s="52">
        <v>22944</v>
      </c>
      <c r="T9" s="58">
        <f t="shared" si="2"/>
        <v>1.8414021751081654E-2</v>
      </c>
      <c r="U9" s="46">
        <v>0</v>
      </c>
      <c r="V9" s="53">
        <f t="shared" si="3"/>
        <v>0</v>
      </c>
      <c r="W9" s="52">
        <v>0</v>
      </c>
      <c r="X9" s="55" t="s">
        <v>141</v>
      </c>
      <c r="Y9" s="52">
        <f t="shared" si="4"/>
        <v>0</v>
      </c>
      <c r="Z9" s="59">
        <f t="shared" si="5"/>
        <v>0</v>
      </c>
    </row>
    <row r="10" spans="1:26">
      <c r="A10" s="50" t="s">
        <v>61</v>
      </c>
      <c r="B10" s="51" t="s">
        <v>108</v>
      </c>
      <c r="C10" s="3">
        <v>82934</v>
      </c>
      <c r="D10" s="46">
        <v>3890407</v>
      </c>
      <c r="E10" s="52">
        <v>3864779</v>
      </c>
      <c r="F10" s="46">
        <v>3110127</v>
      </c>
      <c r="G10" s="53">
        <f t="shared" si="0"/>
        <v>0.80473605347162158</v>
      </c>
      <c r="H10" s="46">
        <v>664578</v>
      </c>
      <c r="I10" s="52">
        <v>3000</v>
      </c>
      <c r="J10" s="52">
        <v>667578</v>
      </c>
      <c r="K10" s="53">
        <f t="shared" si="1"/>
        <v>0.17273380961757451</v>
      </c>
      <c r="L10" s="46">
        <v>2750</v>
      </c>
      <c r="M10" s="52">
        <v>0</v>
      </c>
      <c r="N10" s="52">
        <v>36811</v>
      </c>
      <c r="O10" s="52">
        <v>0</v>
      </c>
      <c r="P10" s="52">
        <v>0</v>
      </c>
      <c r="Q10" s="52">
        <v>36811</v>
      </c>
      <c r="R10" s="52">
        <v>0</v>
      </c>
      <c r="S10" s="52">
        <v>39561</v>
      </c>
      <c r="T10" s="54">
        <f t="shared" si="2"/>
        <v>1.0236290354506686E-2</v>
      </c>
      <c r="U10" s="46">
        <v>0</v>
      </c>
      <c r="V10" s="53">
        <f t="shared" si="3"/>
        <v>0</v>
      </c>
      <c r="W10" s="52">
        <v>47513</v>
      </c>
      <c r="X10" s="55" t="s">
        <v>147</v>
      </c>
      <c r="Y10" s="52">
        <f t="shared" si="4"/>
        <v>47513</v>
      </c>
      <c r="Z10" s="57">
        <f t="shared" si="5"/>
        <v>1.2293846556297268E-2</v>
      </c>
    </row>
    <row r="11" spans="1:26" ht="25.5">
      <c r="A11" s="50" t="s">
        <v>63</v>
      </c>
      <c r="B11" s="51" t="s">
        <v>110</v>
      </c>
      <c r="C11" s="3">
        <v>36405</v>
      </c>
      <c r="D11" s="46">
        <v>1816073</v>
      </c>
      <c r="E11" s="52">
        <v>1811073</v>
      </c>
      <c r="F11" s="46">
        <v>1428380</v>
      </c>
      <c r="G11" s="53">
        <f t="shared" si="0"/>
        <v>0.78869267003594001</v>
      </c>
      <c r="H11" s="46">
        <v>308514</v>
      </c>
      <c r="I11" s="52">
        <v>2000</v>
      </c>
      <c r="J11" s="52">
        <v>310514</v>
      </c>
      <c r="K11" s="53">
        <f t="shared" si="1"/>
        <v>0.17145305572994574</v>
      </c>
      <c r="L11" s="46">
        <v>1100</v>
      </c>
      <c r="M11" s="52">
        <v>0</v>
      </c>
      <c r="N11" s="52">
        <v>15231</v>
      </c>
      <c r="O11" s="52">
        <v>0</v>
      </c>
      <c r="P11" s="52">
        <v>0</v>
      </c>
      <c r="Q11" s="52">
        <v>15231</v>
      </c>
      <c r="R11" s="52">
        <v>0</v>
      </c>
      <c r="S11" s="52">
        <v>16331</v>
      </c>
      <c r="T11" s="58">
        <f t="shared" si="2"/>
        <v>9.0173063150960787E-3</v>
      </c>
      <c r="U11" s="46">
        <v>0</v>
      </c>
      <c r="V11" s="53">
        <f t="shared" si="3"/>
        <v>0</v>
      </c>
      <c r="W11" s="52">
        <v>55848</v>
      </c>
      <c r="X11" s="55" t="s">
        <v>149</v>
      </c>
      <c r="Y11" s="52">
        <f t="shared" si="4"/>
        <v>55848</v>
      </c>
      <c r="Z11" s="59">
        <f t="shared" si="5"/>
        <v>3.0836967919018174E-2</v>
      </c>
    </row>
    <row r="12" spans="1:26" ht="25.5">
      <c r="A12" s="50" t="s">
        <v>65</v>
      </c>
      <c r="B12" s="51" t="s">
        <v>112</v>
      </c>
      <c r="C12" s="3">
        <v>14312</v>
      </c>
      <c r="D12" s="46">
        <v>836851</v>
      </c>
      <c r="E12" s="52">
        <v>734651</v>
      </c>
      <c r="F12" s="46">
        <v>536232</v>
      </c>
      <c r="G12" s="53">
        <f t="shared" si="0"/>
        <v>0.72991393192141574</v>
      </c>
      <c r="H12" s="46">
        <v>123870</v>
      </c>
      <c r="I12" s="52">
        <v>1000</v>
      </c>
      <c r="J12" s="52">
        <v>124870</v>
      </c>
      <c r="K12" s="53">
        <f t="shared" si="1"/>
        <v>0.16997186419129628</v>
      </c>
      <c r="L12" s="46">
        <v>1644</v>
      </c>
      <c r="M12" s="52">
        <v>0</v>
      </c>
      <c r="N12" s="52">
        <v>12970</v>
      </c>
      <c r="O12" s="52">
        <v>0</v>
      </c>
      <c r="P12" s="52">
        <v>0</v>
      </c>
      <c r="Q12" s="52">
        <v>12970</v>
      </c>
      <c r="R12" s="52">
        <v>0</v>
      </c>
      <c r="S12" s="52">
        <v>14614</v>
      </c>
      <c r="T12" s="54">
        <f t="shared" si="2"/>
        <v>1.9892438722604339E-2</v>
      </c>
      <c r="U12" s="46">
        <v>0</v>
      </c>
      <c r="V12" s="53">
        <f t="shared" si="3"/>
        <v>0</v>
      </c>
      <c r="W12" s="52">
        <v>58935</v>
      </c>
      <c r="X12" s="55" t="s">
        <v>151</v>
      </c>
      <c r="Y12" s="52">
        <f t="shared" si="4"/>
        <v>58935</v>
      </c>
      <c r="Z12" s="59">
        <f t="shared" si="5"/>
        <v>8.0221765164683642E-2</v>
      </c>
    </row>
    <row r="13" spans="1:26">
      <c r="A13" s="50" t="s">
        <v>66</v>
      </c>
      <c r="B13" s="51" t="s">
        <v>113</v>
      </c>
      <c r="C13" s="3">
        <v>47139</v>
      </c>
      <c r="D13" s="46">
        <v>2784264</v>
      </c>
      <c r="E13" s="52">
        <v>2784264</v>
      </c>
      <c r="F13" s="46">
        <v>2314097</v>
      </c>
      <c r="G13" s="53">
        <f t="shared" si="0"/>
        <v>0.83113418842466091</v>
      </c>
      <c r="H13" s="46">
        <v>447125</v>
      </c>
      <c r="I13" s="52">
        <v>4000</v>
      </c>
      <c r="J13" s="52">
        <v>451125</v>
      </c>
      <c r="K13" s="53">
        <f t="shared" si="1"/>
        <v>0.16202666126488005</v>
      </c>
      <c r="L13" s="46">
        <v>4042</v>
      </c>
      <c r="M13" s="52">
        <v>0</v>
      </c>
      <c r="N13" s="52">
        <v>15000</v>
      </c>
      <c r="O13" s="52">
        <v>0</v>
      </c>
      <c r="P13" s="52">
        <v>0</v>
      </c>
      <c r="Q13" s="52">
        <v>15000</v>
      </c>
      <c r="R13" s="52">
        <v>0</v>
      </c>
      <c r="S13" s="52">
        <v>19042</v>
      </c>
      <c r="T13" s="58">
        <f t="shared" si="2"/>
        <v>6.839150310459066E-3</v>
      </c>
      <c r="U13" s="46">
        <v>0</v>
      </c>
      <c r="V13" s="53">
        <f t="shared" si="3"/>
        <v>0</v>
      </c>
      <c r="W13" s="52">
        <v>0</v>
      </c>
      <c r="X13" s="55" t="s">
        <v>141</v>
      </c>
      <c r="Y13" s="52">
        <f t="shared" si="4"/>
        <v>0</v>
      </c>
      <c r="Z13" s="59">
        <f t="shared" si="5"/>
        <v>0</v>
      </c>
    </row>
    <row r="14" spans="1:26">
      <c r="A14" s="50" t="s">
        <v>68</v>
      </c>
      <c r="B14" s="51" t="s">
        <v>115</v>
      </c>
      <c r="C14" s="3">
        <v>6460</v>
      </c>
      <c r="D14" s="46">
        <v>304508</v>
      </c>
      <c r="E14" s="52">
        <v>304508</v>
      </c>
      <c r="F14" s="46">
        <v>227128</v>
      </c>
      <c r="G14" s="53">
        <f>F14/E14</f>
        <v>0.74588516557857265</v>
      </c>
      <c r="H14" s="46">
        <v>60044</v>
      </c>
      <c r="I14" s="52">
        <v>0</v>
      </c>
      <c r="J14" s="52">
        <v>60044</v>
      </c>
      <c r="K14" s="53">
        <f>J14/E14</f>
        <v>0.1971836536314317</v>
      </c>
      <c r="L14" s="46">
        <v>750</v>
      </c>
      <c r="M14" s="52">
        <v>0</v>
      </c>
      <c r="N14" s="52">
        <v>13654</v>
      </c>
      <c r="O14" s="52">
        <v>0</v>
      </c>
      <c r="P14" s="52">
        <v>0</v>
      </c>
      <c r="Q14" s="52">
        <v>13654</v>
      </c>
      <c r="R14" s="52">
        <v>0</v>
      </c>
      <c r="S14" s="52">
        <v>14404</v>
      </c>
      <c r="T14" s="54">
        <f t="shared" si="2"/>
        <v>4.7302533923575078E-2</v>
      </c>
      <c r="U14" s="46">
        <v>0</v>
      </c>
      <c r="V14" s="53">
        <f t="shared" si="3"/>
        <v>0</v>
      </c>
      <c r="W14" s="52">
        <v>2932</v>
      </c>
      <c r="X14" s="153" t="s">
        <v>447</v>
      </c>
      <c r="Y14" s="52">
        <f t="shared" si="4"/>
        <v>2932</v>
      </c>
      <c r="Z14" s="56">
        <f>Y14/E14</f>
        <v>9.6286468664205874E-3</v>
      </c>
    </row>
    <row r="15" spans="1:26" ht="38.25">
      <c r="A15" s="50" t="s">
        <v>78</v>
      </c>
      <c r="B15" s="51" t="s">
        <v>122</v>
      </c>
      <c r="C15" s="3">
        <v>4469</v>
      </c>
      <c r="D15" s="46">
        <v>249490</v>
      </c>
      <c r="E15" s="52">
        <v>230640</v>
      </c>
      <c r="F15" s="46">
        <v>167341</v>
      </c>
      <c r="G15" s="53">
        <f t="shared" si="0"/>
        <v>0.72555064169268124</v>
      </c>
      <c r="H15" s="46">
        <v>34393</v>
      </c>
      <c r="I15" s="52">
        <v>1500</v>
      </c>
      <c r="J15" s="52">
        <v>35893</v>
      </c>
      <c r="K15" s="53">
        <f t="shared" si="1"/>
        <v>0.15562348248352412</v>
      </c>
      <c r="L15" s="46">
        <v>2200</v>
      </c>
      <c r="M15" s="52">
        <v>0</v>
      </c>
      <c r="N15" s="52">
        <v>13456</v>
      </c>
      <c r="O15" s="52">
        <v>0</v>
      </c>
      <c r="P15" s="52">
        <v>0</v>
      </c>
      <c r="Q15" s="52">
        <v>13456</v>
      </c>
      <c r="R15" s="52">
        <v>0</v>
      </c>
      <c r="S15" s="52">
        <v>15656</v>
      </c>
      <c r="T15" s="54">
        <f t="shared" si="2"/>
        <v>6.7880679847381206E-2</v>
      </c>
      <c r="U15" s="46">
        <v>0</v>
      </c>
      <c r="V15" s="53">
        <f t="shared" si="3"/>
        <v>0</v>
      </c>
      <c r="W15" s="52">
        <v>11750</v>
      </c>
      <c r="X15" s="55" t="s">
        <v>162</v>
      </c>
      <c r="Y15" s="52">
        <f t="shared" si="4"/>
        <v>11750</v>
      </c>
      <c r="Z15" s="57">
        <f t="shared" si="5"/>
        <v>5.0945195976413456E-2</v>
      </c>
    </row>
    <row r="16" spans="1:26" ht="25.5">
      <c r="A16" s="50" t="s">
        <v>70</v>
      </c>
      <c r="B16" s="51" t="s">
        <v>117</v>
      </c>
      <c r="C16" s="3">
        <v>4489</v>
      </c>
      <c r="D16" s="46">
        <v>240974</v>
      </c>
      <c r="E16" s="52">
        <v>235124</v>
      </c>
      <c r="F16" s="46">
        <v>171531</v>
      </c>
      <c r="G16" s="53">
        <f t="shared" si="0"/>
        <v>0.72953420322893447</v>
      </c>
      <c r="H16" s="46">
        <v>36356</v>
      </c>
      <c r="I16" s="52">
        <v>0</v>
      </c>
      <c r="J16" s="52">
        <v>36356</v>
      </c>
      <c r="K16" s="53">
        <f t="shared" si="1"/>
        <v>0.1546247937258638</v>
      </c>
      <c r="L16" s="46">
        <v>750</v>
      </c>
      <c r="M16" s="52">
        <v>0</v>
      </c>
      <c r="N16" s="52">
        <v>7915</v>
      </c>
      <c r="O16" s="52">
        <v>0</v>
      </c>
      <c r="P16" s="52">
        <v>0</v>
      </c>
      <c r="Q16" s="52">
        <v>7915</v>
      </c>
      <c r="R16" s="52">
        <v>0</v>
      </c>
      <c r="S16" s="52">
        <v>8665</v>
      </c>
      <c r="T16" s="54">
        <f t="shared" si="2"/>
        <v>3.6852894642826761E-2</v>
      </c>
      <c r="U16" s="46">
        <v>0</v>
      </c>
      <c r="V16" s="53">
        <f t="shared" si="3"/>
        <v>0</v>
      </c>
      <c r="W16" s="52">
        <v>18572</v>
      </c>
      <c r="X16" s="55" t="s">
        <v>154</v>
      </c>
      <c r="Y16" s="52">
        <f t="shared" si="4"/>
        <v>18572</v>
      </c>
      <c r="Z16" s="59">
        <f t="shared" si="5"/>
        <v>7.8988108402374912E-2</v>
      </c>
    </row>
    <row r="17" spans="1:26" ht="25.5">
      <c r="A17" s="50" t="s">
        <v>72</v>
      </c>
      <c r="B17" s="51" t="s">
        <v>117</v>
      </c>
      <c r="C17" s="3">
        <v>5485</v>
      </c>
      <c r="D17" s="46">
        <v>271249</v>
      </c>
      <c r="E17" s="52">
        <v>271249</v>
      </c>
      <c r="F17" s="46">
        <v>205811</v>
      </c>
      <c r="G17" s="53">
        <f t="shared" si="0"/>
        <v>0.75875302766093145</v>
      </c>
      <c r="H17" s="46">
        <v>44305</v>
      </c>
      <c r="I17" s="52">
        <v>0</v>
      </c>
      <c r="J17" s="52">
        <v>44305</v>
      </c>
      <c r="K17" s="53">
        <f t="shared" si="1"/>
        <v>0.16333700769403758</v>
      </c>
      <c r="L17" s="46">
        <v>750</v>
      </c>
      <c r="M17" s="52">
        <v>0</v>
      </c>
      <c r="N17" s="52">
        <v>7894</v>
      </c>
      <c r="O17" s="52">
        <v>0</v>
      </c>
      <c r="P17" s="52">
        <v>0</v>
      </c>
      <c r="Q17" s="52">
        <v>7894</v>
      </c>
      <c r="R17" s="52">
        <v>0</v>
      </c>
      <c r="S17" s="52">
        <v>8644</v>
      </c>
      <c r="T17" s="54">
        <f t="shared" si="2"/>
        <v>3.1867398589487887E-2</v>
      </c>
      <c r="U17" s="46">
        <v>0</v>
      </c>
      <c r="V17" s="53">
        <f t="shared" si="3"/>
        <v>0</v>
      </c>
      <c r="W17" s="52">
        <v>12489</v>
      </c>
      <c r="X17" s="55" t="s">
        <v>156</v>
      </c>
      <c r="Y17" s="52">
        <f t="shared" si="4"/>
        <v>12489</v>
      </c>
      <c r="Z17" s="59">
        <f t="shared" si="5"/>
        <v>4.6042566055543063E-2</v>
      </c>
    </row>
    <row r="18" spans="1:26">
      <c r="A18" s="50" t="s">
        <v>56</v>
      </c>
      <c r="B18" s="51" t="s">
        <v>103</v>
      </c>
      <c r="C18" s="3">
        <v>3778</v>
      </c>
      <c r="D18" s="46">
        <v>125824</v>
      </c>
      <c r="E18" s="52">
        <v>116989</v>
      </c>
      <c r="F18" s="46">
        <v>68000</v>
      </c>
      <c r="G18" s="53">
        <f t="shared" si="0"/>
        <v>0.58125122874800195</v>
      </c>
      <c r="H18" s="46">
        <v>17867</v>
      </c>
      <c r="I18" s="52">
        <v>500</v>
      </c>
      <c r="J18" s="52">
        <v>18367</v>
      </c>
      <c r="K18" s="53">
        <f t="shared" si="1"/>
        <v>0.15699766644727281</v>
      </c>
      <c r="L18" s="46">
        <v>500</v>
      </c>
      <c r="M18" s="52">
        <v>0</v>
      </c>
      <c r="N18" s="52">
        <v>10898</v>
      </c>
      <c r="O18" s="52">
        <v>0</v>
      </c>
      <c r="P18" s="52">
        <v>0</v>
      </c>
      <c r="Q18" s="52">
        <v>10898</v>
      </c>
      <c r="R18" s="52">
        <v>0</v>
      </c>
      <c r="S18" s="52">
        <v>11398</v>
      </c>
      <c r="T18" s="54">
        <f t="shared" si="2"/>
        <v>9.7427963312790092E-2</v>
      </c>
      <c r="U18" s="46">
        <v>410</v>
      </c>
      <c r="V18" s="58">
        <f t="shared" si="3"/>
        <v>3.5046029968629528E-3</v>
      </c>
      <c r="W18" s="52">
        <v>18814</v>
      </c>
      <c r="X18" s="55" t="s">
        <v>143</v>
      </c>
      <c r="Y18" s="52">
        <f t="shared" si="4"/>
        <v>19224</v>
      </c>
      <c r="Z18" s="59">
        <f t="shared" si="5"/>
        <v>0.16432314149193514</v>
      </c>
    </row>
    <row r="19" spans="1:26">
      <c r="A19" s="50" t="s">
        <v>77</v>
      </c>
      <c r="B19" s="51" t="s">
        <v>103</v>
      </c>
      <c r="C19" s="3">
        <v>4620</v>
      </c>
      <c r="D19" s="46">
        <v>169348</v>
      </c>
      <c r="E19" s="52">
        <v>158848</v>
      </c>
      <c r="F19" s="46">
        <v>68000</v>
      </c>
      <c r="G19" s="53">
        <f t="shared" si="0"/>
        <v>0.42808219178082191</v>
      </c>
      <c r="H19" s="46">
        <v>19349</v>
      </c>
      <c r="I19" s="52">
        <v>500</v>
      </c>
      <c r="J19" s="52">
        <v>19849</v>
      </c>
      <c r="K19" s="53">
        <f t="shared" si="1"/>
        <v>0.12495593271555197</v>
      </c>
      <c r="L19" s="46">
        <v>500</v>
      </c>
      <c r="M19" s="52">
        <v>0</v>
      </c>
      <c r="N19" s="52">
        <v>7890</v>
      </c>
      <c r="O19" s="52">
        <v>0</v>
      </c>
      <c r="P19" s="52">
        <v>0</v>
      </c>
      <c r="Q19" s="52">
        <v>7890</v>
      </c>
      <c r="R19" s="52">
        <v>10889</v>
      </c>
      <c r="S19" s="52">
        <v>19279</v>
      </c>
      <c r="T19" s="54">
        <f t="shared" si="2"/>
        <v>0.12136759669621273</v>
      </c>
      <c r="U19" s="46">
        <v>8500</v>
      </c>
      <c r="V19" s="53">
        <f t="shared" si="3"/>
        <v>5.3510273972602738E-2</v>
      </c>
      <c r="W19" s="52">
        <v>43220</v>
      </c>
      <c r="X19" s="55" t="s">
        <v>161</v>
      </c>
      <c r="Y19" s="52">
        <f t="shared" si="4"/>
        <v>51720</v>
      </c>
      <c r="Z19" s="59">
        <f t="shared" si="5"/>
        <v>0.32559427880741337</v>
      </c>
    </row>
    <row r="20" spans="1:26">
      <c r="A20" s="50" t="s">
        <v>75</v>
      </c>
      <c r="B20" s="51" t="s">
        <v>120</v>
      </c>
      <c r="C20" s="3">
        <v>5559</v>
      </c>
      <c r="D20" s="46">
        <v>645319</v>
      </c>
      <c r="E20" s="52">
        <v>604724</v>
      </c>
      <c r="F20" s="46">
        <v>468845</v>
      </c>
      <c r="G20" s="53">
        <f t="shared" si="0"/>
        <v>0.77530410567465491</v>
      </c>
      <c r="H20" s="46">
        <v>109968</v>
      </c>
      <c r="I20" s="52">
        <v>1500</v>
      </c>
      <c r="J20" s="52">
        <v>111468</v>
      </c>
      <c r="K20" s="53">
        <f t="shared" si="1"/>
        <v>0.18432871855590319</v>
      </c>
      <c r="L20" s="46">
        <v>1650</v>
      </c>
      <c r="M20" s="52">
        <v>0</v>
      </c>
      <c r="N20" s="52">
        <v>8000</v>
      </c>
      <c r="O20" s="52">
        <v>0</v>
      </c>
      <c r="P20" s="52">
        <v>0</v>
      </c>
      <c r="Q20" s="52">
        <v>8000</v>
      </c>
      <c r="R20" s="52">
        <v>0</v>
      </c>
      <c r="S20" s="52">
        <v>9650</v>
      </c>
      <c r="T20" s="58">
        <f t="shared" si="2"/>
        <v>1.59576930963547E-2</v>
      </c>
      <c r="U20" s="46">
        <v>0</v>
      </c>
      <c r="V20" s="53">
        <f t="shared" si="3"/>
        <v>0</v>
      </c>
      <c r="W20" s="52">
        <v>14761</v>
      </c>
      <c r="X20" s="55" t="s">
        <v>159</v>
      </c>
      <c r="Y20" s="52">
        <f t="shared" si="4"/>
        <v>14761</v>
      </c>
      <c r="Z20" s="56">
        <f t="shared" si="5"/>
        <v>2.4409482673087228E-2</v>
      </c>
    </row>
    <row r="21" spans="1:26">
      <c r="A21" s="50" t="s">
        <v>81</v>
      </c>
      <c r="B21" s="51" t="s">
        <v>125</v>
      </c>
      <c r="C21" s="3">
        <v>29568</v>
      </c>
      <c r="D21" s="46">
        <v>687013</v>
      </c>
      <c r="E21" s="52">
        <v>687013</v>
      </c>
      <c r="F21" s="46">
        <v>536803</v>
      </c>
      <c r="G21" s="53">
        <f t="shared" si="0"/>
        <v>0.78135784912367012</v>
      </c>
      <c r="H21" s="46">
        <v>126270</v>
      </c>
      <c r="I21" s="52">
        <v>500</v>
      </c>
      <c r="J21" s="52">
        <v>126770</v>
      </c>
      <c r="K21" s="53">
        <f t="shared" si="1"/>
        <v>0.1845234369655305</v>
      </c>
      <c r="L21" s="46">
        <v>731</v>
      </c>
      <c r="M21" s="52">
        <v>0</v>
      </c>
      <c r="N21" s="52">
        <v>9968</v>
      </c>
      <c r="O21" s="52">
        <v>0</v>
      </c>
      <c r="P21" s="52">
        <v>0</v>
      </c>
      <c r="Q21" s="52">
        <v>9968</v>
      </c>
      <c r="R21" s="52">
        <v>0</v>
      </c>
      <c r="S21" s="52">
        <v>10699</v>
      </c>
      <c r="T21" s="58">
        <f t="shared" si="2"/>
        <v>1.5573213316196346E-2</v>
      </c>
      <c r="U21" s="46">
        <v>0</v>
      </c>
      <c r="V21" s="53">
        <f t="shared" si="3"/>
        <v>0</v>
      </c>
      <c r="W21" s="52">
        <v>12741</v>
      </c>
      <c r="X21" s="55" t="s">
        <v>165</v>
      </c>
      <c r="Y21" s="52">
        <f t="shared" si="4"/>
        <v>12741</v>
      </c>
      <c r="Z21" s="57">
        <f t="shared" si="5"/>
        <v>1.8545500594603012E-2</v>
      </c>
    </row>
    <row r="22" spans="1:26">
      <c r="A22" s="50" t="s">
        <v>79</v>
      </c>
      <c r="B22" s="51" t="s">
        <v>123</v>
      </c>
      <c r="C22" s="3">
        <v>22529</v>
      </c>
      <c r="D22" s="46">
        <v>1280443</v>
      </c>
      <c r="E22" s="52">
        <v>1273943</v>
      </c>
      <c r="F22" s="46">
        <v>1040913</v>
      </c>
      <c r="G22" s="53">
        <f t="shared" si="0"/>
        <v>0.81707972805690676</v>
      </c>
      <c r="H22" s="46">
        <v>217473</v>
      </c>
      <c r="I22" s="52">
        <v>2000</v>
      </c>
      <c r="J22" s="52">
        <v>219473</v>
      </c>
      <c r="K22" s="53">
        <f t="shared" si="1"/>
        <v>0.17227850853609619</v>
      </c>
      <c r="L22" s="46">
        <v>1650</v>
      </c>
      <c r="M22" s="52">
        <v>0</v>
      </c>
      <c r="N22" s="52">
        <v>10000</v>
      </c>
      <c r="O22" s="52">
        <v>0</v>
      </c>
      <c r="P22" s="52">
        <v>0</v>
      </c>
      <c r="Q22" s="52">
        <v>10000</v>
      </c>
      <c r="R22" s="52">
        <v>0</v>
      </c>
      <c r="S22" s="52">
        <v>11650</v>
      </c>
      <c r="T22" s="58">
        <f t="shared" si="2"/>
        <v>9.1448361504400111E-3</v>
      </c>
      <c r="U22" s="46">
        <v>0</v>
      </c>
      <c r="V22" s="53">
        <f t="shared" si="3"/>
        <v>0</v>
      </c>
      <c r="W22" s="52">
        <v>1907</v>
      </c>
      <c r="X22" s="55" t="s">
        <v>163</v>
      </c>
      <c r="Y22" s="52">
        <f t="shared" si="4"/>
        <v>1907</v>
      </c>
      <c r="Z22" s="57">
        <f t="shared" si="5"/>
        <v>1.4969272565570045E-3</v>
      </c>
    </row>
    <row r="23" spans="1:26" ht="25.5">
      <c r="A23" s="50" t="s">
        <v>58</v>
      </c>
      <c r="B23" s="51" t="s">
        <v>105</v>
      </c>
      <c r="C23" s="3">
        <v>3616</v>
      </c>
      <c r="D23" s="46">
        <v>260876</v>
      </c>
      <c r="E23" s="52">
        <v>260876</v>
      </c>
      <c r="F23" s="46">
        <v>174924</v>
      </c>
      <c r="G23" s="53">
        <f t="shared" si="0"/>
        <v>0.67052546037197747</v>
      </c>
      <c r="H23" s="46">
        <v>37355</v>
      </c>
      <c r="I23" s="52">
        <v>0</v>
      </c>
      <c r="J23" s="52">
        <v>37355</v>
      </c>
      <c r="K23" s="53">
        <f t="shared" si="1"/>
        <v>0.14319063463101245</v>
      </c>
      <c r="L23" s="46">
        <v>733</v>
      </c>
      <c r="M23" s="52">
        <v>0</v>
      </c>
      <c r="N23" s="52">
        <v>8474</v>
      </c>
      <c r="O23" s="52">
        <v>0</v>
      </c>
      <c r="P23" s="52">
        <v>0</v>
      </c>
      <c r="Q23" s="52">
        <v>8474</v>
      </c>
      <c r="R23" s="52">
        <v>3940</v>
      </c>
      <c r="S23" s="52">
        <v>13147</v>
      </c>
      <c r="T23" s="54">
        <f t="shared" si="2"/>
        <v>5.0395590242107359E-2</v>
      </c>
      <c r="U23" s="46">
        <v>450</v>
      </c>
      <c r="V23" s="58">
        <f t="shared" si="3"/>
        <v>1.7249574510495409E-3</v>
      </c>
      <c r="W23" s="52">
        <v>35000</v>
      </c>
      <c r="X23" s="55" t="s">
        <v>145</v>
      </c>
      <c r="Y23" s="52">
        <f t="shared" si="4"/>
        <v>35450</v>
      </c>
      <c r="Z23" s="59">
        <f t="shared" si="5"/>
        <v>0.13588831475490271</v>
      </c>
    </row>
    <row r="24" spans="1:26" ht="25.5">
      <c r="A24" s="50" t="s">
        <v>83</v>
      </c>
      <c r="B24" s="51" t="s">
        <v>128</v>
      </c>
      <c r="C24" s="3">
        <v>17075</v>
      </c>
      <c r="D24" s="46">
        <v>877565</v>
      </c>
      <c r="E24" s="52">
        <v>877565</v>
      </c>
      <c r="F24" s="46">
        <v>723613</v>
      </c>
      <c r="G24" s="53">
        <f t="shared" si="0"/>
        <v>0.82456912023610784</v>
      </c>
      <c r="H24" s="46">
        <v>126831</v>
      </c>
      <c r="I24" s="52">
        <v>1500</v>
      </c>
      <c r="J24" s="52">
        <v>128331</v>
      </c>
      <c r="K24" s="53">
        <f t="shared" si="1"/>
        <v>0.14623532160010938</v>
      </c>
      <c r="L24" s="46">
        <v>2000</v>
      </c>
      <c r="M24" s="52">
        <v>0</v>
      </c>
      <c r="N24" s="52">
        <v>12855</v>
      </c>
      <c r="O24" s="52">
        <v>0</v>
      </c>
      <c r="P24" s="52">
        <v>0</v>
      </c>
      <c r="Q24" s="52">
        <v>12855</v>
      </c>
      <c r="R24" s="52">
        <v>0</v>
      </c>
      <c r="S24" s="52">
        <v>14855</v>
      </c>
      <c r="T24" s="58">
        <f t="shared" si="2"/>
        <v>1.6927521038327644E-2</v>
      </c>
      <c r="U24" s="46">
        <v>0</v>
      </c>
      <c r="V24" s="53">
        <f t="shared" si="3"/>
        <v>0</v>
      </c>
      <c r="W24" s="52">
        <v>10766</v>
      </c>
      <c r="X24" s="55" t="s">
        <v>167</v>
      </c>
      <c r="Y24" s="52">
        <f t="shared" si="4"/>
        <v>10766</v>
      </c>
      <c r="Z24" s="57">
        <f t="shared" si="5"/>
        <v>1.2268037125455095E-2</v>
      </c>
    </row>
    <row r="25" spans="1:26">
      <c r="A25" s="50" t="s">
        <v>406</v>
      </c>
      <c r="B25" s="51" t="s">
        <v>126</v>
      </c>
      <c r="C25" s="3">
        <v>14532</v>
      </c>
      <c r="D25" s="46">
        <v>946619</v>
      </c>
      <c r="E25" s="52">
        <v>946619</v>
      </c>
      <c r="F25" s="46">
        <v>841103</v>
      </c>
      <c r="G25" s="53">
        <f t="shared" si="0"/>
        <v>0.88853382406226789</v>
      </c>
      <c r="H25" s="46">
        <v>87158</v>
      </c>
      <c r="I25" s="52">
        <v>0</v>
      </c>
      <c r="J25" s="52">
        <v>87158</v>
      </c>
      <c r="K25" s="53">
        <f t="shared" si="1"/>
        <v>9.2072945926502642E-2</v>
      </c>
      <c r="L25" s="46">
        <v>750</v>
      </c>
      <c r="M25" s="52">
        <v>0</v>
      </c>
      <c r="N25" s="52">
        <v>9967</v>
      </c>
      <c r="O25" s="52">
        <v>0</v>
      </c>
      <c r="P25" s="52">
        <v>0</v>
      </c>
      <c r="Q25" s="52">
        <v>9967</v>
      </c>
      <c r="R25" s="52">
        <v>0</v>
      </c>
      <c r="S25" s="52">
        <v>10717</v>
      </c>
      <c r="T25" s="58">
        <f t="shared" si="2"/>
        <v>1.1321344701511379E-2</v>
      </c>
      <c r="U25" s="46">
        <v>0</v>
      </c>
      <c r="V25" s="53">
        <f t="shared" si="3"/>
        <v>0</v>
      </c>
      <c r="W25" s="52">
        <v>7641</v>
      </c>
      <c r="X25" s="55" t="s">
        <v>166</v>
      </c>
      <c r="Y25" s="52">
        <f t="shared" si="4"/>
        <v>7641</v>
      </c>
      <c r="Z25" s="57">
        <f t="shared" si="5"/>
        <v>8.0718853097180594E-3</v>
      </c>
    </row>
    <row r="26" spans="1:26">
      <c r="A26" s="50" t="s">
        <v>74</v>
      </c>
      <c r="B26" s="51" t="s">
        <v>119</v>
      </c>
      <c r="C26" s="3">
        <v>1410</v>
      </c>
      <c r="D26" s="46">
        <v>687098</v>
      </c>
      <c r="E26" s="52">
        <v>576069</v>
      </c>
      <c r="F26" s="46">
        <v>459371</v>
      </c>
      <c r="G26" s="53">
        <f t="shared" si="0"/>
        <v>0.79742357252343032</v>
      </c>
      <c r="H26" s="46">
        <v>91679</v>
      </c>
      <c r="I26" s="52">
        <v>0</v>
      </c>
      <c r="J26" s="52">
        <v>91679</v>
      </c>
      <c r="K26" s="53">
        <f t="shared" si="1"/>
        <v>0.1591458662069995</v>
      </c>
      <c r="L26" s="46">
        <v>1022</v>
      </c>
      <c r="M26" s="52">
        <v>0</v>
      </c>
      <c r="N26" s="52">
        <v>8000</v>
      </c>
      <c r="O26" s="52">
        <v>0</v>
      </c>
      <c r="P26" s="52">
        <v>0</v>
      </c>
      <c r="Q26" s="52">
        <v>8000</v>
      </c>
      <c r="R26" s="52">
        <v>0</v>
      </c>
      <c r="S26" s="52">
        <v>9022</v>
      </c>
      <c r="T26" s="58">
        <f t="shared" si="2"/>
        <v>1.5661318349017218E-2</v>
      </c>
      <c r="U26" s="46">
        <v>3500</v>
      </c>
      <c r="V26" s="58">
        <f t="shared" si="3"/>
        <v>6.0756610753225741E-3</v>
      </c>
      <c r="W26" s="52">
        <v>12497</v>
      </c>
      <c r="X26" s="55" t="s">
        <v>158</v>
      </c>
      <c r="Y26" s="52">
        <f t="shared" si="4"/>
        <v>15997</v>
      </c>
      <c r="Z26" s="59">
        <f t="shared" si="5"/>
        <v>2.7769242920552918E-2</v>
      </c>
    </row>
    <row r="27" spans="1:26" ht="25.5">
      <c r="A27" s="50" t="s">
        <v>84</v>
      </c>
      <c r="B27" s="51" t="s">
        <v>129</v>
      </c>
      <c r="C27" s="3">
        <v>25163</v>
      </c>
      <c r="D27" s="46">
        <v>2835778</v>
      </c>
      <c r="E27" s="52">
        <v>2835778</v>
      </c>
      <c r="F27" s="46">
        <v>1991976</v>
      </c>
      <c r="G27" s="53">
        <f t="shared" si="0"/>
        <v>0.70244426749907785</v>
      </c>
      <c r="H27" s="46">
        <v>413022</v>
      </c>
      <c r="I27" s="52">
        <v>0</v>
      </c>
      <c r="J27" s="52">
        <v>413022</v>
      </c>
      <c r="K27" s="53">
        <f t="shared" si="1"/>
        <v>0.1456468030995374</v>
      </c>
      <c r="L27" s="46">
        <v>750</v>
      </c>
      <c r="M27" s="52">
        <v>0</v>
      </c>
      <c r="N27" s="52">
        <v>12898</v>
      </c>
      <c r="O27" s="52">
        <v>0</v>
      </c>
      <c r="P27" s="52">
        <v>0</v>
      </c>
      <c r="Q27" s="52">
        <v>12898</v>
      </c>
      <c r="R27" s="52">
        <v>0</v>
      </c>
      <c r="S27" s="52">
        <v>13648</v>
      </c>
      <c r="T27" s="58">
        <f t="shared" si="2"/>
        <v>4.8127885892337132E-3</v>
      </c>
      <c r="U27" s="46">
        <v>0</v>
      </c>
      <c r="V27" s="53">
        <f t="shared" si="3"/>
        <v>0</v>
      </c>
      <c r="W27" s="52">
        <v>417132</v>
      </c>
      <c r="X27" s="55" t="s">
        <v>168</v>
      </c>
      <c r="Y27" s="52">
        <f t="shared" si="4"/>
        <v>417132</v>
      </c>
      <c r="Z27" s="59">
        <f t="shared" si="5"/>
        <v>0.14709614081215103</v>
      </c>
    </row>
    <row r="28" spans="1:26">
      <c r="A28" s="50" t="s">
        <v>64</v>
      </c>
      <c r="B28" s="51" t="s">
        <v>111</v>
      </c>
      <c r="C28" s="3">
        <v>5991</v>
      </c>
      <c r="D28" s="46">
        <v>111409</v>
      </c>
      <c r="E28" s="52">
        <v>110109</v>
      </c>
      <c r="F28" s="46">
        <v>11500</v>
      </c>
      <c r="G28" s="53">
        <f t="shared" si="0"/>
        <v>0.10444196205578109</v>
      </c>
      <c r="H28" s="46">
        <v>23227</v>
      </c>
      <c r="I28" s="52">
        <v>3500</v>
      </c>
      <c r="J28" s="52">
        <v>26727</v>
      </c>
      <c r="K28" s="53">
        <f t="shared" si="1"/>
        <v>0.24273220172737922</v>
      </c>
      <c r="L28" s="46">
        <v>750</v>
      </c>
      <c r="M28" s="52">
        <v>0</v>
      </c>
      <c r="N28" s="52">
        <v>5983</v>
      </c>
      <c r="O28" s="52">
        <v>14815</v>
      </c>
      <c r="P28" s="52">
        <v>0</v>
      </c>
      <c r="Q28" s="52">
        <v>20798</v>
      </c>
      <c r="R28" s="52">
        <v>0</v>
      </c>
      <c r="S28" s="52">
        <v>21548</v>
      </c>
      <c r="T28" s="54">
        <f t="shared" si="2"/>
        <v>0.19569699116330183</v>
      </c>
      <c r="U28" s="46">
        <v>20947</v>
      </c>
      <c r="V28" s="53">
        <f t="shared" si="3"/>
        <v>0.19023876340716925</v>
      </c>
      <c r="W28" s="52">
        <v>29387</v>
      </c>
      <c r="X28" s="55" t="s">
        <v>150</v>
      </c>
      <c r="Y28" s="52">
        <f t="shared" si="4"/>
        <v>50334</v>
      </c>
      <c r="Z28" s="59">
        <f t="shared" si="5"/>
        <v>0.45712884505353785</v>
      </c>
    </row>
    <row r="29" spans="1:26" ht="25.5">
      <c r="A29" s="50" t="s">
        <v>85</v>
      </c>
      <c r="B29" s="51" t="s">
        <v>111</v>
      </c>
      <c r="C29" s="3">
        <v>19821</v>
      </c>
      <c r="D29" s="46">
        <v>1621058</v>
      </c>
      <c r="E29" s="52">
        <v>1621058</v>
      </c>
      <c r="F29" s="46">
        <v>1346560</v>
      </c>
      <c r="G29" s="53">
        <f t="shared" si="0"/>
        <v>0.83066737895868004</v>
      </c>
      <c r="H29" s="46">
        <v>248626</v>
      </c>
      <c r="I29" s="52">
        <v>0</v>
      </c>
      <c r="J29" s="52">
        <v>248626</v>
      </c>
      <c r="K29" s="53">
        <f t="shared" si="1"/>
        <v>0.15337267389569034</v>
      </c>
      <c r="L29" s="46">
        <v>750</v>
      </c>
      <c r="M29" s="52">
        <v>0</v>
      </c>
      <c r="N29" s="52">
        <v>9991</v>
      </c>
      <c r="O29" s="52">
        <v>0</v>
      </c>
      <c r="P29" s="52">
        <v>0</v>
      </c>
      <c r="Q29" s="52">
        <v>9991</v>
      </c>
      <c r="R29" s="52">
        <v>0</v>
      </c>
      <c r="S29" s="52">
        <v>10741</v>
      </c>
      <c r="T29" s="58">
        <f t="shared" si="2"/>
        <v>6.6259196154610138E-3</v>
      </c>
      <c r="U29" s="46">
        <v>0</v>
      </c>
      <c r="V29" s="53">
        <f t="shared" si="3"/>
        <v>0</v>
      </c>
      <c r="W29" s="52">
        <v>15131</v>
      </c>
      <c r="X29" s="55" t="s">
        <v>169</v>
      </c>
      <c r="Y29" s="52">
        <f t="shared" si="4"/>
        <v>15131</v>
      </c>
      <c r="Z29" s="57">
        <f t="shared" si="5"/>
        <v>9.3340275301685687E-3</v>
      </c>
    </row>
    <row r="30" spans="1:26" ht="25.5">
      <c r="A30" s="50" t="s">
        <v>100</v>
      </c>
      <c r="B30" s="51" t="s">
        <v>111</v>
      </c>
      <c r="C30" s="3">
        <v>1920</v>
      </c>
      <c r="D30" s="46">
        <v>157130</v>
      </c>
      <c r="E30" s="52">
        <v>157130</v>
      </c>
      <c r="F30" s="46">
        <v>10000</v>
      </c>
      <c r="G30" s="53">
        <f t="shared" si="0"/>
        <v>6.364157067396424E-2</v>
      </c>
      <c r="H30" s="46">
        <v>29213</v>
      </c>
      <c r="I30" s="52">
        <v>0</v>
      </c>
      <c r="J30" s="52">
        <v>29213</v>
      </c>
      <c r="K30" s="53">
        <f t="shared" si="1"/>
        <v>0.18591612040985173</v>
      </c>
      <c r="L30" s="46">
        <v>1650</v>
      </c>
      <c r="M30" s="52">
        <v>0</v>
      </c>
      <c r="N30" s="52">
        <v>10787</v>
      </c>
      <c r="O30" s="52">
        <v>0</v>
      </c>
      <c r="P30" s="52">
        <v>0</v>
      </c>
      <c r="Q30" s="52">
        <v>10787</v>
      </c>
      <c r="R30" s="52">
        <v>0</v>
      </c>
      <c r="S30" s="52">
        <v>12437</v>
      </c>
      <c r="T30" s="54">
        <f t="shared" si="2"/>
        <v>7.9151021447209313E-2</v>
      </c>
      <c r="U30" s="46">
        <v>0</v>
      </c>
      <c r="V30" s="53">
        <f t="shared" si="3"/>
        <v>0</v>
      </c>
      <c r="W30" s="52">
        <v>105480</v>
      </c>
      <c r="X30" s="55" t="s">
        <v>184</v>
      </c>
      <c r="Y30" s="52">
        <f t="shared" si="4"/>
        <v>105480</v>
      </c>
      <c r="Z30" s="59">
        <f t="shared" si="5"/>
        <v>0.67129128746897471</v>
      </c>
    </row>
    <row r="31" spans="1:26">
      <c r="A31" s="50" t="s">
        <v>82</v>
      </c>
      <c r="B31" s="51" t="s">
        <v>127</v>
      </c>
      <c r="C31" s="3">
        <v>34114</v>
      </c>
      <c r="D31" s="46">
        <v>1070303</v>
      </c>
      <c r="E31" s="52">
        <v>980815</v>
      </c>
      <c r="F31" s="46">
        <v>763132</v>
      </c>
      <c r="G31" s="53">
        <f t="shared" si="0"/>
        <v>0.77805906312607376</v>
      </c>
      <c r="H31" s="46">
        <v>201533</v>
      </c>
      <c r="I31" s="52">
        <v>2000</v>
      </c>
      <c r="J31" s="52">
        <v>203533</v>
      </c>
      <c r="K31" s="53">
        <f t="shared" si="1"/>
        <v>0.20751415914316154</v>
      </c>
      <c r="L31" s="46">
        <v>1650</v>
      </c>
      <c r="M31" s="52">
        <v>0</v>
      </c>
      <c r="N31" s="52">
        <v>12500</v>
      </c>
      <c r="O31" s="52">
        <v>0</v>
      </c>
      <c r="P31" s="52">
        <v>0</v>
      </c>
      <c r="Q31" s="52">
        <v>12500</v>
      </c>
      <c r="R31" s="52">
        <v>0</v>
      </c>
      <c r="S31" s="52">
        <v>14150</v>
      </c>
      <c r="T31" s="58">
        <f t="shared" si="2"/>
        <v>1.4426777730764721E-2</v>
      </c>
      <c r="U31" s="46">
        <v>0</v>
      </c>
      <c r="V31" s="53">
        <f t="shared" si="3"/>
        <v>0</v>
      </c>
      <c r="W31" s="52">
        <v>0</v>
      </c>
      <c r="X31" s="55" t="s">
        <v>141</v>
      </c>
      <c r="Y31" s="52">
        <f t="shared" si="4"/>
        <v>0</v>
      </c>
      <c r="Z31" s="56">
        <f t="shared" si="5"/>
        <v>0</v>
      </c>
    </row>
    <row r="32" spans="1:26" ht="25.5">
      <c r="A32" s="50" t="s">
        <v>87</v>
      </c>
      <c r="B32" s="51" t="s">
        <v>130</v>
      </c>
      <c r="C32" s="3">
        <v>12588</v>
      </c>
      <c r="D32" s="46">
        <v>486458</v>
      </c>
      <c r="E32" s="52">
        <v>486458</v>
      </c>
      <c r="F32" s="46">
        <v>381300</v>
      </c>
      <c r="G32" s="53">
        <f t="shared" si="0"/>
        <v>0.7838292308894087</v>
      </c>
      <c r="H32" s="46">
        <v>80421</v>
      </c>
      <c r="I32" s="52">
        <v>0</v>
      </c>
      <c r="J32" s="52">
        <v>80421</v>
      </c>
      <c r="K32" s="53">
        <f t="shared" si="1"/>
        <v>0.16531951370930276</v>
      </c>
      <c r="L32" s="46">
        <v>0</v>
      </c>
      <c r="M32" s="52">
        <v>0</v>
      </c>
      <c r="N32" s="52">
        <v>10000</v>
      </c>
      <c r="O32" s="52">
        <v>0</v>
      </c>
      <c r="P32" s="52">
        <v>0</v>
      </c>
      <c r="Q32" s="52">
        <v>10000</v>
      </c>
      <c r="R32" s="52">
        <v>0</v>
      </c>
      <c r="S32" s="52">
        <v>10000</v>
      </c>
      <c r="T32" s="54">
        <f t="shared" si="2"/>
        <v>2.0556759268014917E-2</v>
      </c>
      <c r="U32" s="46">
        <v>3000</v>
      </c>
      <c r="V32" s="58">
        <f t="shared" si="3"/>
        <v>6.1670277804044748E-3</v>
      </c>
      <c r="W32" s="52">
        <v>11737</v>
      </c>
      <c r="X32" s="55" t="s">
        <v>171</v>
      </c>
      <c r="Y32" s="52">
        <f t="shared" si="4"/>
        <v>14737</v>
      </c>
      <c r="Z32" s="59">
        <f t="shared" si="5"/>
        <v>3.029449613327358E-2</v>
      </c>
    </row>
    <row r="33" spans="1:26">
      <c r="A33" s="50" t="s">
        <v>89</v>
      </c>
      <c r="B33" s="51" t="s">
        <v>131</v>
      </c>
      <c r="C33" s="3">
        <v>75604</v>
      </c>
      <c r="D33" s="46">
        <v>2957162</v>
      </c>
      <c r="E33" s="52">
        <v>2672481</v>
      </c>
      <c r="F33" s="46">
        <v>2086307</v>
      </c>
      <c r="G33" s="53">
        <f t="shared" si="0"/>
        <v>0.78066298693985103</v>
      </c>
      <c r="H33" s="46">
        <v>421641</v>
      </c>
      <c r="I33" s="52">
        <v>2000</v>
      </c>
      <c r="J33" s="52">
        <v>423641</v>
      </c>
      <c r="K33" s="53">
        <f t="shared" si="1"/>
        <v>0.15851974251641079</v>
      </c>
      <c r="L33" s="46">
        <v>350</v>
      </c>
      <c r="M33" s="52">
        <v>0</v>
      </c>
      <c r="N33" s="52">
        <v>19679</v>
      </c>
      <c r="O33" s="52">
        <v>0</v>
      </c>
      <c r="P33" s="52">
        <v>0</v>
      </c>
      <c r="Q33" s="52">
        <v>19679</v>
      </c>
      <c r="R33" s="52">
        <v>18400</v>
      </c>
      <c r="S33" s="52">
        <v>38429</v>
      </c>
      <c r="T33" s="58">
        <f t="shared" si="2"/>
        <v>1.4379522249175953E-2</v>
      </c>
      <c r="U33" s="46">
        <v>14028</v>
      </c>
      <c r="V33" s="58">
        <f t="shared" si="3"/>
        <v>5.24905509150486E-3</v>
      </c>
      <c r="W33" s="52">
        <v>110076</v>
      </c>
      <c r="X33" s="55" t="s">
        <v>173</v>
      </c>
      <c r="Y33" s="52">
        <f t="shared" si="4"/>
        <v>124104</v>
      </c>
      <c r="Z33" s="59">
        <f t="shared" si="5"/>
        <v>4.6437748294562244E-2</v>
      </c>
    </row>
    <row r="34" spans="1:26" ht="25.5">
      <c r="A34" s="50" t="s">
        <v>91</v>
      </c>
      <c r="B34" s="51" t="s">
        <v>133</v>
      </c>
      <c r="C34" s="3">
        <v>17871</v>
      </c>
      <c r="D34" s="46">
        <v>699893</v>
      </c>
      <c r="E34" s="52">
        <v>699893</v>
      </c>
      <c r="F34" s="46">
        <v>539362</v>
      </c>
      <c r="G34" s="53">
        <f t="shared" si="0"/>
        <v>0.77063493991224374</v>
      </c>
      <c r="H34" s="46">
        <v>117111</v>
      </c>
      <c r="I34" s="52">
        <v>0</v>
      </c>
      <c r="J34" s="52">
        <v>117111</v>
      </c>
      <c r="K34" s="53">
        <f t="shared" si="1"/>
        <v>0.16732700569944262</v>
      </c>
      <c r="L34" s="46">
        <v>750</v>
      </c>
      <c r="M34" s="52">
        <v>0</v>
      </c>
      <c r="N34" s="52">
        <v>9402</v>
      </c>
      <c r="O34" s="52">
        <v>0</v>
      </c>
      <c r="P34" s="52">
        <v>0</v>
      </c>
      <c r="Q34" s="52">
        <v>9402</v>
      </c>
      <c r="R34" s="52">
        <v>0</v>
      </c>
      <c r="S34" s="52">
        <v>10152</v>
      </c>
      <c r="T34" s="58">
        <f t="shared" si="2"/>
        <v>1.4505074347078768E-2</v>
      </c>
      <c r="U34" s="46">
        <v>0</v>
      </c>
      <c r="V34" s="53">
        <f t="shared" si="3"/>
        <v>0</v>
      </c>
      <c r="W34" s="52">
        <v>33268</v>
      </c>
      <c r="X34" s="55" t="s">
        <v>175</v>
      </c>
      <c r="Y34" s="52">
        <f t="shared" si="4"/>
        <v>33268</v>
      </c>
      <c r="Z34" s="59">
        <f t="shared" si="5"/>
        <v>4.7532980041234872E-2</v>
      </c>
    </row>
    <row r="35" spans="1:26" ht="38.25">
      <c r="A35" s="50" t="s">
        <v>92</v>
      </c>
      <c r="B35" s="51" t="s">
        <v>134</v>
      </c>
      <c r="C35" s="3">
        <v>131744</v>
      </c>
      <c r="D35" s="46">
        <v>5733826</v>
      </c>
      <c r="E35" s="52">
        <v>5631307</v>
      </c>
      <c r="F35" s="46">
        <v>3995000</v>
      </c>
      <c r="G35" s="53">
        <f t="shared" si="0"/>
        <v>0.70942678138485438</v>
      </c>
      <c r="H35" s="46">
        <v>870491</v>
      </c>
      <c r="I35" s="52">
        <v>26930</v>
      </c>
      <c r="J35" s="52">
        <v>897421</v>
      </c>
      <c r="K35" s="53">
        <f t="shared" si="1"/>
        <v>0.15936282642732849</v>
      </c>
      <c r="L35" s="46">
        <v>50903</v>
      </c>
      <c r="M35" s="52">
        <v>0</v>
      </c>
      <c r="N35" s="52">
        <v>57911</v>
      </c>
      <c r="O35" s="52">
        <v>0</v>
      </c>
      <c r="P35" s="52">
        <v>24182</v>
      </c>
      <c r="Q35" s="52">
        <v>82093</v>
      </c>
      <c r="R35" s="52">
        <v>37500</v>
      </c>
      <c r="S35" s="52">
        <v>170496</v>
      </c>
      <c r="T35" s="54">
        <f t="shared" si="2"/>
        <v>3.0276452695617555E-2</v>
      </c>
      <c r="U35" s="46">
        <v>259477</v>
      </c>
      <c r="V35" s="53">
        <f t="shared" si="3"/>
        <v>4.6077580213616486E-2</v>
      </c>
      <c r="W35" s="52">
        <v>308913</v>
      </c>
      <c r="X35" s="55" t="s">
        <v>176</v>
      </c>
      <c r="Y35" s="52">
        <f t="shared" si="4"/>
        <v>568390</v>
      </c>
      <c r="Z35" s="59">
        <f t="shared" si="5"/>
        <v>0.10093393949219959</v>
      </c>
    </row>
    <row r="36" spans="1:26" ht="38.25">
      <c r="A36" s="50" t="s">
        <v>93</v>
      </c>
      <c r="B36" s="51" t="s">
        <v>134</v>
      </c>
      <c r="C36" s="3">
        <v>59190</v>
      </c>
      <c r="D36" s="46">
        <v>8420209</v>
      </c>
      <c r="E36" s="52">
        <v>7699589</v>
      </c>
      <c r="F36" s="46">
        <v>379412</v>
      </c>
      <c r="G36" s="53">
        <f t="shared" si="0"/>
        <v>4.9276915949669521E-2</v>
      </c>
      <c r="H36" s="46">
        <v>840312</v>
      </c>
      <c r="I36" s="52">
        <v>598430</v>
      </c>
      <c r="J36" s="52">
        <v>1438742</v>
      </c>
      <c r="K36" s="53">
        <f t="shared" si="1"/>
        <v>0.18685958432326713</v>
      </c>
      <c r="L36" s="46">
        <v>26149</v>
      </c>
      <c r="M36" s="52">
        <v>0</v>
      </c>
      <c r="N36" s="52">
        <v>656467</v>
      </c>
      <c r="O36" s="52">
        <v>0</v>
      </c>
      <c r="P36" s="52">
        <v>15000</v>
      </c>
      <c r="Q36" s="52">
        <v>671467</v>
      </c>
      <c r="R36" s="52">
        <v>198800</v>
      </c>
      <c r="S36" s="52">
        <v>896416</v>
      </c>
      <c r="T36" s="54">
        <f t="shared" si="2"/>
        <v>0.1164238766510784</v>
      </c>
      <c r="U36" s="46">
        <v>2033177</v>
      </c>
      <c r="V36" s="53">
        <f t="shared" si="3"/>
        <v>0.26406305583323991</v>
      </c>
      <c r="W36" s="52">
        <v>2951842</v>
      </c>
      <c r="X36" s="55" t="s">
        <v>177</v>
      </c>
      <c r="Y36" s="52">
        <f t="shared" si="4"/>
        <v>4985019</v>
      </c>
      <c r="Z36" s="59">
        <f t="shared" si="5"/>
        <v>0.64743962307598502</v>
      </c>
    </row>
    <row r="37" spans="1:26" ht="25.5">
      <c r="A37" s="50" t="s">
        <v>59</v>
      </c>
      <c r="B37" s="51" t="s">
        <v>106</v>
      </c>
      <c r="C37" s="3">
        <v>8020</v>
      </c>
      <c r="D37" s="46">
        <v>190735</v>
      </c>
      <c r="E37" s="52">
        <v>190735</v>
      </c>
      <c r="F37" s="46">
        <v>100000</v>
      </c>
      <c r="G37" s="53">
        <f t="shared" si="0"/>
        <v>0.52428762419063102</v>
      </c>
      <c r="H37" s="46">
        <v>26826</v>
      </c>
      <c r="I37" s="52">
        <v>1500</v>
      </c>
      <c r="J37" s="52">
        <v>28326</v>
      </c>
      <c r="K37" s="53">
        <f t="shared" si="1"/>
        <v>0.14850971242823813</v>
      </c>
      <c r="L37" s="46">
        <v>0</v>
      </c>
      <c r="M37" s="52">
        <v>0</v>
      </c>
      <c r="N37" s="52">
        <v>7862</v>
      </c>
      <c r="O37" s="52">
        <v>0</v>
      </c>
      <c r="P37" s="52">
        <v>0</v>
      </c>
      <c r="Q37" s="52">
        <v>7862</v>
      </c>
      <c r="R37" s="52">
        <v>0</v>
      </c>
      <c r="S37" s="52">
        <v>7862</v>
      </c>
      <c r="T37" s="54">
        <f t="shared" si="2"/>
        <v>4.121949301386741E-2</v>
      </c>
      <c r="U37" s="46">
        <v>0</v>
      </c>
      <c r="V37" s="53">
        <f t="shared" si="3"/>
        <v>0</v>
      </c>
      <c r="W37" s="52">
        <v>54547</v>
      </c>
      <c r="X37" s="55" t="s">
        <v>146</v>
      </c>
      <c r="Y37" s="52">
        <f t="shared" si="4"/>
        <v>54547</v>
      </c>
      <c r="Z37" s="59">
        <f t="shared" si="5"/>
        <v>0.28598317036726351</v>
      </c>
    </row>
    <row r="38" spans="1:26">
      <c r="A38" s="50" t="s">
        <v>73</v>
      </c>
      <c r="B38" s="51" t="s">
        <v>118</v>
      </c>
      <c r="C38" s="3">
        <v>4230</v>
      </c>
      <c r="D38" s="46">
        <v>350072</v>
      </c>
      <c r="E38" s="52">
        <v>350072</v>
      </c>
      <c r="F38" s="46">
        <v>271502</v>
      </c>
      <c r="G38" s="53">
        <f t="shared" si="0"/>
        <v>0.77556045613473801</v>
      </c>
      <c r="H38" s="46">
        <v>54964</v>
      </c>
      <c r="I38" s="52">
        <v>0</v>
      </c>
      <c r="J38" s="52">
        <v>54964</v>
      </c>
      <c r="K38" s="53">
        <f t="shared" si="1"/>
        <v>0.157007701272881</v>
      </c>
      <c r="L38" s="46">
        <v>750</v>
      </c>
      <c r="M38" s="52">
        <v>0</v>
      </c>
      <c r="N38" s="52">
        <v>8000</v>
      </c>
      <c r="O38" s="52">
        <v>0</v>
      </c>
      <c r="P38" s="52">
        <v>0</v>
      </c>
      <c r="Q38" s="52">
        <v>8000</v>
      </c>
      <c r="R38" s="52">
        <v>0</v>
      </c>
      <c r="S38" s="52">
        <v>8750</v>
      </c>
      <c r="T38" s="54">
        <f t="shared" si="2"/>
        <v>2.4994858200598734E-2</v>
      </c>
      <c r="U38" s="46">
        <v>9000</v>
      </c>
      <c r="V38" s="53">
        <f t="shared" si="3"/>
        <v>2.5708997006330125E-2</v>
      </c>
      <c r="W38" s="52">
        <v>5856</v>
      </c>
      <c r="X38" s="55" t="s">
        <v>157</v>
      </c>
      <c r="Y38" s="52">
        <f t="shared" si="4"/>
        <v>14856</v>
      </c>
      <c r="Z38" s="59">
        <f t="shared" si="5"/>
        <v>4.2436984391782263E-2</v>
      </c>
    </row>
    <row r="39" spans="1:26">
      <c r="A39" s="50" t="s">
        <v>86</v>
      </c>
      <c r="B39" s="51" t="s">
        <v>118</v>
      </c>
      <c r="C39" s="3">
        <v>6154</v>
      </c>
      <c r="D39" s="46">
        <v>369015</v>
      </c>
      <c r="E39" s="52">
        <v>368861</v>
      </c>
      <c r="F39" s="46">
        <v>267613</v>
      </c>
      <c r="G39" s="53">
        <f t="shared" si="0"/>
        <v>0.72551177814949264</v>
      </c>
      <c r="H39" s="46">
        <v>54964</v>
      </c>
      <c r="I39" s="52">
        <v>0</v>
      </c>
      <c r="J39" s="52">
        <v>54964</v>
      </c>
      <c r="K39" s="53">
        <f t="shared" si="1"/>
        <v>0.14901006070037223</v>
      </c>
      <c r="L39" s="46">
        <v>750</v>
      </c>
      <c r="M39" s="52">
        <v>0</v>
      </c>
      <c r="N39" s="52">
        <v>14000</v>
      </c>
      <c r="O39" s="52">
        <v>0</v>
      </c>
      <c r="P39" s="52">
        <v>0</v>
      </c>
      <c r="Q39" s="52">
        <v>14000</v>
      </c>
      <c r="R39" s="52">
        <v>0</v>
      </c>
      <c r="S39" s="52">
        <v>14750</v>
      </c>
      <c r="T39" s="54">
        <f t="shared" si="2"/>
        <v>3.998796294539135E-2</v>
      </c>
      <c r="U39" s="46">
        <v>6000</v>
      </c>
      <c r="V39" s="58">
        <f t="shared" si="3"/>
        <v>1.6266290011684618E-2</v>
      </c>
      <c r="W39" s="52">
        <v>25534</v>
      </c>
      <c r="X39" s="55" t="s">
        <v>170</v>
      </c>
      <c r="Y39" s="52">
        <f t="shared" si="4"/>
        <v>31534</v>
      </c>
      <c r="Z39" s="59">
        <f t="shared" si="5"/>
        <v>8.5490198204743795E-2</v>
      </c>
    </row>
    <row r="40" spans="1:26" ht="38.25">
      <c r="A40" s="50" t="s">
        <v>67</v>
      </c>
      <c r="B40" s="51" t="s">
        <v>114</v>
      </c>
      <c r="C40" s="3">
        <v>9476</v>
      </c>
      <c r="D40" s="46">
        <v>732253</v>
      </c>
      <c r="E40" s="52">
        <v>732253</v>
      </c>
      <c r="F40" s="46">
        <v>575849</v>
      </c>
      <c r="G40" s="53">
        <f t="shared" si="0"/>
        <v>0.7864071570891481</v>
      </c>
      <c r="H40" s="46">
        <v>136233</v>
      </c>
      <c r="I40" s="52">
        <v>0</v>
      </c>
      <c r="J40" s="52">
        <v>136233</v>
      </c>
      <c r="K40" s="53">
        <f t="shared" si="1"/>
        <v>0.18604635283160328</v>
      </c>
      <c r="L40" s="46">
        <v>440</v>
      </c>
      <c r="M40" s="52">
        <v>0</v>
      </c>
      <c r="N40" s="52">
        <v>8000</v>
      </c>
      <c r="O40" s="52">
        <v>0</v>
      </c>
      <c r="P40" s="52">
        <v>0</v>
      </c>
      <c r="Q40" s="52">
        <v>8000</v>
      </c>
      <c r="R40" s="52">
        <v>0</v>
      </c>
      <c r="S40" s="52">
        <v>8440</v>
      </c>
      <c r="T40" s="58">
        <f t="shared" si="2"/>
        <v>1.152607090718645E-2</v>
      </c>
      <c r="U40" s="46">
        <v>0</v>
      </c>
      <c r="V40" s="53">
        <f t="shared" si="3"/>
        <v>0</v>
      </c>
      <c r="W40" s="52">
        <v>11731</v>
      </c>
      <c r="X40" s="55" t="s">
        <v>152</v>
      </c>
      <c r="Y40" s="52">
        <f t="shared" si="4"/>
        <v>11731</v>
      </c>
      <c r="Z40" s="57">
        <f t="shared" si="5"/>
        <v>1.6020419172062116E-2</v>
      </c>
    </row>
    <row r="41" spans="1:26" ht="25.5">
      <c r="A41" s="50" t="s">
        <v>71</v>
      </c>
      <c r="B41" s="51" t="s">
        <v>114</v>
      </c>
      <c r="C41" s="3">
        <v>12642</v>
      </c>
      <c r="D41" s="46">
        <v>1152520</v>
      </c>
      <c r="E41" s="52">
        <v>1152520</v>
      </c>
      <c r="F41" s="46">
        <v>895722</v>
      </c>
      <c r="G41" s="53">
        <f t="shared" si="0"/>
        <v>0.77718564536841006</v>
      </c>
      <c r="H41" s="46">
        <v>180933</v>
      </c>
      <c r="I41" s="52">
        <v>0</v>
      </c>
      <c r="J41" s="52">
        <v>180933</v>
      </c>
      <c r="K41" s="53">
        <f t="shared" si="1"/>
        <v>0.15698903272828238</v>
      </c>
      <c r="L41" s="46">
        <v>1100</v>
      </c>
      <c r="M41" s="52">
        <v>0</v>
      </c>
      <c r="N41" s="52">
        <v>10000</v>
      </c>
      <c r="O41" s="52">
        <v>0</v>
      </c>
      <c r="P41" s="52">
        <v>0</v>
      </c>
      <c r="Q41" s="52">
        <v>10000</v>
      </c>
      <c r="R41" s="52">
        <v>0</v>
      </c>
      <c r="S41" s="52">
        <v>11100</v>
      </c>
      <c r="T41" s="54">
        <f t="shared" si="2"/>
        <v>9.6310693089924678E-3</v>
      </c>
      <c r="U41" s="46">
        <v>0</v>
      </c>
      <c r="V41" s="53">
        <f t="shared" si="3"/>
        <v>0</v>
      </c>
      <c r="W41" s="52">
        <v>64765</v>
      </c>
      <c r="X41" s="55" t="s">
        <v>155</v>
      </c>
      <c r="Y41" s="52">
        <f t="shared" si="4"/>
        <v>64765</v>
      </c>
      <c r="Z41" s="59">
        <f t="shared" si="5"/>
        <v>5.6194252594315069E-2</v>
      </c>
    </row>
    <row r="42" spans="1:26" ht="25.5">
      <c r="A42" s="50" t="s">
        <v>95</v>
      </c>
      <c r="B42" s="51" t="s">
        <v>136</v>
      </c>
      <c r="C42" s="3">
        <v>31931</v>
      </c>
      <c r="D42" s="46">
        <v>1575140</v>
      </c>
      <c r="E42" s="52">
        <v>1382794</v>
      </c>
      <c r="F42" s="46">
        <v>1013170</v>
      </c>
      <c r="G42" s="53">
        <f t="shared" si="0"/>
        <v>0.73269771202362755</v>
      </c>
      <c r="H42" s="46">
        <v>242750</v>
      </c>
      <c r="I42" s="52">
        <v>0</v>
      </c>
      <c r="J42" s="52">
        <v>242750</v>
      </c>
      <c r="K42" s="53">
        <f t="shared" si="1"/>
        <v>0.17555037120496617</v>
      </c>
      <c r="L42" s="46">
        <v>12873</v>
      </c>
      <c r="M42" s="52">
        <v>0</v>
      </c>
      <c r="N42" s="52">
        <v>18192</v>
      </c>
      <c r="O42" s="52">
        <v>0</v>
      </c>
      <c r="P42" s="52">
        <v>0</v>
      </c>
      <c r="Q42" s="52">
        <v>18192</v>
      </c>
      <c r="R42" s="52">
        <v>0</v>
      </c>
      <c r="S42" s="52">
        <v>31065</v>
      </c>
      <c r="T42" s="54">
        <f t="shared" si="2"/>
        <v>2.2465385299618019E-2</v>
      </c>
      <c r="U42" s="46">
        <v>2145</v>
      </c>
      <c r="V42" s="58">
        <f t="shared" si="3"/>
        <v>1.5512071935516064E-3</v>
      </c>
      <c r="W42" s="52">
        <v>93664</v>
      </c>
      <c r="X42" s="55" t="s">
        <v>179</v>
      </c>
      <c r="Y42" s="52">
        <f t="shared" si="4"/>
        <v>95809</v>
      </c>
      <c r="Z42" s="59">
        <f t="shared" si="5"/>
        <v>6.9286531471788274E-2</v>
      </c>
    </row>
    <row r="43" spans="1:26">
      <c r="A43" s="50" t="s">
        <v>96</v>
      </c>
      <c r="B43" s="51" t="s">
        <v>137</v>
      </c>
      <c r="C43" s="3">
        <v>16359</v>
      </c>
      <c r="D43" s="46">
        <v>758063</v>
      </c>
      <c r="E43" s="52">
        <v>758063</v>
      </c>
      <c r="F43" s="46">
        <v>591000</v>
      </c>
      <c r="G43" s="53">
        <f t="shared" si="0"/>
        <v>0.77961858051375676</v>
      </c>
      <c r="H43" s="46">
        <v>127469</v>
      </c>
      <c r="I43" s="52">
        <v>4260</v>
      </c>
      <c r="J43" s="52">
        <v>131729</v>
      </c>
      <c r="K43" s="53">
        <f t="shared" si="1"/>
        <v>0.17377051775380148</v>
      </c>
      <c r="L43" s="46">
        <v>1350</v>
      </c>
      <c r="M43" s="52">
        <v>0</v>
      </c>
      <c r="N43" s="52">
        <v>19984</v>
      </c>
      <c r="O43" s="52">
        <v>0</v>
      </c>
      <c r="P43" s="52">
        <v>0</v>
      </c>
      <c r="Q43" s="52">
        <v>19984</v>
      </c>
      <c r="R43" s="52">
        <v>0</v>
      </c>
      <c r="S43" s="52">
        <v>21334</v>
      </c>
      <c r="T43" s="54">
        <f t="shared" si="2"/>
        <v>2.8142779689814698E-2</v>
      </c>
      <c r="U43" s="46">
        <v>0</v>
      </c>
      <c r="V43" s="53">
        <f t="shared" si="3"/>
        <v>0</v>
      </c>
      <c r="W43" s="52">
        <v>14000</v>
      </c>
      <c r="X43" s="55" t="s">
        <v>180</v>
      </c>
      <c r="Y43" s="52">
        <f t="shared" si="4"/>
        <v>14000</v>
      </c>
      <c r="Z43" s="57">
        <f t="shared" si="5"/>
        <v>1.8468122042627065E-2</v>
      </c>
    </row>
    <row r="44" spans="1:26">
      <c r="A44" s="50" t="s">
        <v>69</v>
      </c>
      <c r="B44" s="51" t="s">
        <v>116</v>
      </c>
      <c r="C44" s="3">
        <v>11147</v>
      </c>
      <c r="D44" s="46">
        <v>406238</v>
      </c>
      <c r="E44" s="52">
        <v>398238</v>
      </c>
      <c r="F44" s="46">
        <v>293550</v>
      </c>
      <c r="G44" s="53">
        <f t="shared" si="0"/>
        <v>0.73712202250915282</v>
      </c>
      <c r="H44" s="46">
        <v>64909</v>
      </c>
      <c r="I44" s="52">
        <v>1500</v>
      </c>
      <c r="J44" s="52">
        <v>66409</v>
      </c>
      <c r="K44" s="53">
        <f t="shared" si="1"/>
        <v>0.16675706487075567</v>
      </c>
      <c r="L44" s="46">
        <v>718</v>
      </c>
      <c r="M44" s="52">
        <v>0</v>
      </c>
      <c r="N44" s="52">
        <v>17561</v>
      </c>
      <c r="O44" s="52">
        <v>0</v>
      </c>
      <c r="P44" s="52">
        <v>0</v>
      </c>
      <c r="Q44" s="52">
        <v>17561</v>
      </c>
      <c r="R44" s="52">
        <v>0</v>
      </c>
      <c r="S44" s="52">
        <v>18279</v>
      </c>
      <c r="T44" s="54">
        <f t="shared" si="2"/>
        <v>4.5899688126195895E-2</v>
      </c>
      <c r="U44" s="46">
        <v>0</v>
      </c>
      <c r="V44" s="53">
        <f t="shared" si="3"/>
        <v>0</v>
      </c>
      <c r="W44" s="52">
        <v>20000</v>
      </c>
      <c r="X44" s="55" t="s">
        <v>153</v>
      </c>
      <c r="Y44" s="52">
        <f t="shared" si="4"/>
        <v>20000</v>
      </c>
      <c r="Z44" s="59">
        <f t="shared" si="5"/>
        <v>5.0221224493895607E-2</v>
      </c>
    </row>
    <row r="45" spans="1:26" ht="25.5">
      <c r="A45" s="50" t="s">
        <v>90</v>
      </c>
      <c r="B45" s="51" t="s">
        <v>132</v>
      </c>
      <c r="C45" s="3">
        <v>9631</v>
      </c>
      <c r="D45" s="46">
        <v>141867</v>
      </c>
      <c r="E45" s="52">
        <v>141867</v>
      </c>
      <c r="F45" s="46">
        <v>0</v>
      </c>
      <c r="G45" s="53">
        <f t="shared" si="0"/>
        <v>0</v>
      </c>
      <c r="H45" s="46">
        <v>20921</v>
      </c>
      <c r="I45" s="52">
        <v>0</v>
      </c>
      <c r="J45" s="52">
        <v>20921</v>
      </c>
      <c r="K45" s="53">
        <f t="shared" si="1"/>
        <v>0.14746910839025285</v>
      </c>
      <c r="L45" s="46">
        <v>0</v>
      </c>
      <c r="M45" s="52">
        <v>0</v>
      </c>
      <c r="N45" s="52">
        <v>5884</v>
      </c>
      <c r="O45" s="52">
        <v>0</v>
      </c>
      <c r="P45" s="52">
        <v>0</v>
      </c>
      <c r="Q45" s="52">
        <v>5884</v>
      </c>
      <c r="R45" s="52">
        <v>0</v>
      </c>
      <c r="S45" s="52">
        <v>5884</v>
      </c>
      <c r="T45" s="54">
        <f t="shared" si="2"/>
        <v>4.1475466458020541E-2</v>
      </c>
      <c r="U45" s="46">
        <v>0</v>
      </c>
      <c r="V45" s="53">
        <f t="shared" si="3"/>
        <v>0</v>
      </c>
      <c r="W45" s="52">
        <v>115062</v>
      </c>
      <c r="X45" s="55" t="s">
        <v>174</v>
      </c>
      <c r="Y45" s="52">
        <f t="shared" si="4"/>
        <v>115062</v>
      </c>
      <c r="Z45" s="59">
        <f t="shared" si="5"/>
        <v>0.81105542515172657</v>
      </c>
    </row>
    <row r="46" spans="1:26">
      <c r="A46" s="50" t="s">
        <v>97</v>
      </c>
      <c r="B46" s="51" t="s">
        <v>132</v>
      </c>
      <c r="C46" s="3">
        <v>73192</v>
      </c>
      <c r="D46" s="46">
        <v>4614285</v>
      </c>
      <c r="E46" s="52">
        <v>4448129</v>
      </c>
      <c r="F46" s="46">
        <v>3578114</v>
      </c>
      <c r="G46" s="53">
        <f t="shared" si="0"/>
        <v>0.80440877501529295</v>
      </c>
      <c r="H46" s="46">
        <v>715787</v>
      </c>
      <c r="I46" s="52">
        <v>0</v>
      </c>
      <c r="J46" s="52">
        <v>715787</v>
      </c>
      <c r="K46" s="53">
        <f t="shared" si="1"/>
        <v>0.16091866940010058</v>
      </c>
      <c r="L46" s="46">
        <v>2009</v>
      </c>
      <c r="M46" s="52">
        <v>0</v>
      </c>
      <c r="N46" s="52">
        <v>67350</v>
      </c>
      <c r="O46" s="52">
        <v>0</v>
      </c>
      <c r="P46" s="52">
        <v>0</v>
      </c>
      <c r="Q46" s="52">
        <v>67350</v>
      </c>
      <c r="R46" s="52">
        <v>600</v>
      </c>
      <c r="S46" s="52">
        <v>69959</v>
      </c>
      <c r="T46" s="58">
        <f t="shared" si="2"/>
        <v>1.5727736313402782E-2</v>
      </c>
      <c r="U46" s="46">
        <v>20597</v>
      </c>
      <c r="V46" s="58">
        <f t="shared" si="3"/>
        <v>4.6304862111687861E-3</v>
      </c>
      <c r="W46" s="52">
        <v>63672</v>
      </c>
      <c r="X46" s="55" t="s">
        <v>181</v>
      </c>
      <c r="Y46" s="52">
        <f t="shared" si="4"/>
        <v>84269</v>
      </c>
      <c r="Z46" s="57">
        <f t="shared" si="5"/>
        <v>1.894481927120369E-2</v>
      </c>
    </row>
    <row r="47" spans="1:26" ht="25.5">
      <c r="A47" s="50" t="s">
        <v>80</v>
      </c>
      <c r="B47" s="51" t="s">
        <v>124</v>
      </c>
      <c r="C47" s="3">
        <v>6528</v>
      </c>
      <c r="D47" s="46">
        <v>308202</v>
      </c>
      <c r="E47" s="52">
        <v>300027</v>
      </c>
      <c r="F47" s="46">
        <v>237573</v>
      </c>
      <c r="G47" s="53">
        <f t="shared" si="0"/>
        <v>0.79183873451389375</v>
      </c>
      <c r="H47" s="46">
        <v>48116</v>
      </c>
      <c r="I47" s="52">
        <v>500</v>
      </c>
      <c r="J47" s="52">
        <v>48616</v>
      </c>
      <c r="K47" s="53">
        <f t="shared" si="1"/>
        <v>0.16203874984584721</v>
      </c>
      <c r="L47" s="46">
        <v>750</v>
      </c>
      <c r="M47" s="52">
        <v>0</v>
      </c>
      <c r="N47" s="52">
        <v>8000</v>
      </c>
      <c r="O47" s="52">
        <v>0</v>
      </c>
      <c r="P47" s="52">
        <v>0</v>
      </c>
      <c r="Q47" s="52">
        <v>8000</v>
      </c>
      <c r="R47" s="52">
        <v>0</v>
      </c>
      <c r="S47" s="52">
        <v>8750</v>
      </c>
      <c r="T47" s="54">
        <f t="shared" si="2"/>
        <v>2.9164041902895406E-2</v>
      </c>
      <c r="U47" s="46">
        <v>0</v>
      </c>
      <c r="V47" s="53">
        <f t="shared" si="3"/>
        <v>0</v>
      </c>
      <c r="W47" s="52">
        <v>5088</v>
      </c>
      <c r="X47" s="55" t="s">
        <v>164</v>
      </c>
      <c r="Y47" s="52">
        <f t="shared" si="4"/>
        <v>5088</v>
      </c>
      <c r="Z47" s="57">
        <f t="shared" si="5"/>
        <v>1.6958473737363637E-2</v>
      </c>
    </row>
    <row r="48" spans="1:26">
      <c r="A48" s="50" t="s">
        <v>98</v>
      </c>
      <c r="B48" s="51" t="s">
        <v>138</v>
      </c>
      <c r="C48" s="3">
        <v>31012</v>
      </c>
      <c r="D48" s="46">
        <v>1103399</v>
      </c>
      <c r="E48" s="52">
        <v>1103399</v>
      </c>
      <c r="F48" s="46">
        <v>779710</v>
      </c>
      <c r="G48" s="53">
        <f t="shared" si="0"/>
        <v>0.7066437435596733</v>
      </c>
      <c r="H48" s="46">
        <v>171836</v>
      </c>
      <c r="I48" s="52">
        <v>1000</v>
      </c>
      <c r="J48" s="52">
        <v>172836</v>
      </c>
      <c r="K48" s="53">
        <f t="shared" si="1"/>
        <v>0.15663961993802786</v>
      </c>
      <c r="L48" s="46">
        <v>13750</v>
      </c>
      <c r="M48" s="52">
        <v>0</v>
      </c>
      <c r="N48" s="52">
        <v>50228</v>
      </c>
      <c r="O48" s="52">
        <v>0</v>
      </c>
      <c r="P48" s="52">
        <v>0</v>
      </c>
      <c r="Q48" s="52">
        <v>50228</v>
      </c>
      <c r="R48" s="52">
        <v>0</v>
      </c>
      <c r="S48" s="52">
        <v>63978</v>
      </c>
      <c r="T48" s="54">
        <f t="shared" si="2"/>
        <v>5.7982651787793896E-2</v>
      </c>
      <c r="U48" s="46">
        <v>17250</v>
      </c>
      <c r="V48" s="58">
        <f t="shared" si="3"/>
        <v>1.5633510633959249E-2</v>
      </c>
      <c r="W48" s="52">
        <v>69625</v>
      </c>
      <c r="X48" s="55" t="s">
        <v>182</v>
      </c>
      <c r="Y48" s="52">
        <f t="shared" si="4"/>
        <v>86875</v>
      </c>
      <c r="Z48" s="59">
        <f t="shared" si="5"/>
        <v>7.8733984714504907E-2</v>
      </c>
    </row>
    <row r="49" spans="1:26" ht="25.5">
      <c r="A49" s="50" t="s">
        <v>99</v>
      </c>
      <c r="B49" s="51" t="s">
        <v>139</v>
      </c>
      <c r="C49" s="3">
        <v>23359</v>
      </c>
      <c r="D49" s="46">
        <v>2854868</v>
      </c>
      <c r="E49" s="52">
        <v>2854868</v>
      </c>
      <c r="F49" s="46">
        <v>533000</v>
      </c>
      <c r="G49" s="53">
        <f t="shared" si="0"/>
        <v>0.1866986494647038</v>
      </c>
      <c r="H49" s="46">
        <v>316165</v>
      </c>
      <c r="I49" s="52">
        <v>1000</v>
      </c>
      <c r="J49" s="52">
        <v>317165</v>
      </c>
      <c r="K49" s="53">
        <f t="shared" si="1"/>
        <v>0.11109620479826038</v>
      </c>
      <c r="L49" s="46">
        <v>20393</v>
      </c>
      <c r="M49" s="52">
        <v>0</v>
      </c>
      <c r="N49" s="52">
        <v>9514</v>
      </c>
      <c r="O49" s="52">
        <v>0</v>
      </c>
      <c r="P49" s="52">
        <v>10000</v>
      </c>
      <c r="Q49" s="52">
        <v>19514</v>
      </c>
      <c r="R49" s="52">
        <v>54450</v>
      </c>
      <c r="S49" s="52">
        <v>94357</v>
      </c>
      <c r="T49" s="54">
        <f t="shared" si="2"/>
        <v>3.3051265417525434E-2</v>
      </c>
      <c r="U49" s="46">
        <v>36274</v>
      </c>
      <c r="V49" s="58">
        <f t="shared" si="3"/>
        <v>1.2706016530361474E-2</v>
      </c>
      <c r="W49" s="52">
        <v>1874072</v>
      </c>
      <c r="X49" s="55" t="s">
        <v>183</v>
      </c>
      <c r="Y49" s="52">
        <f t="shared" si="4"/>
        <v>1910346</v>
      </c>
      <c r="Z49" s="59">
        <f t="shared" si="5"/>
        <v>0.6691538803195104</v>
      </c>
    </row>
    <row r="50" spans="1:26">
      <c r="A50" s="50" t="s">
        <v>101</v>
      </c>
      <c r="B50" s="51" t="s">
        <v>140</v>
      </c>
      <c r="C50" s="3">
        <v>43240</v>
      </c>
      <c r="D50" s="46">
        <v>1261696</v>
      </c>
      <c r="E50" s="52">
        <v>1261696</v>
      </c>
      <c r="F50" s="46">
        <v>963478</v>
      </c>
      <c r="G50" s="53">
        <f t="shared" si="0"/>
        <v>0.76363719945216602</v>
      </c>
      <c r="H50" s="46">
        <v>200324</v>
      </c>
      <c r="I50" s="52">
        <v>0</v>
      </c>
      <c r="J50" s="52">
        <v>200324</v>
      </c>
      <c r="K50" s="53">
        <f t="shared" si="1"/>
        <v>0.15877358729836663</v>
      </c>
      <c r="L50" s="46">
        <v>50750</v>
      </c>
      <c r="M50" s="52">
        <v>0</v>
      </c>
      <c r="N50" s="52">
        <v>34500</v>
      </c>
      <c r="O50" s="52">
        <v>0</v>
      </c>
      <c r="P50" s="52">
        <v>0</v>
      </c>
      <c r="Q50" s="52">
        <v>34500</v>
      </c>
      <c r="R50" s="52">
        <v>0</v>
      </c>
      <c r="S50" s="52">
        <v>85250</v>
      </c>
      <c r="T50" s="54">
        <f t="shared" si="2"/>
        <v>6.7567781779446084E-2</v>
      </c>
      <c r="U50" s="46">
        <v>0</v>
      </c>
      <c r="V50" s="53">
        <f t="shared" si="3"/>
        <v>0</v>
      </c>
      <c r="W50" s="52">
        <v>12644</v>
      </c>
      <c r="X50" s="55" t="s">
        <v>185</v>
      </c>
      <c r="Y50" s="52">
        <f t="shared" si="4"/>
        <v>12644</v>
      </c>
      <c r="Z50" s="56">
        <f t="shared" si="5"/>
        <v>1.0021431470021304E-2</v>
      </c>
    </row>
    <row r="51" spans="1:26">
      <c r="A51" s="60"/>
      <c r="B51" s="61"/>
      <c r="C51" s="61"/>
      <c r="D51" s="61"/>
      <c r="E51" s="61"/>
      <c r="F51" s="61"/>
      <c r="G51" s="61"/>
      <c r="H51" s="61"/>
      <c r="I51" s="61"/>
      <c r="J51" s="61"/>
      <c r="K51" s="62"/>
      <c r="L51" s="61"/>
      <c r="M51" s="61"/>
      <c r="N51" s="61"/>
      <c r="O51" s="61"/>
      <c r="P51" s="61"/>
      <c r="Q51" s="61"/>
      <c r="R51" s="61"/>
      <c r="S51" s="61"/>
      <c r="T51" s="62"/>
      <c r="U51" s="61"/>
      <c r="V51" s="62"/>
      <c r="W51" s="61"/>
      <c r="X51" s="61"/>
      <c r="Y51" s="61"/>
      <c r="Z51" s="63"/>
    </row>
    <row r="52" spans="1:26">
      <c r="A52" s="7" t="s">
        <v>310</v>
      </c>
      <c r="B52" s="7"/>
      <c r="C52" s="8">
        <f>SUM(C3:C50)</f>
        <v>1097379</v>
      </c>
      <c r="D52" s="9">
        <f t="shared" ref="D52:Y52" si="6">SUM(D3:D50)</f>
        <v>62331002</v>
      </c>
      <c r="E52" s="9">
        <f t="shared" si="6"/>
        <v>60101257</v>
      </c>
      <c r="F52" s="9">
        <f t="shared" si="6"/>
        <v>38936607</v>
      </c>
      <c r="G52" s="10">
        <f>F52/E52</f>
        <v>0.64785012732761982</v>
      </c>
      <c r="H52" s="9">
        <f t="shared" si="6"/>
        <v>9102718</v>
      </c>
      <c r="I52" s="9">
        <f t="shared" si="6"/>
        <v>664620</v>
      </c>
      <c r="J52" s="9">
        <f t="shared" si="6"/>
        <v>9767338</v>
      </c>
      <c r="K52" s="10">
        <f>J52/E52</f>
        <v>0.1625147041433759</v>
      </c>
      <c r="L52" s="9">
        <f t="shared" si="6"/>
        <v>247276</v>
      </c>
      <c r="M52" s="9">
        <f t="shared" si="6"/>
        <v>0</v>
      </c>
      <c r="N52" s="9">
        <f t="shared" si="6"/>
        <v>1374147</v>
      </c>
      <c r="O52" s="9">
        <f t="shared" si="6"/>
        <v>14815</v>
      </c>
      <c r="P52" s="9">
        <f t="shared" si="6"/>
        <v>49182</v>
      </c>
      <c r="Q52" s="9">
        <f t="shared" si="6"/>
        <v>1438144</v>
      </c>
      <c r="R52" s="9">
        <f t="shared" si="6"/>
        <v>324643</v>
      </c>
      <c r="S52" s="9">
        <f t="shared" si="6"/>
        <v>2010063</v>
      </c>
      <c r="T52" s="10">
        <f>S52/E52</f>
        <v>3.3444608321586355E-2</v>
      </c>
      <c r="U52" s="9">
        <f t="shared" si="6"/>
        <v>2436955</v>
      </c>
      <c r="V52" s="10">
        <f>U52/E52</f>
        <v>4.0547488050041949E-2</v>
      </c>
      <c r="W52" s="9">
        <f t="shared" si="6"/>
        <v>6950294</v>
      </c>
      <c r="X52" s="11"/>
      <c r="Y52" s="9">
        <f t="shared" si="6"/>
        <v>9387249</v>
      </c>
      <c r="Z52" s="10">
        <f>Y52/E52</f>
        <v>0.15619056020741795</v>
      </c>
    </row>
    <row r="53" spans="1:26">
      <c r="A53" s="7" t="s">
        <v>311</v>
      </c>
      <c r="B53" s="7"/>
      <c r="C53" s="8">
        <f>AVERAGE(C3:C50)</f>
        <v>22862.0625</v>
      </c>
      <c r="D53" s="9">
        <f t="shared" ref="D53:Z53" si="7">AVERAGE(D3:D50)</f>
        <v>1298562.5416666667</v>
      </c>
      <c r="E53" s="9">
        <f t="shared" si="7"/>
        <v>1252109.5208333333</v>
      </c>
      <c r="F53" s="9">
        <f t="shared" si="7"/>
        <v>811179.3125</v>
      </c>
      <c r="G53" s="10">
        <f t="shared" si="7"/>
        <v>0.67606081820509589</v>
      </c>
      <c r="H53" s="9">
        <f t="shared" si="7"/>
        <v>189639.95833333334</v>
      </c>
      <c r="I53" s="9">
        <f t="shared" si="7"/>
        <v>13846.25</v>
      </c>
      <c r="J53" s="9">
        <f t="shared" si="7"/>
        <v>203486.20833333334</v>
      </c>
      <c r="K53" s="10">
        <f t="shared" si="7"/>
        <v>0.16550007061340963</v>
      </c>
      <c r="L53" s="9">
        <f t="shared" si="7"/>
        <v>5151.583333333333</v>
      </c>
      <c r="M53" s="9">
        <f t="shared" si="7"/>
        <v>0</v>
      </c>
      <c r="N53" s="9">
        <f t="shared" si="7"/>
        <v>28628.0625</v>
      </c>
      <c r="O53" s="9">
        <f t="shared" si="7"/>
        <v>308.64583333333331</v>
      </c>
      <c r="P53" s="9">
        <f t="shared" si="7"/>
        <v>1024.625</v>
      </c>
      <c r="Q53" s="9">
        <f t="shared" si="7"/>
        <v>29961.333333333332</v>
      </c>
      <c r="R53" s="9">
        <f t="shared" si="7"/>
        <v>6763.395833333333</v>
      </c>
      <c r="S53" s="9">
        <f t="shared" si="7"/>
        <v>41876.3125</v>
      </c>
      <c r="T53" s="10">
        <f t="shared" si="7"/>
        <v>3.6506027680721483E-2</v>
      </c>
      <c r="U53" s="9">
        <f t="shared" si="7"/>
        <v>50769.895833333336</v>
      </c>
      <c r="V53" s="10">
        <f t="shared" si="7"/>
        <v>1.3653559872207481E-2</v>
      </c>
      <c r="W53" s="9">
        <f t="shared" si="7"/>
        <v>144797.79166666666</v>
      </c>
      <c r="X53" s="11"/>
      <c r="Y53" s="9">
        <f t="shared" si="7"/>
        <v>195567.6875</v>
      </c>
      <c r="Z53" s="10">
        <f t="shared" si="7"/>
        <v>0.12193308350077298</v>
      </c>
    </row>
    <row r="54" spans="1:26">
      <c r="A54" s="7" t="s">
        <v>312</v>
      </c>
      <c r="B54" s="7"/>
      <c r="C54" s="8">
        <f>MEDIAN(C3:C50)</f>
        <v>14422</v>
      </c>
      <c r="D54" s="9">
        <f t="shared" ref="D54:Z54" si="8">MEDIAN(D3:D50)</f>
        <v>745158</v>
      </c>
      <c r="E54" s="9">
        <f t="shared" si="8"/>
        <v>733452</v>
      </c>
      <c r="F54" s="9">
        <f t="shared" si="8"/>
        <v>536517.5</v>
      </c>
      <c r="G54" s="10">
        <f t="shared" si="8"/>
        <v>0.76713606968220494</v>
      </c>
      <c r="H54" s="9">
        <f t="shared" si="8"/>
        <v>125070</v>
      </c>
      <c r="I54" s="9">
        <f t="shared" si="8"/>
        <v>500</v>
      </c>
      <c r="J54" s="9">
        <f t="shared" si="8"/>
        <v>125820</v>
      </c>
      <c r="K54" s="10">
        <f t="shared" si="8"/>
        <v>0.15925434631716401</v>
      </c>
      <c r="L54" s="9">
        <f t="shared" si="8"/>
        <v>1061</v>
      </c>
      <c r="M54" s="9">
        <f t="shared" si="8"/>
        <v>0</v>
      </c>
      <c r="N54" s="9">
        <f t="shared" si="8"/>
        <v>10393.5</v>
      </c>
      <c r="O54" s="9">
        <f t="shared" si="8"/>
        <v>0</v>
      </c>
      <c r="P54" s="9">
        <f t="shared" si="8"/>
        <v>0</v>
      </c>
      <c r="Q54" s="9">
        <f t="shared" si="8"/>
        <v>11671</v>
      </c>
      <c r="R54" s="9">
        <f t="shared" si="8"/>
        <v>0</v>
      </c>
      <c r="S54" s="9">
        <f t="shared" si="8"/>
        <v>13875.5</v>
      </c>
      <c r="T54" s="10">
        <f t="shared" si="8"/>
        <v>2.2302252498807563E-2</v>
      </c>
      <c r="U54" s="9">
        <f t="shared" si="8"/>
        <v>0</v>
      </c>
      <c r="V54" s="47">
        <f t="shared" si="8"/>
        <v>0</v>
      </c>
      <c r="W54" s="9">
        <f t="shared" si="8"/>
        <v>19407</v>
      </c>
      <c r="X54" s="11"/>
      <c r="Y54" s="9">
        <f t="shared" si="8"/>
        <v>19612</v>
      </c>
      <c r="Z54" s="10">
        <f t="shared" si="8"/>
        <v>4.4239775223662667E-2</v>
      </c>
    </row>
  </sheetData>
  <autoFilter ref="A2:Z2" xr:uid="{2068A19E-87E7-4B72-B926-7B58E4183450}"/>
  <sortState xmlns:xlrd2="http://schemas.microsoft.com/office/spreadsheetml/2017/richdata2" ref="A4:Z50">
    <sortCondition ref="B3:B50"/>
  </sortState>
  <mergeCells count="9">
    <mergeCell ref="H1:K1"/>
    <mergeCell ref="L1:T1"/>
    <mergeCell ref="U1:Z1"/>
    <mergeCell ref="F1:G1"/>
    <mergeCell ref="A1:A2"/>
    <mergeCell ref="D1:D2"/>
    <mergeCell ref="E1:E2"/>
    <mergeCell ref="B1:B2"/>
    <mergeCell ref="C1:C2"/>
  </mergeCells>
  <conditionalFormatting sqref="A3:Z50">
    <cfRule type="expression" dxfId="10" priority="1">
      <formula>MOD(ROW(),2)=1</formula>
    </cfRule>
  </conditionalFormatting>
  <pageMargins left="0.7" right="0.7" top="0.75" bottom="0.75" header="0.3" footer="0.3"/>
  <pageSetup orientation="portrait" r:id="rId1"/>
  <ignoredErrors>
    <ignoredError sqref="G52 K52 T52 V5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D1CB2-4330-4143-9D47-E1FF56D3980B}">
  <sheetPr>
    <tabColor theme="7" tint="0.79998168889431442"/>
  </sheetPr>
  <dimension ref="A1"/>
  <sheetViews>
    <sheetView showGridLines="0" showRowColHeaders="0" workbookViewId="0">
      <selection activeCell="W1" sqref="W1"/>
    </sheetView>
  </sheetViews>
  <sheetFormatPr defaultRowHeight="1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CFAC1-C6C7-4755-8F1E-0F40CA0C6451}">
  <sheetPr>
    <tabColor theme="7" tint="0.39997558519241921"/>
  </sheetPr>
  <dimension ref="A1:P54"/>
  <sheetViews>
    <sheetView showGridLines="0" showRowColHeaders="0" workbookViewId="0">
      <pane xSplit="1" ySplit="2" topLeftCell="B3" activePane="bottomRight" state="frozen"/>
      <selection pane="topRight" activeCell="B1" sqref="B1"/>
      <selection pane="bottomLeft" activeCell="A3" sqref="A3"/>
      <selection pane="bottomRight" sqref="A1:A2"/>
    </sheetView>
  </sheetViews>
  <sheetFormatPr defaultRowHeight="12.75"/>
  <cols>
    <col min="1" max="1" width="38.7109375" style="2" bestFit="1" customWidth="1"/>
    <col min="2" max="2" width="15.42578125" style="2" hidden="1" customWidth="1"/>
    <col min="3" max="3" width="13.28515625" style="2" hidden="1" customWidth="1"/>
    <col min="4" max="4" width="13.5703125" style="2" customWidth="1"/>
    <col min="5" max="5" width="15" style="6" customWidth="1"/>
    <col min="6" max="6" width="14.5703125" style="2" customWidth="1"/>
    <col min="7" max="7" width="13.7109375" style="2" customWidth="1"/>
    <col min="8" max="8" width="13.28515625" style="2" customWidth="1"/>
    <col min="9" max="9" width="12.85546875" style="6" customWidth="1"/>
    <col min="10" max="10" width="14.5703125" style="2" customWidth="1"/>
    <col min="11" max="11" width="13.140625" style="2" customWidth="1"/>
    <col min="12" max="12" width="13.7109375" style="6" customWidth="1"/>
    <col min="13" max="13" width="12.5703125" style="2" customWidth="1"/>
    <col min="14" max="14" width="13.7109375" style="2" customWidth="1"/>
    <col min="15" max="15" width="13.140625" style="6" customWidth="1"/>
    <col min="16" max="16" width="13.140625" style="2" customWidth="1"/>
    <col min="17" max="16384" width="9.140625" style="2"/>
  </cols>
  <sheetData>
    <row r="1" spans="1:16" ht="12.75" customHeight="1">
      <c r="A1" s="136" t="s">
        <v>0</v>
      </c>
      <c r="B1" s="136" t="s">
        <v>283</v>
      </c>
      <c r="C1" s="138" t="s">
        <v>408</v>
      </c>
      <c r="D1" s="140" t="s">
        <v>313</v>
      </c>
      <c r="E1" s="140"/>
      <c r="F1" s="140"/>
      <c r="G1" s="140"/>
      <c r="H1" s="126" t="s">
        <v>314</v>
      </c>
      <c r="I1" s="126"/>
      <c r="J1" s="126"/>
      <c r="K1" s="127" t="s">
        <v>315</v>
      </c>
      <c r="L1" s="127"/>
      <c r="M1" s="127"/>
      <c r="N1" s="128" t="s">
        <v>316</v>
      </c>
      <c r="O1" s="128"/>
      <c r="P1" s="128"/>
    </row>
    <row r="2" spans="1:16" ht="58.15" customHeight="1">
      <c r="A2" s="137"/>
      <c r="B2" s="137"/>
      <c r="C2" s="139"/>
      <c r="D2" s="18" t="s">
        <v>317</v>
      </c>
      <c r="E2" s="19" t="s">
        <v>318</v>
      </c>
      <c r="F2" s="19" t="s">
        <v>319</v>
      </c>
      <c r="G2" s="18" t="s">
        <v>320</v>
      </c>
      <c r="H2" s="21" t="s">
        <v>321</v>
      </c>
      <c r="I2" s="22" t="s">
        <v>322</v>
      </c>
      <c r="J2" s="22" t="s">
        <v>323</v>
      </c>
      <c r="K2" s="24" t="s">
        <v>324</v>
      </c>
      <c r="L2" s="43" t="s">
        <v>325</v>
      </c>
      <c r="M2" s="43" t="s">
        <v>326</v>
      </c>
      <c r="N2" s="27" t="s">
        <v>327</v>
      </c>
      <c r="O2" s="28" t="s">
        <v>328</v>
      </c>
      <c r="P2" s="85" t="s">
        <v>329</v>
      </c>
    </row>
    <row r="3" spans="1:16">
      <c r="A3" s="50" t="s">
        <v>57</v>
      </c>
      <c r="B3" s="51" t="s">
        <v>104</v>
      </c>
      <c r="C3" s="64">
        <v>17153</v>
      </c>
      <c r="D3" s="46">
        <v>1798253</v>
      </c>
      <c r="E3" s="53">
        <f t="shared" ref="E3:E50" si="0">D3/G3</f>
        <v>0.99419489559934382</v>
      </c>
      <c r="F3" s="65">
        <f t="shared" ref="F3:F50" si="1">D3/C3</f>
        <v>104.83606366233312</v>
      </c>
      <c r="G3" s="52">
        <v>1808753</v>
      </c>
      <c r="H3" s="46">
        <v>1473678</v>
      </c>
      <c r="I3" s="53">
        <f t="shared" ref="I3:I50" si="2">H3/D3</f>
        <v>0.81950537549499436</v>
      </c>
      <c r="J3" s="65">
        <f t="shared" ref="J3:J50" si="3">H3/C3</f>
        <v>85.913717717017434</v>
      </c>
      <c r="K3" s="46">
        <v>139288</v>
      </c>
      <c r="L3" s="53">
        <f t="shared" ref="L3:L50" si="4">K3/D3</f>
        <v>7.7457398931073659E-2</v>
      </c>
      <c r="M3" s="65">
        <f t="shared" ref="M3:M50" si="5">K3/C3</f>
        <v>8.1203288054567722</v>
      </c>
      <c r="N3" s="46">
        <v>185287</v>
      </c>
      <c r="O3" s="53">
        <f t="shared" ref="O3:O50" si="6">N3/D3</f>
        <v>0.10303722557393204</v>
      </c>
      <c r="P3" s="66">
        <f t="shared" ref="P3:P50" si="7">N3/C3</f>
        <v>10.802017139858917</v>
      </c>
    </row>
    <row r="4" spans="1:16">
      <c r="A4" s="50" t="s">
        <v>94</v>
      </c>
      <c r="B4" s="51" t="s">
        <v>135</v>
      </c>
      <c r="C4" s="64">
        <v>22493</v>
      </c>
      <c r="D4" s="46">
        <v>964737</v>
      </c>
      <c r="E4" s="53">
        <f t="shared" si="0"/>
        <v>1</v>
      </c>
      <c r="F4" s="65">
        <f t="shared" si="1"/>
        <v>42.890543724714355</v>
      </c>
      <c r="G4" s="52">
        <v>964737</v>
      </c>
      <c r="H4" s="46">
        <v>762462</v>
      </c>
      <c r="I4" s="53">
        <f t="shared" si="2"/>
        <v>0.79033145821089068</v>
      </c>
      <c r="J4" s="65">
        <f t="shared" si="3"/>
        <v>33.89774596541146</v>
      </c>
      <c r="K4" s="46">
        <v>64962</v>
      </c>
      <c r="L4" s="53">
        <f t="shared" si="4"/>
        <v>6.7336486524306627E-2</v>
      </c>
      <c r="M4" s="65">
        <f t="shared" si="5"/>
        <v>2.8880985195394122</v>
      </c>
      <c r="N4" s="46">
        <v>137313</v>
      </c>
      <c r="O4" s="53">
        <f t="shared" si="6"/>
        <v>0.14233205526480275</v>
      </c>
      <c r="P4" s="66">
        <f t="shared" si="7"/>
        <v>6.1046992397634821</v>
      </c>
    </row>
    <row r="5" spans="1:16">
      <c r="A5" s="50" t="s">
        <v>76</v>
      </c>
      <c r="B5" s="51" t="s">
        <v>121</v>
      </c>
      <c r="C5" s="64">
        <v>12330</v>
      </c>
      <c r="D5" s="46">
        <v>971244</v>
      </c>
      <c r="E5" s="53">
        <f t="shared" si="0"/>
        <v>0.76034188783586376</v>
      </c>
      <c r="F5" s="65">
        <f t="shared" si="1"/>
        <v>78.770802919708032</v>
      </c>
      <c r="G5" s="52">
        <v>1277378</v>
      </c>
      <c r="H5" s="46">
        <v>720613</v>
      </c>
      <c r="I5" s="53">
        <f t="shared" si="2"/>
        <v>0.74194847020933974</v>
      </c>
      <c r="J5" s="65">
        <f t="shared" si="3"/>
        <v>58.44387672343877</v>
      </c>
      <c r="K5" s="46">
        <v>41282</v>
      </c>
      <c r="L5" s="53">
        <f t="shared" si="4"/>
        <v>4.2504252278521157E-2</v>
      </c>
      <c r="M5" s="65">
        <f t="shared" si="5"/>
        <v>3.3480940794809406</v>
      </c>
      <c r="N5" s="46">
        <v>209349</v>
      </c>
      <c r="O5" s="53">
        <f t="shared" si="6"/>
        <v>0.21554727751213906</v>
      </c>
      <c r="P5" s="66">
        <f t="shared" si="7"/>
        <v>16.978832116788322</v>
      </c>
    </row>
    <row r="6" spans="1:16">
      <c r="A6" s="50" t="s">
        <v>88</v>
      </c>
      <c r="B6" s="51" t="s">
        <v>121</v>
      </c>
      <c r="C6" s="64">
        <v>3828</v>
      </c>
      <c r="D6" s="46">
        <v>196718</v>
      </c>
      <c r="E6" s="53">
        <f t="shared" si="0"/>
        <v>1</v>
      </c>
      <c r="F6" s="65">
        <f t="shared" si="1"/>
        <v>51.389237199582027</v>
      </c>
      <c r="G6" s="52">
        <v>196718</v>
      </c>
      <c r="H6" s="46">
        <v>77809</v>
      </c>
      <c r="I6" s="53">
        <f t="shared" si="2"/>
        <v>0.39553574151831555</v>
      </c>
      <c r="J6" s="65">
        <f t="shared" si="3"/>
        <v>20.326280041797283</v>
      </c>
      <c r="K6" s="46">
        <v>10452</v>
      </c>
      <c r="L6" s="53">
        <f t="shared" si="4"/>
        <v>5.3131894386888846E-2</v>
      </c>
      <c r="M6" s="65">
        <f t="shared" si="5"/>
        <v>2.7304075235109719</v>
      </c>
      <c r="N6" s="46">
        <v>108457</v>
      </c>
      <c r="O6" s="53">
        <f t="shared" si="6"/>
        <v>0.55133236409479558</v>
      </c>
      <c r="P6" s="66">
        <f t="shared" si="7"/>
        <v>28.332549634273771</v>
      </c>
    </row>
    <row r="7" spans="1:16">
      <c r="A7" s="50" t="s">
        <v>55</v>
      </c>
      <c r="B7" s="51" t="s">
        <v>102</v>
      </c>
      <c r="C7" s="64">
        <v>22583</v>
      </c>
      <c r="D7" s="46">
        <v>250389</v>
      </c>
      <c r="E7" s="53">
        <f t="shared" si="0"/>
        <v>1</v>
      </c>
      <c r="F7" s="65">
        <f t="shared" si="1"/>
        <v>11.087499446486294</v>
      </c>
      <c r="G7" s="52">
        <v>250389</v>
      </c>
      <c r="H7" s="46">
        <v>150156</v>
      </c>
      <c r="I7" s="53">
        <f t="shared" si="2"/>
        <v>0.59969088098918089</v>
      </c>
      <c r="J7" s="65">
        <f t="shared" si="3"/>
        <v>6.6490723110304213</v>
      </c>
      <c r="K7" s="46">
        <v>15003</v>
      </c>
      <c r="L7" s="53">
        <f t="shared" si="4"/>
        <v>5.9918766399482404E-2</v>
      </c>
      <c r="M7" s="65">
        <f t="shared" si="5"/>
        <v>0.66434928928840276</v>
      </c>
      <c r="N7" s="46">
        <v>85230</v>
      </c>
      <c r="O7" s="53">
        <f t="shared" si="6"/>
        <v>0.34039035261133677</v>
      </c>
      <c r="P7" s="66">
        <f t="shared" si="7"/>
        <v>3.7740778461674713</v>
      </c>
    </row>
    <row r="8" spans="1:16">
      <c r="A8" s="50" t="s">
        <v>62</v>
      </c>
      <c r="B8" s="51" t="s">
        <v>109</v>
      </c>
      <c r="C8" s="64">
        <v>7997</v>
      </c>
      <c r="D8" s="46">
        <v>389099</v>
      </c>
      <c r="E8" s="53">
        <f t="shared" si="0"/>
        <v>1</v>
      </c>
      <c r="F8" s="65">
        <f t="shared" si="1"/>
        <v>48.655620857821681</v>
      </c>
      <c r="G8" s="52">
        <v>389099</v>
      </c>
      <c r="H8" s="46">
        <v>270267</v>
      </c>
      <c r="I8" s="53">
        <f t="shared" si="2"/>
        <v>0.69459700487536591</v>
      </c>
      <c r="J8" s="65">
        <f t="shared" si="3"/>
        <v>33.796048518194326</v>
      </c>
      <c r="K8" s="46">
        <v>30668</v>
      </c>
      <c r="L8" s="53">
        <f t="shared" si="4"/>
        <v>7.8817987196060646E-2</v>
      </c>
      <c r="M8" s="65">
        <f t="shared" si="5"/>
        <v>3.8349381017881705</v>
      </c>
      <c r="N8" s="46">
        <v>88164</v>
      </c>
      <c r="O8" s="53">
        <f t="shared" si="6"/>
        <v>0.22658500792857345</v>
      </c>
      <c r="P8" s="66">
        <f t="shared" si="7"/>
        <v>11.024634237839189</v>
      </c>
    </row>
    <row r="9" spans="1:16">
      <c r="A9" s="50" t="s">
        <v>60</v>
      </c>
      <c r="B9" s="51" t="s">
        <v>107</v>
      </c>
      <c r="C9" s="64">
        <v>35688</v>
      </c>
      <c r="D9" s="46">
        <v>1226142</v>
      </c>
      <c r="E9" s="53">
        <f t="shared" si="0"/>
        <v>1</v>
      </c>
      <c r="F9" s="65">
        <f t="shared" si="1"/>
        <v>34.357262945527907</v>
      </c>
      <c r="G9" s="52">
        <v>1226142</v>
      </c>
      <c r="H9" s="46">
        <v>850065</v>
      </c>
      <c r="I9" s="53">
        <f t="shared" si="2"/>
        <v>0.69328430149199682</v>
      </c>
      <c r="J9" s="65">
        <f t="shared" si="3"/>
        <v>23.819351042367181</v>
      </c>
      <c r="K9" s="46">
        <v>186160</v>
      </c>
      <c r="L9" s="53">
        <f t="shared" si="4"/>
        <v>0.15182580810379223</v>
      </c>
      <c r="M9" s="65">
        <f t="shared" si="5"/>
        <v>5.2163192109392513</v>
      </c>
      <c r="N9" s="46">
        <v>189917</v>
      </c>
      <c r="O9" s="53">
        <f t="shared" si="6"/>
        <v>0.15488989040421094</v>
      </c>
      <c r="P9" s="66">
        <f t="shared" si="7"/>
        <v>5.3215926922214747</v>
      </c>
    </row>
    <row r="10" spans="1:16">
      <c r="A10" s="50" t="s">
        <v>61</v>
      </c>
      <c r="B10" s="51" t="s">
        <v>108</v>
      </c>
      <c r="C10" s="64">
        <v>82934</v>
      </c>
      <c r="D10" s="46">
        <v>3840348</v>
      </c>
      <c r="E10" s="53">
        <f t="shared" si="0"/>
        <v>0.99337088486840064</v>
      </c>
      <c r="F10" s="65">
        <f t="shared" si="1"/>
        <v>46.306074710010371</v>
      </c>
      <c r="G10" s="52">
        <v>3865976</v>
      </c>
      <c r="H10" s="46">
        <v>2957769</v>
      </c>
      <c r="I10" s="53">
        <f t="shared" si="2"/>
        <v>0.77018254595677271</v>
      </c>
      <c r="J10" s="65">
        <f t="shared" si="3"/>
        <v>35.664130513420311</v>
      </c>
      <c r="K10" s="46">
        <v>268156</v>
      </c>
      <c r="L10" s="53">
        <f t="shared" si="4"/>
        <v>6.9825963688707374E-2</v>
      </c>
      <c r="M10" s="65">
        <f t="shared" si="5"/>
        <v>3.233366291267755</v>
      </c>
      <c r="N10" s="46">
        <v>614423</v>
      </c>
      <c r="O10" s="53">
        <f t="shared" si="6"/>
        <v>0.15999149035451996</v>
      </c>
      <c r="P10" s="66">
        <f t="shared" si="7"/>
        <v>7.4085779053223044</v>
      </c>
    </row>
    <row r="11" spans="1:16">
      <c r="A11" s="50" t="s">
        <v>63</v>
      </c>
      <c r="B11" s="51" t="s">
        <v>110</v>
      </c>
      <c r="C11" s="64">
        <v>36405</v>
      </c>
      <c r="D11" s="46">
        <v>1811072</v>
      </c>
      <c r="E11" s="53">
        <f t="shared" si="0"/>
        <v>0.99724680519274567</v>
      </c>
      <c r="F11" s="65">
        <f t="shared" si="1"/>
        <v>49.747891773108087</v>
      </c>
      <c r="G11" s="52">
        <v>1816072</v>
      </c>
      <c r="H11" s="46">
        <v>1346607</v>
      </c>
      <c r="I11" s="53">
        <f t="shared" si="2"/>
        <v>0.74354139426814614</v>
      </c>
      <c r="J11" s="65">
        <f t="shared" si="3"/>
        <v>36.989616810877628</v>
      </c>
      <c r="K11" s="46">
        <v>163901</v>
      </c>
      <c r="L11" s="53">
        <f t="shared" si="4"/>
        <v>9.0499439006290192E-2</v>
      </c>
      <c r="M11" s="65">
        <f t="shared" si="5"/>
        <v>4.5021562972119211</v>
      </c>
      <c r="N11" s="46">
        <v>300564</v>
      </c>
      <c r="O11" s="53">
        <f t="shared" si="6"/>
        <v>0.16595916672556366</v>
      </c>
      <c r="P11" s="66">
        <f t="shared" si="7"/>
        <v>8.2561186650185405</v>
      </c>
    </row>
    <row r="12" spans="1:16">
      <c r="A12" s="50" t="s">
        <v>65</v>
      </c>
      <c r="B12" s="51" t="s">
        <v>112</v>
      </c>
      <c r="C12" s="64">
        <v>14312</v>
      </c>
      <c r="D12" s="46">
        <v>770652</v>
      </c>
      <c r="E12" s="53">
        <f t="shared" si="0"/>
        <v>0.93495886628418357</v>
      </c>
      <c r="F12" s="65">
        <f t="shared" si="1"/>
        <v>53.846562325321408</v>
      </c>
      <c r="G12" s="52">
        <v>824263</v>
      </c>
      <c r="H12" s="46">
        <v>533424</v>
      </c>
      <c r="I12" s="53">
        <f t="shared" si="2"/>
        <v>0.6921723423802183</v>
      </c>
      <c r="J12" s="65">
        <f t="shared" si="3"/>
        <v>37.271101173840137</v>
      </c>
      <c r="K12" s="46">
        <v>81325</v>
      </c>
      <c r="L12" s="53">
        <f t="shared" si="4"/>
        <v>0.10552752734048572</v>
      </c>
      <c r="M12" s="65">
        <f t="shared" si="5"/>
        <v>5.6822945779765233</v>
      </c>
      <c r="N12" s="46">
        <v>155903</v>
      </c>
      <c r="O12" s="53">
        <f t="shared" si="6"/>
        <v>0.20230013027929597</v>
      </c>
      <c r="P12" s="66">
        <f t="shared" si="7"/>
        <v>10.893166573504752</v>
      </c>
    </row>
    <row r="13" spans="1:16">
      <c r="A13" s="50" t="s">
        <v>66</v>
      </c>
      <c r="B13" s="51" t="s">
        <v>113</v>
      </c>
      <c r="C13" s="64">
        <v>47139</v>
      </c>
      <c r="D13" s="46">
        <v>2299534</v>
      </c>
      <c r="E13" s="53">
        <f t="shared" si="0"/>
        <v>0.95832524148438825</v>
      </c>
      <c r="F13" s="65">
        <f t="shared" si="1"/>
        <v>48.781985192727888</v>
      </c>
      <c r="G13" s="52">
        <v>2399534</v>
      </c>
      <c r="H13" s="46">
        <v>1959711</v>
      </c>
      <c r="I13" s="53">
        <f t="shared" si="2"/>
        <v>0.85222092824024342</v>
      </c>
      <c r="J13" s="65">
        <f t="shared" si="3"/>
        <v>41.573028702348374</v>
      </c>
      <c r="K13" s="46">
        <v>120997</v>
      </c>
      <c r="L13" s="53">
        <f t="shared" si="4"/>
        <v>5.2618052179267627E-2</v>
      </c>
      <c r="M13" s="65">
        <f t="shared" si="5"/>
        <v>2.5668130422792168</v>
      </c>
      <c r="N13" s="46">
        <v>218826</v>
      </c>
      <c r="O13" s="53">
        <f t="shared" si="6"/>
        <v>9.516101958048892E-2</v>
      </c>
      <c r="P13" s="66">
        <f t="shared" si="7"/>
        <v>4.642143448100299</v>
      </c>
    </row>
    <row r="14" spans="1:16">
      <c r="A14" s="50" t="s">
        <v>68</v>
      </c>
      <c r="B14" s="51" t="s">
        <v>115</v>
      </c>
      <c r="C14" s="64">
        <v>6460</v>
      </c>
      <c r="D14" s="46">
        <v>285351</v>
      </c>
      <c r="E14" s="53">
        <f t="shared" si="0"/>
        <v>1</v>
      </c>
      <c r="F14" s="65">
        <f t="shared" si="1"/>
        <v>44.171981424148605</v>
      </c>
      <c r="G14" s="52">
        <v>285351</v>
      </c>
      <c r="H14" s="46">
        <v>187475</v>
      </c>
      <c r="I14" s="53">
        <f t="shared" si="2"/>
        <v>0.65699787279525912</v>
      </c>
      <c r="J14" s="65">
        <f t="shared" si="3"/>
        <v>29.020897832817337</v>
      </c>
      <c r="K14" s="46">
        <v>33387</v>
      </c>
      <c r="L14" s="53">
        <f t="shared" si="4"/>
        <v>0.11700326965736935</v>
      </c>
      <c r="M14" s="65">
        <f t="shared" si="5"/>
        <v>5.1682662538699686</v>
      </c>
      <c r="N14" s="46">
        <v>64489</v>
      </c>
      <c r="O14" s="53">
        <f t="shared" si="6"/>
        <v>0.22599885754737148</v>
      </c>
      <c r="P14" s="66">
        <f t="shared" si="7"/>
        <v>9.9828173374613005</v>
      </c>
    </row>
    <row r="15" spans="1:16">
      <c r="A15" s="50" t="s">
        <v>78</v>
      </c>
      <c r="B15" s="51" t="s">
        <v>122</v>
      </c>
      <c r="C15" s="64">
        <v>4469</v>
      </c>
      <c r="D15" s="46">
        <v>223031</v>
      </c>
      <c r="E15" s="53">
        <f t="shared" si="0"/>
        <v>1</v>
      </c>
      <c r="F15" s="65">
        <f t="shared" si="1"/>
        <v>49.906243007384205</v>
      </c>
      <c r="G15" s="52">
        <v>223031</v>
      </c>
      <c r="H15" s="46">
        <v>154072</v>
      </c>
      <c r="I15" s="53">
        <f t="shared" si="2"/>
        <v>0.69080979774112117</v>
      </c>
      <c r="J15" s="65">
        <f t="shared" si="3"/>
        <v>34.475721637950322</v>
      </c>
      <c r="K15" s="46">
        <v>12244</v>
      </c>
      <c r="L15" s="53">
        <f t="shared" si="4"/>
        <v>5.4898198008348616E-2</v>
      </c>
      <c r="M15" s="65">
        <f t="shared" si="5"/>
        <v>2.7397628104721412</v>
      </c>
      <c r="N15" s="46">
        <v>56715</v>
      </c>
      <c r="O15" s="53">
        <f t="shared" si="6"/>
        <v>0.25429200425053017</v>
      </c>
      <c r="P15" s="66">
        <f t="shared" si="7"/>
        <v>12.690758558961736</v>
      </c>
    </row>
    <row r="16" spans="1:16">
      <c r="A16" s="50" t="s">
        <v>70</v>
      </c>
      <c r="B16" s="51" t="s">
        <v>117</v>
      </c>
      <c r="C16" s="64">
        <v>4489</v>
      </c>
      <c r="D16" s="46">
        <v>240637</v>
      </c>
      <c r="E16" s="53">
        <f t="shared" si="0"/>
        <v>0.97626649681321931</v>
      </c>
      <c r="F16" s="65">
        <f t="shared" si="1"/>
        <v>53.605925595901091</v>
      </c>
      <c r="G16" s="52">
        <v>246487</v>
      </c>
      <c r="H16" s="46">
        <v>171479</v>
      </c>
      <c r="I16" s="53">
        <f t="shared" si="2"/>
        <v>0.71260446232291796</v>
      </c>
      <c r="J16" s="65">
        <f t="shared" si="3"/>
        <v>38.199821786589439</v>
      </c>
      <c r="K16" s="46">
        <v>13222</v>
      </c>
      <c r="L16" s="53">
        <f t="shared" si="4"/>
        <v>5.494583127283003E-2</v>
      </c>
      <c r="M16" s="65">
        <f t="shared" si="5"/>
        <v>2.9454221430162622</v>
      </c>
      <c r="N16" s="46">
        <v>55936</v>
      </c>
      <c r="O16" s="53">
        <f t="shared" si="6"/>
        <v>0.23244970640425205</v>
      </c>
      <c r="P16" s="66">
        <f t="shared" si="7"/>
        <v>12.460681666295388</v>
      </c>
    </row>
    <row r="17" spans="1:16">
      <c r="A17" s="50" t="s">
        <v>72</v>
      </c>
      <c r="B17" s="51" t="s">
        <v>117</v>
      </c>
      <c r="C17" s="64">
        <v>5485</v>
      </c>
      <c r="D17" s="46">
        <v>263425</v>
      </c>
      <c r="E17" s="53">
        <f t="shared" si="0"/>
        <v>0.94602019708679286</v>
      </c>
      <c r="F17" s="65">
        <f t="shared" si="1"/>
        <v>48.026435733819511</v>
      </c>
      <c r="G17" s="52">
        <v>278456</v>
      </c>
      <c r="H17" s="46">
        <v>159524</v>
      </c>
      <c r="I17" s="53">
        <f t="shared" si="2"/>
        <v>0.6055765398120907</v>
      </c>
      <c r="J17" s="65">
        <f t="shared" si="3"/>
        <v>29.083682771194166</v>
      </c>
      <c r="K17" s="46">
        <v>22838</v>
      </c>
      <c r="L17" s="53">
        <f t="shared" si="4"/>
        <v>8.6696403150801932E-2</v>
      </c>
      <c r="M17" s="65">
        <f t="shared" si="5"/>
        <v>4.1637192342752964</v>
      </c>
      <c r="N17" s="46">
        <v>81063</v>
      </c>
      <c r="O17" s="53">
        <f t="shared" si="6"/>
        <v>0.30772705703710734</v>
      </c>
      <c r="P17" s="66">
        <f t="shared" si="7"/>
        <v>14.779033728350045</v>
      </c>
    </row>
    <row r="18" spans="1:16">
      <c r="A18" s="50" t="s">
        <v>56</v>
      </c>
      <c r="B18" s="51" t="s">
        <v>103</v>
      </c>
      <c r="C18" s="64">
        <v>3778</v>
      </c>
      <c r="D18" s="46">
        <v>138666</v>
      </c>
      <c r="E18" s="53">
        <f t="shared" si="0"/>
        <v>0.89751456310679611</v>
      </c>
      <c r="F18" s="65">
        <f t="shared" si="1"/>
        <v>36.703546850185283</v>
      </c>
      <c r="G18" s="52">
        <v>154500</v>
      </c>
      <c r="H18" s="46">
        <v>74925</v>
      </c>
      <c r="I18" s="53">
        <f t="shared" si="2"/>
        <v>0.54032711695729307</v>
      </c>
      <c r="J18" s="65">
        <f t="shared" si="3"/>
        <v>19.83192165166755</v>
      </c>
      <c r="K18" s="46">
        <v>11407</v>
      </c>
      <c r="L18" s="53">
        <f t="shared" si="4"/>
        <v>8.2262414723147714E-2</v>
      </c>
      <c r="M18" s="65">
        <f t="shared" si="5"/>
        <v>3.0193223928004236</v>
      </c>
      <c r="N18" s="46">
        <v>52334</v>
      </c>
      <c r="O18" s="53">
        <f t="shared" si="6"/>
        <v>0.37741046831955921</v>
      </c>
      <c r="P18" s="66">
        <f t="shared" si="7"/>
        <v>13.852302805717311</v>
      </c>
    </row>
    <row r="19" spans="1:16">
      <c r="A19" s="50" t="s">
        <v>77</v>
      </c>
      <c r="B19" s="51" t="s">
        <v>103</v>
      </c>
      <c r="C19" s="64">
        <v>4620</v>
      </c>
      <c r="D19" s="46">
        <v>133511</v>
      </c>
      <c r="E19" s="53">
        <f t="shared" si="0"/>
        <v>0.92271275934040109</v>
      </c>
      <c r="F19" s="65">
        <f t="shared" si="1"/>
        <v>28.898484848484848</v>
      </c>
      <c r="G19" s="52">
        <v>144694</v>
      </c>
      <c r="H19" s="46">
        <v>89659</v>
      </c>
      <c r="I19" s="53">
        <f t="shared" si="2"/>
        <v>0.6715476627393997</v>
      </c>
      <c r="J19" s="65">
        <f t="shared" si="3"/>
        <v>19.406709956709957</v>
      </c>
      <c r="K19" s="46">
        <v>8750</v>
      </c>
      <c r="L19" s="53">
        <f t="shared" si="4"/>
        <v>6.553767105332145E-2</v>
      </c>
      <c r="M19" s="65">
        <f t="shared" si="5"/>
        <v>1.893939393939394</v>
      </c>
      <c r="N19" s="46">
        <v>35102</v>
      </c>
      <c r="O19" s="53">
        <f t="shared" si="6"/>
        <v>0.26291466620727882</v>
      </c>
      <c r="P19" s="66">
        <f t="shared" si="7"/>
        <v>7.5978354978354981</v>
      </c>
    </row>
    <row r="20" spans="1:16">
      <c r="A20" s="50" t="s">
        <v>75</v>
      </c>
      <c r="B20" s="51" t="s">
        <v>120</v>
      </c>
      <c r="C20" s="64">
        <v>5559</v>
      </c>
      <c r="D20" s="46">
        <v>584840</v>
      </c>
      <c r="E20" s="53">
        <f t="shared" si="0"/>
        <v>0.96464793912973201</v>
      </c>
      <c r="F20" s="65">
        <f t="shared" si="1"/>
        <v>105.20597229717575</v>
      </c>
      <c r="G20" s="52">
        <v>606273</v>
      </c>
      <c r="H20" s="46">
        <v>394249</v>
      </c>
      <c r="I20" s="53">
        <f t="shared" si="2"/>
        <v>0.67411428766842219</v>
      </c>
      <c r="J20" s="65">
        <f t="shared" si="3"/>
        <v>70.920849073574388</v>
      </c>
      <c r="K20" s="46">
        <v>60687</v>
      </c>
      <c r="L20" s="53">
        <f t="shared" si="4"/>
        <v>0.10376684221325491</v>
      </c>
      <c r="M20" s="65">
        <f t="shared" si="5"/>
        <v>10.916891527253103</v>
      </c>
      <c r="N20" s="46">
        <v>129904</v>
      </c>
      <c r="O20" s="53">
        <f t="shared" si="6"/>
        <v>0.22211887011832296</v>
      </c>
      <c r="P20" s="66">
        <f t="shared" si="7"/>
        <v>23.368231696348264</v>
      </c>
    </row>
    <row r="21" spans="1:16">
      <c r="A21" s="50" t="s">
        <v>81</v>
      </c>
      <c r="B21" s="51" t="s">
        <v>125</v>
      </c>
      <c r="C21" s="64">
        <v>29568</v>
      </c>
      <c r="D21" s="46">
        <v>636947</v>
      </c>
      <c r="E21" s="53">
        <f t="shared" si="0"/>
        <v>1</v>
      </c>
      <c r="F21" s="65">
        <f t="shared" si="1"/>
        <v>21.541768127705627</v>
      </c>
      <c r="G21" s="52">
        <v>636947</v>
      </c>
      <c r="H21" s="46">
        <v>535477</v>
      </c>
      <c r="I21" s="53">
        <f t="shared" si="2"/>
        <v>0.84069318169329632</v>
      </c>
      <c r="J21" s="65">
        <f t="shared" si="3"/>
        <v>18.110017586580085</v>
      </c>
      <c r="K21" s="46">
        <v>18540</v>
      </c>
      <c r="L21" s="53">
        <f t="shared" si="4"/>
        <v>2.910760235937998E-2</v>
      </c>
      <c r="M21" s="65">
        <f t="shared" si="5"/>
        <v>0.62702922077922074</v>
      </c>
      <c r="N21" s="46">
        <v>82930</v>
      </c>
      <c r="O21" s="53">
        <f t="shared" si="6"/>
        <v>0.13019921594732373</v>
      </c>
      <c r="P21" s="66">
        <f t="shared" si="7"/>
        <v>2.8047213203463204</v>
      </c>
    </row>
    <row r="22" spans="1:16">
      <c r="A22" s="50" t="s">
        <v>79</v>
      </c>
      <c r="B22" s="51" t="s">
        <v>123</v>
      </c>
      <c r="C22" s="64">
        <v>22529</v>
      </c>
      <c r="D22" s="46">
        <v>1273943</v>
      </c>
      <c r="E22" s="53">
        <f t="shared" si="0"/>
        <v>0.99492363189927235</v>
      </c>
      <c r="F22" s="65">
        <f t="shared" si="1"/>
        <v>56.546806338497049</v>
      </c>
      <c r="G22" s="52">
        <v>1280443</v>
      </c>
      <c r="H22" s="46">
        <v>972473</v>
      </c>
      <c r="I22" s="53">
        <f t="shared" si="2"/>
        <v>0.76335675928985836</v>
      </c>
      <c r="J22" s="65">
        <f t="shared" si="3"/>
        <v>43.165386834746329</v>
      </c>
      <c r="K22" s="46">
        <v>169477</v>
      </c>
      <c r="L22" s="53">
        <f t="shared" si="4"/>
        <v>0.13303342457237097</v>
      </c>
      <c r="M22" s="65">
        <f t="shared" si="5"/>
        <v>7.5226152958409163</v>
      </c>
      <c r="N22" s="46">
        <v>131993</v>
      </c>
      <c r="O22" s="53">
        <f t="shared" si="6"/>
        <v>0.10360981613777069</v>
      </c>
      <c r="P22" s="66">
        <f t="shared" si="7"/>
        <v>5.8588042079098051</v>
      </c>
    </row>
    <row r="23" spans="1:16">
      <c r="A23" s="50" t="s">
        <v>58</v>
      </c>
      <c r="B23" s="51" t="s">
        <v>105</v>
      </c>
      <c r="C23" s="64">
        <v>3616</v>
      </c>
      <c r="D23" s="46">
        <v>269800</v>
      </c>
      <c r="E23" s="53">
        <f t="shared" si="0"/>
        <v>1</v>
      </c>
      <c r="F23" s="65">
        <f t="shared" si="1"/>
        <v>74.612831858407077</v>
      </c>
      <c r="G23" s="52">
        <v>269800</v>
      </c>
      <c r="H23" s="46">
        <v>193544</v>
      </c>
      <c r="I23" s="53">
        <f t="shared" si="2"/>
        <v>0.71736100815418824</v>
      </c>
      <c r="J23" s="65">
        <f t="shared" si="3"/>
        <v>53.524336283185839</v>
      </c>
      <c r="K23" s="46">
        <v>42743</v>
      </c>
      <c r="L23" s="53">
        <f t="shared" si="4"/>
        <v>0.15842475908080059</v>
      </c>
      <c r="M23" s="65">
        <f t="shared" si="5"/>
        <v>11.820519911504425</v>
      </c>
      <c r="N23" s="46">
        <v>33513</v>
      </c>
      <c r="O23" s="53">
        <f t="shared" si="6"/>
        <v>0.12421423276501112</v>
      </c>
      <c r="P23" s="66">
        <f t="shared" si="7"/>
        <v>9.2679756637168147</v>
      </c>
    </row>
    <row r="24" spans="1:16">
      <c r="A24" s="50" t="s">
        <v>83</v>
      </c>
      <c r="B24" s="51" t="s">
        <v>128</v>
      </c>
      <c r="C24" s="64">
        <v>17075</v>
      </c>
      <c r="D24" s="46">
        <v>876815</v>
      </c>
      <c r="E24" s="53">
        <f t="shared" si="0"/>
        <v>1</v>
      </c>
      <c r="F24" s="65">
        <f t="shared" si="1"/>
        <v>51.350805270863837</v>
      </c>
      <c r="G24" s="52">
        <v>876815</v>
      </c>
      <c r="H24" s="46">
        <v>576773</v>
      </c>
      <c r="I24" s="53">
        <f t="shared" si="2"/>
        <v>0.65780466803145476</v>
      </c>
      <c r="J24" s="65">
        <f t="shared" si="3"/>
        <v>33.778799414348462</v>
      </c>
      <c r="K24" s="46">
        <v>85007</v>
      </c>
      <c r="L24" s="53">
        <f t="shared" si="4"/>
        <v>9.6949755649709465E-2</v>
      </c>
      <c r="M24" s="65">
        <f t="shared" si="5"/>
        <v>4.9784480234260613</v>
      </c>
      <c r="N24" s="46">
        <v>215035</v>
      </c>
      <c r="O24" s="53">
        <f t="shared" si="6"/>
        <v>0.24524557631883578</v>
      </c>
      <c r="P24" s="66">
        <f t="shared" si="7"/>
        <v>12.593557833089312</v>
      </c>
    </row>
    <row r="25" spans="1:16">
      <c r="A25" s="50" t="s">
        <v>406</v>
      </c>
      <c r="B25" s="51" t="s">
        <v>126</v>
      </c>
      <c r="C25" s="64">
        <v>14532</v>
      </c>
      <c r="D25" s="46">
        <v>986272</v>
      </c>
      <c r="E25" s="53">
        <f t="shared" si="0"/>
        <v>1</v>
      </c>
      <c r="F25" s="65">
        <f t="shared" si="1"/>
        <v>67.868978805394988</v>
      </c>
      <c r="G25" s="52">
        <v>986272</v>
      </c>
      <c r="H25" s="46">
        <v>708467</v>
      </c>
      <c r="I25" s="53">
        <f t="shared" si="2"/>
        <v>0.71832820966224331</v>
      </c>
      <c r="J25" s="65">
        <f t="shared" si="3"/>
        <v>48.752202036884121</v>
      </c>
      <c r="K25" s="46">
        <v>89035</v>
      </c>
      <c r="L25" s="53">
        <f t="shared" si="4"/>
        <v>9.0274285389831607E-2</v>
      </c>
      <c r="M25" s="65">
        <f t="shared" si="5"/>
        <v>6.1268235617946605</v>
      </c>
      <c r="N25" s="46">
        <v>188770</v>
      </c>
      <c r="O25" s="53">
        <f t="shared" si="6"/>
        <v>0.19139750494792512</v>
      </c>
      <c r="P25" s="66">
        <f t="shared" si="7"/>
        <v>12.989953206716212</v>
      </c>
    </row>
    <row r="26" spans="1:16">
      <c r="A26" s="50" t="s">
        <v>74</v>
      </c>
      <c r="B26" s="51" t="s">
        <v>119</v>
      </c>
      <c r="C26" s="64">
        <v>1410</v>
      </c>
      <c r="D26" s="46">
        <v>522301</v>
      </c>
      <c r="E26" s="53">
        <f t="shared" si="0"/>
        <v>0.95371662089517351</v>
      </c>
      <c r="F26" s="65">
        <f t="shared" si="1"/>
        <v>370.42624113475176</v>
      </c>
      <c r="G26" s="52">
        <v>547648</v>
      </c>
      <c r="H26" s="46">
        <v>353504</v>
      </c>
      <c r="I26" s="53">
        <f t="shared" si="2"/>
        <v>0.6768204541059657</v>
      </c>
      <c r="J26" s="65">
        <f t="shared" si="3"/>
        <v>250.71205673758865</v>
      </c>
      <c r="K26" s="46">
        <v>24636</v>
      </c>
      <c r="L26" s="53">
        <f t="shared" si="4"/>
        <v>4.7168203775217736E-2</v>
      </c>
      <c r="M26" s="65">
        <f t="shared" si="5"/>
        <v>17.472340425531915</v>
      </c>
      <c r="N26" s="46">
        <v>144161</v>
      </c>
      <c r="O26" s="53">
        <f t="shared" si="6"/>
        <v>0.27601134211881656</v>
      </c>
      <c r="P26" s="66">
        <f t="shared" si="7"/>
        <v>102.24184397163121</v>
      </c>
    </row>
    <row r="27" spans="1:16">
      <c r="A27" s="50" t="s">
        <v>84</v>
      </c>
      <c r="B27" s="51" t="s">
        <v>129</v>
      </c>
      <c r="C27" s="64">
        <v>25163</v>
      </c>
      <c r="D27" s="46">
        <v>2706972</v>
      </c>
      <c r="E27" s="53">
        <f t="shared" si="0"/>
        <v>0.86568475829012859</v>
      </c>
      <c r="F27" s="65">
        <f t="shared" si="1"/>
        <v>107.57747486388746</v>
      </c>
      <c r="G27" s="52">
        <v>3126972</v>
      </c>
      <c r="H27" s="46">
        <v>1575051</v>
      </c>
      <c r="I27" s="53">
        <f t="shared" si="2"/>
        <v>0.58184975685008933</v>
      </c>
      <c r="J27" s="65">
        <f t="shared" si="3"/>
        <v>62.593927592099512</v>
      </c>
      <c r="K27" s="46">
        <v>235511</v>
      </c>
      <c r="L27" s="53">
        <f t="shared" si="4"/>
        <v>8.700163873139434E-2</v>
      </c>
      <c r="M27" s="65">
        <f t="shared" si="5"/>
        <v>9.3594166037435915</v>
      </c>
      <c r="N27" s="46">
        <v>896410</v>
      </c>
      <c r="O27" s="53">
        <f t="shared" si="6"/>
        <v>0.33114860441851635</v>
      </c>
      <c r="P27" s="66">
        <f t="shared" si="7"/>
        <v>35.624130668044351</v>
      </c>
    </row>
    <row r="28" spans="1:16">
      <c r="A28" s="50" t="s">
        <v>64</v>
      </c>
      <c r="B28" s="51" t="s">
        <v>111</v>
      </c>
      <c r="C28" s="64">
        <v>5991</v>
      </c>
      <c r="D28" s="46">
        <v>81499</v>
      </c>
      <c r="E28" s="53">
        <f t="shared" si="0"/>
        <v>1</v>
      </c>
      <c r="F28" s="65">
        <f t="shared" si="1"/>
        <v>13.603572024703722</v>
      </c>
      <c r="G28" s="52">
        <v>81499</v>
      </c>
      <c r="H28" s="46">
        <v>41590</v>
      </c>
      <c r="I28" s="53">
        <f t="shared" si="2"/>
        <v>0.51031300997558249</v>
      </c>
      <c r="J28" s="65">
        <f t="shared" si="3"/>
        <v>6.9420797863461861</v>
      </c>
      <c r="K28" s="46">
        <v>6370</v>
      </c>
      <c r="L28" s="53">
        <f t="shared" si="4"/>
        <v>7.816046822660401E-2</v>
      </c>
      <c r="M28" s="65">
        <f t="shared" si="5"/>
        <v>1.0632615590051744</v>
      </c>
      <c r="N28" s="46">
        <v>33539</v>
      </c>
      <c r="O28" s="53">
        <f t="shared" si="6"/>
        <v>0.41152652179781346</v>
      </c>
      <c r="P28" s="66">
        <f t="shared" si="7"/>
        <v>5.598230679352362</v>
      </c>
    </row>
    <row r="29" spans="1:16">
      <c r="A29" s="50" t="s">
        <v>85</v>
      </c>
      <c r="B29" s="51" t="s">
        <v>111</v>
      </c>
      <c r="C29" s="64">
        <v>19821</v>
      </c>
      <c r="D29" s="46">
        <v>1486420</v>
      </c>
      <c r="E29" s="53">
        <f t="shared" si="0"/>
        <v>0.88666324668042618</v>
      </c>
      <c r="F29" s="65">
        <f t="shared" si="1"/>
        <v>74.992180011099336</v>
      </c>
      <c r="G29" s="52">
        <v>1676420</v>
      </c>
      <c r="H29" s="46">
        <v>1130500</v>
      </c>
      <c r="I29" s="53">
        <f t="shared" si="2"/>
        <v>0.76055219924382067</v>
      </c>
      <c r="J29" s="65">
        <f t="shared" si="3"/>
        <v>57.035467433530094</v>
      </c>
      <c r="K29" s="46">
        <v>127563</v>
      </c>
      <c r="L29" s="53">
        <f t="shared" si="4"/>
        <v>8.5818947538380805E-2</v>
      </c>
      <c r="M29" s="65">
        <f t="shared" si="5"/>
        <v>6.4357499621613439</v>
      </c>
      <c r="N29" s="46">
        <v>228357</v>
      </c>
      <c r="O29" s="53">
        <f t="shared" si="6"/>
        <v>0.15362885321779846</v>
      </c>
      <c r="P29" s="66">
        <f t="shared" si="7"/>
        <v>11.520962615407901</v>
      </c>
    </row>
    <row r="30" spans="1:16">
      <c r="A30" s="50" t="s">
        <v>100</v>
      </c>
      <c r="B30" s="51" t="s">
        <v>111</v>
      </c>
      <c r="C30" s="64">
        <v>1920</v>
      </c>
      <c r="D30" s="46">
        <v>98155</v>
      </c>
      <c r="E30" s="53">
        <f t="shared" si="0"/>
        <v>1</v>
      </c>
      <c r="F30" s="65">
        <f t="shared" si="1"/>
        <v>51.122395833333336</v>
      </c>
      <c r="G30" s="52">
        <v>98155</v>
      </c>
      <c r="H30" s="46">
        <v>53740</v>
      </c>
      <c r="I30" s="53">
        <f t="shared" si="2"/>
        <v>0.54750140084560139</v>
      </c>
      <c r="J30" s="65">
        <f t="shared" si="3"/>
        <v>27.989583333333332</v>
      </c>
      <c r="K30" s="46">
        <v>7963</v>
      </c>
      <c r="L30" s="53">
        <f t="shared" si="4"/>
        <v>8.1126789261881715E-2</v>
      </c>
      <c r="M30" s="65">
        <f t="shared" si="5"/>
        <v>4.1473958333333334</v>
      </c>
      <c r="N30" s="46">
        <v>36452</v>
      </c>
      <c r="O30" s="53">
        <f t="shared" si="6"/>
        <v>0.37137180989251695</v>
      </c>
      <c r="P30" s="66">
        <f t="shared" si="7"/>
        <v>18.985416666666666</v>
      </c>
    </row>
    <row r="31" spans="1:16">
      <c r="A31" s="50" t="s">
        <v>82</v>
      </c>
      <c r="B31" s="51" t="s">
        <v>127</v>
      </c>
      <c r="C31" s="64">
        <v>34114</v>
      </c>
      <c r="D31" s="46">
        <v>983778</v>
      </c>
      <c r="E31" s="53">
        <f t="shared" si="0"/>
        <v>0.90314270947035802</v>
      </c>
      <c r="F31" s="65">
        <f t="shared" si="1"/>
        <v>28.837955091751187</v>
      </c>
      <c r="G31" s="52">
        <v>1089283</v>
      </c>
      <c r="H31" s="46">
        <v>669144</v>
      </c>
      <c r="I31" s="53">
        <f t="shared" si="2"/>
        <v>0.68017784500161627</v>
      </c>
      <c r="J31" s="65">
        <f t="shared" si="3"/>
        <v>19.614938148560707</v>
      </c>
      <c r="K31" s="46">
        <v>164494</v>
      </c>
      <c r="L31" s="53">
        <f t="shared" si="4"/>
        <v>0.16720642258720972</v>
      </c>
      <c r="M31" s="65">
        <f t="shared" si="5"/>
        <v>4.8218913056223247</v>
      </c>
      <c r="N31" s="46">
        <v>150140</v>
      </c>
      <c r="O31" s="53">
        <f t="shared" si="6"/>
        <v>0.15261573241117407</v>
      </c>
      <c r="P31" s="66">
        <f t="shared" si="7"/>
        <v>4.4011256375681542</v>
      </c>
    </row>
    <row r="32" spans="1:16">
      <c r="A32" s="50" t="s">
        <v>87</v>
      </c>
      <c r="B32" s="51" t="s">
        <v>130</v>
      </c>
      <c r="C32" s="64">
        <v>12588</v>
      </c>
      <c r="D32" s="46">
        <v>485901</v>
      </c>
      <c r="E32" s="53">
        <f t="shared" si="0"/>
        <v>1</v>
      </c>
      <c r="F32" s="65">
        <f t="shared" si="1"/>
        <v>38.600333651096285</v>
      </c>
      <c r="G32" s="52">
        <v>485901</v>
      </c>
      <c r="H32" s="46">
        <v>320506</v>
      </c>
      <c r="I32" s="53">
        <f t="shared" si="2"/>
        <v>0.659611731607879</v>
      </c>
      <c r="J32" s="65">
        <f t="shared" si="3"/>
        <v>25.4612329202415</v>
      </c>
      <c r="K32" s="46">
        <v>53953</v>
      </c>
      <c r="L32" s="53">
        <f t="shared" si="4"/>
        <v>0.11103702194479946</v>
      </c>
      <c r="M32" s="65">
        <f t="shared" si="5"/>
        <v>4.2860660946933589</v>
      </c>
      <c r="N32" s="46">
        <v>111442</v>
      </c>
      <c r="O32" s="53">
        <f t="shared" si="6"/>
        <v>0.22935124644732158</v>
      </c>
      <c r="P32" s="66">
        <f t="shared" si="7"/>
        <v>8.8530346361614232</v>
      </c>
    </row>
    <row r="33" spans="1:16">
      <c r="A33" s="50" t="s">
        <v>89</v>
      </c>
      <c r="B33" s="51" t="s">
        <v>131</v>
      </c>
      <c r="C33" s="64">
        <v>75604</v>
      </c>
      <c r="D33" s="46">
        <v>2431388</v>
      </c>
      <c r="E33" s="53">
        <f t="shared" si="0"/>
        <v>0.98471325764954742</v>
      </c>
      <c r="F33" s="65">
        <f t="shared" si="1"/>
        <v>32.15951536955717</v>
      </c>
      <c r="G33" s="52">
        <v>2469133</v>
      </c>
      <c r="H33" s="46">
        <v>1945357</v>
      </c>
      <c r="I33" s="53">
        <f t="shared" si="2"/>
        <v>0.80010142354901814</v>
      </c>
      <c r="J33" s="65">
        <f t="shared" si="3"/>
        <v>25.730874027829216</v>
      </c>
      <c r="K33" s="46">
        <v>150533</v>
      </c>
      <c r="L33" s="53">
        <f t="shared" si="4"/>
        <v>6.1912372685889706E-2</v>
      </c>
      <c r="M33" s="65">
        <f t="shared" si="5"/>
        <v>1.9910719009576212</v>
      </c>
      <c r="N33" s="46">
        <v>335498</v>
      </c>
      <c r="O33" s="53">
        <f t="shared" si="6"/>
        <v>0.13798620376509221</v>
      </c>
      <c r="P33" s="66">
        <f t="shared" si="7"/>
        <v>4.4375694407703294</v>
      </c>
    </row>
    <row r="34" spans="1:16">
      <c r="A34" s="50" t="s">
        <v>91</v>
      </c>
      <c r="B34" s="51" t="s">
        <v>133</v>
      </c>
      <c r="C34" s="64">
        <v>17871</v>
      </c>
      <c r="D34" s="46">
        <v>736427</v>
      </c>
      <c r="E34" s="53">
        <f t="shared" si="0"/>
        <v>1</v>
      </c>
      <c r="F34" s="65">
        <f t="shared" si="1"/>
        <v>41.207934642717248</v>
      </c>
      <c r="G34" s="52">
        <v>736427</v>
      </c>
      <c r="H34" s="46">
        <v>485300</v>
      </c>
      <c r="I34" s="53">
        <f t="shared" si="2"/>
        <v>0.65899267680299611</v>
      </c>
      <c r="J34" s="65">
        <f t="shared" si="3"/>
        <v>27.155727155727156</v>
      </c>
      <c r="K34" s="46">
        <v>52013</v>
      </c>
      <c r="L34" s="53">
        <f t="shared" si="4"/>
        <v>7.0628860701739613E-2</v>
      </c>
      <c r="M34" s="65">
        <f t="shared" si="5"/>
        <v>2.9104694756868672</v>
      </c>
      <c r="N34" s="46">
        <v>199114</v>
      </c>
      <c r="O34" s="53">
        <f t="shared" si="6"/>
        <v>0.27037846249526432</v>
      </c>
      <c r="P34" s="66">
        <f t="shared" si="7"/>
        <v>11.141738011303229</v>
      </c>
    </row>
    <row r="35" spans="1:16">
      <c r="A35" s="50" t="s">
        <v>92</v>
      </c>
      <c r="B35" s="51" t="s">
        <v>134</v>
      </c>
      <c r="C35" s="64">
        <v>131744</v>
      </c>
      <c r="D35" s="46">
        <v>5516785</v>
      </c>
      <c r="E35" s="53">
        <f t="shared" si="0"/>
        <v>0.96748343315151464</v>
      </c>
      <c r="F35" s="65">
        <f t="shared" si="1"/>
        <v>41.875037952392518</v>
      </c>
      <c r="G35" s="52">
        <v>5702201</v>
      </c>
      <c r="H35" s="46">
        <v>3992289</v>
      </c>
      <c r="I35" s="53">
        <f t="shared" si="2"/>
        <v>0.72366224168605442</v>
      </c>
      <c r="J35" s="65">
        <f t="shared" si="3"/>
        <v>30.303383835316978</v>
      </c>
      <c r="K35" s="46">
        <v>169286</v>
      </c>
      <c r="L35" s="53">
        <f t="shared" si="4"/>
        <v>3.068562577660721E-2</v>
      </c>
      <c r="M35" s="65">
        <f t="shared" si="5"/>
        <v>1.284961743988341</v>
      </c>
      <c r="N35" s="46">
        <v>1355210</v>
      </c>
      <c r="O35" s="53">
        <f t="shared" si="6"/>
        <v>0.24565213253733834</v>
      </c>
      <c r="P35" s="66">
        <f t="shared" si="7"/>
        <v>10.286692373087199</v>
      </c>
    </row>
    <row r="36" spans="1:16">
      <c r="A36" s="50" t="s">
        <v>93</v>
      </c>
      <c r="B36" s="51" t="s">
        <v>134</v>
      </c>
      <c r="C36" s="64">
        <v>59190</v>
      </c>
      <c r="D36" s="46">
        <v>8211130</v>
      </c>
      <c r="E36" s="53">
        <f t="shared" si="0"/>
        <v>0.97455098490876324</v>
      </c>
      <c r="F36" s="65">
        <f t="shared" si="1"/>
        <v>138.72495353944925</v>
      </c>
      <c r="G36" s="52">
        <v>8425552</v>
      </c>
      <c r="H36" s="46">
        <v>4485217</v>
      </c>
      <c r="I36" s="53">
        <f t="shared" si="2"/>
        <v>0.54623626711548834</v>
      </c>
      <c r="J36" s="65">
        <f t="shared" si="3"/>
        <v>75.776600777158308</v>
      </c>
      <c r="K36" s="46">
        <v>471665</v>
      </c>
      <c r="L36" s="53">
        <f t="shared" si="4"/>
        <v>5.7442154733879501E-2</v>
      </c>
      <c r="M36" s="65">
        <f t="shared" si="5"/>
        <v>7.9686602466632879</v>
      </c>
      <c r="N36" s="46">
        <v>3254248</v>
      </c>
      <c r="O36" s="53">
        <f t="shared" si="6"/>
        <v>0.39632157815063213</v>
      </c>
      <c r="P36" s="66">
        <f t="shared" si="7"/>
        <v>54.97969251562764</v>
      </c>
    </row>
    <row r="37" spans="1:16">
      <c r="A37" s="50" t="s">
        <v>59</v>
      </c>
      <c r="B37" s="51" t="s">
        <v>106</v>
      </c>
      <c r="C37" s="64">
        <v>8020</v>
      </c>
      <c r="D37" s="46">
        <v>160290</v>
      </c>
      <c r="E37" s="53">
        <f t="shared" si="0"/>
        <v>1</v>
      </c>
      <c r="F37" s="65">
        <f t="shared" si="1"/>
        <v>19.986284289276806</v>
      </c>
      <c r="G37" s="52">
        <v>160290</v>
      </c>
      <c r="H37" s="46">
        <v>99561</v>
      </c>
      <c r="I37" s="53">
        <f t="shared" si="2"/>
        <v>0.62113045105745834</v>
      </c>
      <c r="J37" s="65">
        <f t="shared" si="3"/>
        <v>12.414089775561097</v>
      </c>
      <c r="K37" s="46">
        <v>15728</v>
      </c>
      <c r="L37" s="53">
        <f t="shared" si="4"/>
        <v>9.8122153596606157E-2</v>
      </c>
      <c r="M37" s="65">
        <f t="shared" si="5"/>
        <v>1.9610972568578553</v>
      </c>
      <c r="N37" s="46">
        <v>45001</v>
      </c>
      <c r="O37" s="53">
        <f t="shared" si="6"/>
        <v>0.28074739534593551</v>
      </c>
      <c r="P37" s="66">
        <f t="shared" si="7"/>
        <v>5.611097256857855</v>
      </c>
    </row>
    <row r="38" spans="1:16">
      <c r="A38" s="50" t="s">
        <v>73</v>
      </c>
      <c r="B38" s="51" t="s">
        <v>118</v>
      </c>
      <c r="C38" s="64">
        <v>4230</v>
      </c>
      <c r="D38" s="46">
        <v>350072</v>
      </c>
      <c r="E38" s="53">
        <f t="shared" si="0"/>
        <v>1</v>
      </c>
      <c r="F38" s="65">
        <f t="shared" si="1"/>
        <v>82.759338061465726</v>
      </c>
      <c r="G38" s="52">
        <v>350072</v>
      </c>
      <c r="H38" s="46">
        <v>210179</v>
      </c>
      <c r="I38" s="53">
        <f t="shared" si="2"/>
        <v>0.60038792019927334</v>
      </c>
      <c r="J38" s="65">
        <f t="shared" si="3"/>
        <v>49.687706855791966</v>
      </c>
      <c r="K38" s="46">
        <v>20692</v>
      </c>
      <c r="L38" s="53">
        <f t="shared" si="4"/>
        <v>5.9107840672775885E-2</v>
      </c>
      <c r="M38" s="65">
        <f t="shared" si="5"/>
        <v>4.8917257683215132</v>
      </c>
      <c r="N38" s="46">
        <v>119201</v>
      </c>
      <c r="O38" s="53">
        <f t="shared" si="6"/>
        <v>0.3405042391279508</v>
      </c>
      <c r="P38" s="66">
        <f t="shared" si="7"/>
        <v>28.179905437352247</v>
      </c>
    </row>
    <row r="39" spans="1:16">
      <c r="A39" s="50" t="s">
        <v>86</v>
      </c>
      <c r="B39" s="51" t="s">
        <v>118</v>
      </c>
      <c r="C39" s="64">
        <v>6154</v>
      </c>
      <c r="D39" s="46">
        <v>349376</v>
      </c>
      <c r="E39" s="53">
        <f t="shared" si="0"/>
        <v>0.77031248966488886</v>
      </c>
      <c r="F39" s="65">
        <f t="shared" si="1"/>
        <v>56.772180695482611</v>
      </c>
      <c r="G39" s="52">
        <v>453551</v>
      </c>
      <c r="H39" s="46">
        <v>213639</v>
      </c>
      <c r="I39" s="53">
        <f t="shared" si="2"/>
        <v>0.61148733742443673</v>
      </c>
      <c r="J39" s="65">
        <f t="shared" si="3"/>
        <v>34.715469613259671</v>
      </c>
      <c r="K39" s="46">
        <v>30260</v>
      </c>
      <c r="L39" s="53">
        <f t="shared" si="4"/>
        <v>8.6611558893570251E-2</v>
      </c>
      <c r="M39" s="65">
        <f t="shared" si="5"/>
        <v>4.9171270718232041</v>
      </c>
      <c r="N39" s="46">
        <v>105477</v>
      </c>
      <c r="O39" s="53">
        <f t="shared" si="6"/>
        <v>0.30190110368199302</v>
      </c>
      <c r="P39" s="66">
        <f t="shared" si="7"/>
        <v>17.139584010399741</v>
      </c>
    </row>
    <row r="40" spans="1:16">
      <c r="A40" s="50" t="s">
        <v>67</v>
      </c>
      <c r="B40" s="51" t="s">
        <v>114</v>
      </c>
      <c r="C40" s="64">
        <v>9476</v>
      </c>
      <c r="D40" s="46">
        <v>714107</v>
      </c>
      <c r="E40" s="53">
        <f t="shared" si="0"/>
        <v>0.86707877092394403</v>
      </c>
      <c r="F40" s="65">
        <f t="shared" si="1"/>
        <v>75.359539890249053</v>
      </c>
      <c r="G40" s="52">
        <v>823578</v>
      </c>
      <c r="H40" s="46">
        <v>527278</v>
      </c>
      <c r="I40" s="53">
        <f t="shared" si="2"/>
        <v>0.73837394116007826</v>
      </c>
      <c r="J40" s="65">
        <f t="shared" si="3"/>
        <v>55.643520472773325</v>
      </c>
      <c r="K40" s="46">
        <v>59907</v>
      </c>
      <c r="L40" s="53">
        <f t="shared" si="4"/>
        <v>8.3890789475526778E-2</v>
      </c>
      <c r="M40" s="65">
        <f t="shared" si="5"/>
        <v>6.3219712959054455</v>
      </c>
      <c r="N40" s="46">
        <v>126922</v>
      </c>
      <c r="O40" s="53">
        <f t="shared" si="6"/>
        <v>0.17773526936439496</v>
      </c>
      <c r="P40" s="66">
        <f t="shared" si="7"/>
        <v>13.394048121570282</v>
      </c>
    </row>
    <row r="41" spans="1:16">
      <c r="A41" s="50" t="s">
        <v>71</v>
      </c>
      <c r="B41" s="51" t="s">
        <v>114</v>
      </c>
      <c r="C41" s="64">
        <v>12642</v>
      </c>
      <c r="D41" s="46">
        <v>1151420</v>
      </c>
      <c r="E41" s="53">
        <f t="shared" si="0"/>
        <v>1</v>
      </c>
      <c r="F41" s="65">
        <f t="shared" si="1"/>
        <v>91.078943205189049</v>
      </c>
      <c r="G41" s="52">
        <v>1151420</v>
      </c>
      <c r="H41" s="46">
        <v>783107</v>
      </c>
      <c r="I41" s="53">
        <f t="shared" si="2"/>
        <v>0.68012280488440358</v>
      </c>
      <c r="J41" s="65">
        <f t="shared" si="3"/>
        <v>61.94486631862047</v>
      </c>
      <c r="K41" s="46">
        <v>108756</v>
      </c>
      <c r="L41" s="53">
        <f t="shared" si="4"/>
        <v>9.4453804867033753E-2</v>
      </c>
      <c r="M41" s="65">
        <f t="shared" si="5"/>
        <v>8.6027527289985759</v>
      </c>
      <c r="N41" s="46">
        <v>259557</v>
      </c>
      <c r="O41" s="53">
        <f t="shared" si="6"/>
        <v>0.22542339024856264</v>
      </c>
      <c r="P41" s="66">
        <f t="shared" si="7"/>
        <v>20.531324157570005</v>
      </c>
    </row>
    <row r="42" spans="1:16">
      <c r="A42" s="50" t="s">
        <v>95</v>
      </c>
      <c r="B42" s="51" t="s">
        <v>136</v>
      </c>
      <c r="C42" s="64">
        <v>31931</v>
      </c>
      <c r="D42" s="46">
        <v>1325742</v>
      </c>
      <c r="E42" s="53">
        <f t="shared" si="0"/>
        <v>0.87329720016230938</v>
      </c>
      <c r="F42" s="65">
        <f t="shared" si="1"/>
        <v>41.51896276345871</v>
      </c>
      <c r="G42" s="52">
        <v>1518088</v>
      </c>
      <c r="H42" s="46">
        <v>1029055</v>
      </c>
      <c r="I42" s="53">
        <f t="shared" si="2"/>
        <v>0.77621060508002315</v>
      </c>
      <c r="J42" s="65">
        <f t="shared" si="3"/>
        <v>32.227459208919235</v>
      </c>
      <c r="K42" s="46">
        <v>127253</v>
      </c>
      <c r="L42" s="53">
        <f t="shared" si="4"/>
        <v>9.5986247701287275E-2</v>
      </c>
      <c r="M42" s="65">
        <f t="shared" si="5"/>
        <v>3.9852494441138706</v>
      </c>
      <c r="N42" s="46">
        <v>169434</v>
      </c>
      <c r="O42" s="53">
        <f t="shared" si="6"/>
        <v>0.1278031472186896</v>
      </c>
      <c r="P42" s="66">
        <f t="shared" si="7"/>
        <v>5.3062541104256056</v>
      </c>
    </row>
    <row r="43" spans="1:16">
      <c r="A43" s="50" t="s">
        <v>96</v>
      </c>
      <c r="B43" s="51" t="s">
        <v>137</v>
      </c>
      <c r="C43" s="64">
        <v>16359</v>
      </c>
      <c r="D43" s="46">
        <v>749011</v>
      </c>
      <c r="E43" s="53">
        <f t="shared" si="0"/>
        <v>1</v>
      </c>
      <c r="F43" s="65">
        <f t="shared" si="1"/>
        <v>45.785867106791372</v>
      </c>
      <c r="G43" s="52">
        <v>749011</v>
      </c>
      <c r="H43" s="46">
        <v>488928</v>
      </c>
      <c r="I43" s="53">
        <f t="shared" si="2"/>
        <v>0.65276477915544628</v>
      </c>
      <c r="J43" s="65">
        <f t="shared" si="3"/>
        <v>29.88740143040528</v>
      </c>
      <c r="K43" s="46">
        <v>57134</v>
      </c>
      <c r="L43" s="53">
        <f t="shared" si="4"/>
        <v>7.6279253575715175E-2</v>
      </c>
      <c r="M43" s="65">
        <f t="shared" si="5"/>
        <v>3.4925117672229353</v>
      </c>
      <c r="N43" s="46">
        <v>202949</v>
      </c>
      <c r="O43" s="53">
        <f t="shared" si="6"/>
        <v>0.27095596726883853</v>
      </c>
      <c r="P43" s="66">
        <f t="shared" si="7"/>
        <v>12.405953909163152</v>
      </c>
    </row>
    <row r="44" spans="1:16">
      <c r="A44" s="50" t="s">
        <v>69</v>
      </c>
      <c r="B44" s="51" t="s">
        <v>116</v>
      </c>
      <c r="C44" s="64">
        <v>11147</v>
      </c>
      <c r="D44" s="46">
        <v>376494</v>
      </c>
      <c r="E44" s="53">
        <f t="shared" si="0"/>
        <v>0.92619817266675519</v>
      </c>
      <c r="F44" s="65">
        <f t="shared" si="1"/>
        <v>33.775365569211445</v>
      </c>
      <c r="G44" s="52">
        <v>406494</v>
      </c>
      <c r="H44" s="46">
        <v>292452</v>
      </c>
      <c r="I44" s="53">
        <f t="shared" si="2"/>
        <v>0.77677731916046466</v>
      </c>
      <c r="J44" s="65">
        <f t="shared" si="3"/>
        <v>26.235937920516729</v>
      </c>
      <c r="K44" s="46">
        <v>31327</v>
      </c>
      <c r="L44" s="53">
        <f t="shared" si="4"/>
        <v>8.3207169304158904E-2</v>
      </c>
      <c r="M44" s="65">
        <f t="shared" si="5"/>
        <v>2.8103525612272362</v>
      </c>
      <c r="N44" s="46">
        <v>52715</v>
      </c>
      <c r="O44" s="53">
        <f t="shared" si="6"/>
        <v>0.14001551153537639</v>
      </c>
      <c r="P44" s="66">
        <f t="shared" si="7"/>
        <v>4.7290750874674803</v>
      </c>
    </row>
    <row r="45" spans="1:16">
      <c r="A45" s="50" t="s">
        <v>90</v>
      </c>
      <c r="B45" s="51" t="s">
        <v>132</v>
      </c>
      <c r="C45" s="64">
        <v>9631</v>
      </c>
      <c r="D45" s="46">
        <v>143246</v>
      </c>
      <c r="E45" s="53">
        <f t="shared" si="0"/>
        <v>1</v>
      </c>
      <c r="F45" s="65">
        <f t="shared" si="1"/>
        <v>14.873429550410133</v>
      </c>
      <c r="G45" s="52">
        <v>143246</v>
      </c>
      <c r="H45" s="46">
        <v>83617</v>
      </c>
      <c r="I45" s="53">
        <f t="shared" si="2"/>
        <v>0.58373008670399174</v>
      </c>
      <c r="J45" s="65">
        <f t="shared" si="3"/>
        <v>8.6820683210466196</v>
      </c>
      <c r="K45" s="46">
        <v>15728</v>
      </c>
      <c r="L45" s="53">
        <f t="shared" si="4"/>
        <v>0.10979713220613491</v>
      </c>
      <c r="M45" s="65">
        <f t="shared" si="5"/>
        <v>1.633059910705015</v>
      </c>
      <c r="N45" s="46">
        <v>43901</v>
      </c>
      <c r="O45" s="53">
        <f t="shared" si="6"/>
        <v>0.30647278108987336</v>
      </c>
      <c r="P45" s="66">
        <f t="shared" si="7"/>
        <v>4.5583013186584989</v>
      </c>
    </row>
    <row r="46" spans="1:16">
      <c r="A46" s="50" t="s">
        <v>97</v>
      </c>
      <c r="B46" s="51" t="s">
        <v>132</v>
      </c>
      <c r="C46" s="64">
        <v>73192</v>
      </c>
      <c r="D46" s="46">
        <v>4238320</v>
      </c>
      <c r="E46" s="53">
        <f t="shared" si="0"/>
        <v>0.91852150441509361</v>
      </c>
      <c r="F46" s="65">
        <f t="shared" si="1"/>
        <v>57.906875068313475</v>
      </c>
      <c r="G46" s="52">
        <v>4614285</v>
      </c>
      <c r="H46" s="46">
        <v>3086863</v>
      </c>
      <c r="I46" s="53">
        <f t="shared" si="2"/>
        <v>0.7283223069518111</v>
      </c>
      <c r="J46" s="65">
        <f t="shared" si="3"/>
        <v>42.174868838124382</v>
      </c>
      <c r="K46" s="46">
        <v>346796</v>
      </c>
      <c r="L46" s="53">
        <f t="shared" si="4"/>
        <v>8.1823930236508802E-2</v>
      </c>
      <c r="M46" s="65">
        <f t="shared" si="5"/>
        <v>4.7381681058039131</v>
      </c>
      <c r="N46" s="46">
        <v>804661</v>
      </c>
      <c r="O46" s="53">
        <f t="shared" si="6"/>
        <v>0.18985376281168009</v>
      </c>
      <c r="P46" s="66">
        <f t="shared" si="7"/>
        <v>10.993838124385178</v>
      </c>
    </row>
    <row r="47" spans="1:16">
      <c r="A47" s="50" t="s">
        <v>80</v>
      </c>
      <c r="B47" s="51" t="s">
        <v>124</v>
      </c>
      <c r="C47" s="64">
        <v>6528</v>
      </c>
      <c r="D47" s="46">
        <v>287149</v>
      </c>
      <c r="E47" s="53">
        <f t="shared" si="0"/>
        <v>0.97769825569715929</v>
      </c>
      <c r="F47" s="65">
        <f t="shared" si="1"/>
        <v>43.987285539215684</v>
      </c>
      <c r="G47" s="52">
        <v>293699</v>
      </c>
      <c r="H47" s="46">
        <v>211510</v>
      </c>
      <c r="I47" s="53">
        <f t="shared" si="2"/>
        <v>0.73658623223483277</v>
      </c>
      <c r="J47" s="65">
        <f t="shared" si="3"/>
        <v>32.400428921568626</v>
      </c>
      <c r="K47" s="46">
        <v>34468</v>
      </c>
      <c r="L47" s="53">
        <f t="shared" si="4"/>
        <v>0.12003524302713922</v>
      </c>
      <c r="M47" s="65">
        <f t="shared" si="5"/>
        <v>5.2800245098039218</v>
      </c>
      <c r="N47" s="46">
        <v>41171</v>
      </c>
      <c r="O47" s="53">
        <f t="shared" si="6"/>
        <v>0.14337852473802798</v>
      </c>
      <c r="P47" s="66">
        <f t="shared" si="7"/>
        <v>6.3068321078431371</v>
      </c>
    </row>
    <row r="48" spans="1:16">
      <c r="A48" s="50" t="s">
        <v>98</v>
      </c>
      <c r="B48" s="51" t="s">
        <v>138</v>
      </c>
      <c r="C48" s="64">
        <v>31012</v>
      </c>
      <c r="D48" s="46">
        <v>997794</v>
      </c>
      <c r="E48" s="53">
        <f t="shared" si="0"/>
        <v>1</v>
      </c>
      <c r="F48" s="65">
        <f t="shared" si="1"/>
        <v>32.174448600541723</v>
      </c>
      <c r="G48" s="52">
        <v>997794</v>
      </c>
      <c r="H48" s="46">
        <v>671479</v>
      </c>
      <c r="I48" s="53">
        <f t="shared" si="2"/>
        <v>0.67296355760808346</v>
      </c>
      <c r="J48" s="65">
        <f t="shared" si="3"/>
        <v>21.65223139429898</v>
      </c>
      <c r="K48" s="46">
        <v>68208</v>
      </c>
      <c r="L48" s="53">
        <f t="shared" si="4"/>
        <v>6.8358799511722856E-2</v>
      </c>
      <c r="M48" s="65">
        <f t="shared" si="5"/>
        <v>2.199406681284664</v>
      </c>
      <c r="N48" s="46">
        <v>258107</v>
      </c>
      <c r="O48" s="53">
        <f t="shared" si="6"/>
        <v>0.25867764288019368</v>
      </c>
      <c r="P48" s="66">
        <f t="shared" si="7"/>
        <v>8.322810524958081</v>
      </c>
    </row>
    <row r="49" spans="1:16">
      <c r="A49" s="50" t="s">
        <v>99</v>
      </c>
      <c r="B49" s="51" t="s">
        <v>139</v>
      </c>
      <c r="C49" s="64">
        <v>23359</v>
      </c>
      <c r="D49" s="46">
        <v>2444616</v>
      </c>
      <c r="E49" s="53">
        <f t="shared" si="0"/>
        <v>0.97486448451476626</v>
      </c>
      <c r="F49" s="65">
        <f t="shared" si="1"/>
        <v>104.65413759150648</v>
      </c>
      <c r="G49" s="52">
        <v>2507647</v>
      </c>
      <c r="H49" s="46">
        <v>1728104</v>
      </c>
      <c r="I49" s="53">
        <f t="shared" si="2"/>
        <v>0.70690202469426688</v>
      </c>
      <c r="J49" s="65">
        <f t="shared" si="3"/>
        <v>73.980221756068332</v>
      </c>
      <c r="K49" s="46">
        <v>107894</v>
      </c>
      <c r="L49" s="53">
        <f t="shared" si="4"/>
        <v>4.4135357045850962E-2</v>
      </c>
      <c r="M49" s="65">
        <f t="shared" si="5"/>
        <v>4.6189477289267522</v>
      </c>
      <c r="N49" s="46">
        <v>608618</v>
      </c>
      <c r="O49" s="53">
        <f t="shared" si="6"/>
        <v>0.24896261825988211</v>
      </c>
      <c r="P49" s="66">
        <f t="shared" si="7"/>
        <v>26.05496810651141</v>
      </c>
    </row>
    <row r="50" spans="1:16">
      <c r="A50" s="50" t="s">
        <v>101</v>
      </c>
      <c r="B50" s="51" t="s">
        <v>140</v>
      </c>
      <c r="C50" s="64">
        <v>43240</v>
      </c>
      <c r="D50" s="46">
        <v>1249038</v>
      </c>
      <c r="E50" s="53">
        <f t="shared" si="0"/>
        <v>1</v>
      </c>
      <c r="F50" s="65">
        <f t="shared" si="1"/>
        <v>28.886170212765958</v>
      </c>
      <c r="G50" s="52">
        <v>1249038</v>
      </c>
      <c r="H50" s="46">
        <v>915800</v>
      </c>
      <c r="I50" s="53">
        <f t="shared" si="2"/>
        <v>0.73320427400927757</v>
      </c>
      <c r="J50" s="65">
        <f t="shared" si="3"/>
        <v>21.179463459759482</v>
      </c>
      <c r="K50" s="46">
        <v>101581</v>
      </c>
      <c r="L50" s="53">
        <f t="shared" si="4"/>
        <v>8.1327389559004606E-2</v>
      </c>
      <c r="M50" s="65">
        <f t="shared" si="5"/>
        <v>2.3492368177613323</v>
      </c>
      <c r="N50" s="46">
        <v>231657</v>
      </c>
      <c r="O50" s="53">
        <f t="shared" si="6"/>
        <v>0.18546833643171784</v>
      </c>
      <c r="P50" s="66">
        <f t="shared" si="7"/>
        <v>5.3574699352451436</v>
      </c>
    </row>
    <row r="51" spans="1:16">
      <c r="A51" s="60"/>
      <c r="B51" s="61"/>
      <c r="C51" s="61"/>
      <c r="D51" s="61"/>
      <c r="E51" s="62"/>
      <c r="F51" s="61"/>
      <c r="G51" s="61"/>
      <c r="H51" s="61"/>
      <c r="I51" s="67"/>
      <c r="J51" s="61"/>
      <c r="K51" s="61"/>
      <c r="L51" s="62"/>
      <c r="M51" s="61"/>
      <c r="N51" s="61"/>
      <c r="O51" s="62"/>
      <c r="P51" s="68"/>
    </row>
    <row r="52" spans="1:16">
      <c r="A52" s="7" t="s">
        <v>310</v>
      </c>
      <c r="B52" s="7"/>
      <c r="C52" s="8">
        <f>SUM(C3:C50)</f>
        <v>1097379</v>
      </c>
      <c r="D52" s="14">
        <f t="shared" ref="D52:N52" si="8">SUM(D3:D50)</f>
        <v>58228857</v>
      </c>
      <c r="E52" s="10">
        <f>D52/G52</f>
        <v>0.95668029463111259</v>
      </c>
      <c r="F52" s="15">
        <f>D52/C52</f>
        <v>53.061756239184454</v>
      </c>
      <c r="G52" s="9">
        <f t="shared" si="8"/>
        <v>60865534</v>
      </c>
      <c r="H52" s="9">
        <f t="shared" si="8"/>
        <v>40714448</v>
      </c>
      <c r="I52" s="16">
        <f t="shared" ref="I52" si="9">H52/D52</f>
        <v>0.69921427446188755</v>
      </c>
      <c r="J52" s="15">
        <f>H52/C52</f>
        <v>37.101537390454894</v>
      </c>
      <c r="K52" s="9">
        <f t="shared" si="8"/>
        <v>4279250</v>
      </c>
      <c r="L52" s="10">
        <f>K52/D52</f>
        <v>7.3490194045883472E-2</v>
      </c>
      <c r="M52" s="15">
        <f>K52/C52</f>
        <v>3.8995187624330336</v>
      </c>
      <c r="N52" s="9">
        <f t="shared" si="8"/>
        <v>13235159</v>
      </c>
      <c r="O52" s="10">
        <f>N52/D52</f>
        <v>0.227295531492229</v>
      </c>
      <c r="P52" s="15">
        <f>N52/C52</f>
        <v>12.06070008629653</v>
      </c>
    </row>
    <row r="53" spans="1:16">
      <c r="A53" s="7" t="s">
        <v>311</v>
      </c>
      <c r="B53" s="7"/>
      <c r="C53" s="8">
        <f>AVERAGE(C3:C50)</f>
        <v>22862.0625</v>
      </c>
      <c r="D53" s="14">
        <f t="shared" ref="D53:P53" si="10">AVERAGE(D3:D50)</f>
        <v>1213101.1875</v>
      </c>
      <c r="E53" s="10">
        <f t="shared" si="10"/>
        <v>0.96217604286941638</v>
      </c>
      <c r="F53" s="15">
        <f t="shared" si="10"/>
        <v>59.953244732790154</v>
      </c>
      <c r="G53" s="9">
        <f t="shared" si="10"/>
        <v>1268031.9583333333</v>
      </c>
      <c r="H53" s="9">
        <f t="shared" si="10"/>
        <v>848217.66666666663</v>
      </c>
      <c r="I53" s="10">
        <f t="shared" si="10"/>
        <v>0.68348572203356184</v>
      </c>
      <c r="J53" s="15">
        <f t="shared" si="10"/>
        <v>40.932415050425774</v>
      </c>
      <c r="K53" s="9">
        <f t="shared" si="10"/>
        <v>89151.041666666672</v>
      </c>
      <c r="L53" s="10">
        <f t="shared" si="10"/>
        <v>8.2993525183389219E-2</v>
      </c>
      <c r="M53" s="15">
        <f t="shared" si="10"/>
        <v>4.6719342147469716</v>
      </c>
      <c r="N53" s="9">
        <f t="shared" si="10"/>
        <v>275732.47916666669</v>
      </c>
      <c r="O53" s="10">
        <f t="shared" si="10"/>
        <v>0.23352075278304887</v>
      </c>
      <c r="P53" s="15">
        <f t="shared" si="10"/>
        <v>14.348895467617391</v>
      </c>
    </row>
    <row r="54" spans="1:16">
      <c r="A54" s="7" t="s">
        <v>312</v>
      </c>
      <c r="B54" s="7"/>
      <c r="C54" s="8">
        <f>MEDIAN(C3:C50)</f>
        <v>14422</v>
      </c>
      <c r="D54" s="14">
        <f t="shared" ref="D54:P54" si="11">MEDIAN(D3:D50)</f>
        <v>742719</v>
      </c>
      <c r="E54" s="10">
        <f t="shared" si="11"/>
        <v>0.99455926374930814</v>
      </c>
      <c r="F54" s="15">
        <f t="shared" si="11"/>
        <v>48.718803025274781</v>
      </c>
      <c r="G54" s="9">
        <f t="shared" si="11"/>
        <v>786294.5</v>
      </c>
      <c r="H54" s="9">
        <f t="shared" si="11"/>
        <v>530351</v>
      </c>
      <c r="I54" s="10">
        <f t="shared" si="11"/>
        <v>0.69149107006066979</v>
      </c>
      <c r="J54" s="15">
        <f t="shared" si="11"/>
        <v>33.78742396627139</v>
      </c>
      <c r="K54" s="9">
        <f t="shared" si="11"/>
        <v>58520.5</v>
      </c>
      <c r="L54" s="10">
        <f t="shared" si="11"/>
        <v>8.1575659897756697E-2</v>
      </c>
      <c r="M54" s="15">
        <f t="shared" si="11"/>
        <v>4.1555575338043145</v>
      </c>
      <c r="N54" s="9">
        <f t="shared" si="11"/>
        <v>140737</v>
      </c>
      <c r="O54" s="10">
        <f t="shared" si="11"/>
        <v>0.22629193273797246</v>
      </c>
      <c r="P54" s="15">
        <f t="shared" si="11"/>
        <v>10.847591856681834</v>
      </c>
    </row>
  </sheetData>
  <autoFilter ref="A2:P2" xr:uid="{619CFAC1-C6C7-4755-8F1E-0F40CA0C6451}"/>
  <sortState xmlns:xlrd2="http://schemas.microsoft.com/office/spreadsheetml/2017/richdata2" ref="A4:P50">
    <sortCondition ref="B3:B50"/>
  </sortState>
  <mergeCells count="7">
    <mergeCell ref="A1:A2"/>
    <mergeCell ref="N1:P1"/>
    <mergeCell ref="B1:B2"/>
    <mergeCell ref="C1:C2"/>
    <mergeCell ref="D1:G1"/>
    <mergeCell ref="H1:J1"/>
    <mergeCell ref="K1:M1"/>
  </mergeCells>
  <conditionalFormatting sqref="A3:P50">
    <cfRule type="expression" dxfId="9" priority="1">
      <formula>MOD(ROW(),2)=0</formula>
    </cfRule>
  </conditionalFormatting>
  <pageMargins left="0.7" right="0.7" top="0.75" bottom="0.75" header="0.3" footer="0.3"/>
  <pageSetup orientation="portrait" r:id="rId1"/>
  <ignoredErrors>
    <ignoredError sqref="E52 I52 L52 O5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D8038-1108-4431-889D-1C42662F86EC}">
  <sheetPr>
    <tabColor theme="7" tint="0.79998168889431442"/>
  </sheetPr>
  <dimension ref="A1"/>
  <sheetViews>
    <sheetView showGridLines="0" showRowColHeaders="0" workbookViewId="0">
      <selection activeCell="V1" sqref="V1"/>
    </sheetView>
  </sheetViews>
  <sheetFormatPr defaultRowHeight="15"/>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732A3-672E-4D5C-914E-D6EC216E9012}">
  <sheetPr>
    <tabColor theme="7" tint="0.39997558519241921"/>
  </sheetPr>
  <dimension ref="A1:O54"/>
  <sheetViews>
    <sheetView showGridLines="0" showRowColHeaders="0" workbookViewId="0">
      <pane xSplit="1" ySplit="2" topLeftCell="B3" activePane="bottomRight" state="frozen"/>
      <selection pane="topRight" activeCell="B1" sqref="B1"/>
      <selection pane="bottomLeft" activeCell="A3" sqref="A3"/>
      <selection pane="bottomRight" sqref="A1:A2"/>
    </sheetView>
  </sheetViews>
  <sheetFormatPr defaultRowHeight="12.75"/>
  <cols>
    <col min="1" max="1" width="38.7109375" style="2" bestFit="1" customWidth="1"/>
    <col min="2" max="2" width="15.28515625" style="2" hidden="1" customWidth="1"/>
    <col min="3" max="3" width="14" style="2" customWidth="1"/>
    <col min="4" max="4" width="13.7109375" style="6" customWidth="1"/>
    <col min="5" max="5" width="14.42578125" style="2" customWidth="1"/>
    <col min="6" max="6" width="15" style="6" customWidth="1"/>
    <col min="7" max="7" width="14.7109375" style="2" customWidth="1"/>
    <col min="8" max="8" width="14" style="2" customWidth="1"/>
    <col min="9" max="9" width="15.85546875" style="2" customWidth="1"/>
    <col min="10" max="10" width="16" style="6" customWidth="1"/>
    <col min="11" max="11" width="16.42578125" style="2" customWidth="1"/>
    <col min="12" max="12" width="14.140625" style="2" customWidth="1"/>
    <col min="13" max="13" width="14.140625" style="6" customWidth="1"/>
    <col min="14" max="14" width="13.42578125" style="2" customWidth="1"/>
    <col min="15" max="15" width="13.85546875" style="2" customWidth="1"/>
    <col min="16" max="16384" width="9.140625" style="2"/>
  </cols>
  <sheetData>
    <row r="1" spans="1:15">
      <c r="A1" s="136" t="s">
        <v>0</v>
      </c>
      <c r="B1" s="136" t="s">
        <v>283</v>
      </c>
      <c r="C1" s="138" t="s">
        <v>408</v>
      </c>
      <c r="D1" s="138" t="s">
        <v>330</v>
      </c>
      <c r="E1" s="129" t="s">
        <v>313</v>
      </c>
      <c r="F1" s="129"/>
      <c r="G1" s="129"/>
      <c r="H1" s="129"/>
      <c r="I1" s="140" t="s">
        <v>331</v>
      </c>
      <c r="J1" s="140"/>
      <c r="K1" s="140"/>
      <c r="L1" s="127" t="s">
        <v>332</v>
      </c>
      <c r="M1" s="127"/>
      <c r="N1" s="127"/>
      <c r="O1" s="127"/>
    </row>
    <row r="2" spans="1:15" ht="51">
      <c r="A2" s="137"/>
      <c r="B2" s="137"/>
      <c r="C2" s="139"/>
      <c r="D2" s="139"/>
      <c r="E2" s="30" t="s">
        <v>321</v>
      </c>
      <c r="F2" s="82" t="s">
        <v>322</v>
      </c>
      <c r="G2" s="82" t="s">
        <v>323</v>
      </c>
      <c r="H2" s="30" t="s">
        <v>317</v>
      </c>
      <c r="I2" s="18" t="s">
        <v>333</v>
      </c>
      <c r="J2" s="19" t="s">
        <v>334</v>
      </c>
      <c r="K2" s="19" t="s">
        <v>335</v>
      </c>
      <c r="L2" s="24" t="s">
        <v>336</v>
      </c>
      <c r="M2" s="43" t="s">
        <v>337</v>
      </c>
      <c r="N2" s="43" t="s">
        <v>338</v>
      </c>
      <c r="O2" s="84" t="s">
        <v>339</v>
      </c>
    </row>
    <row r="3" spans="1:15">
      <c r="A3" s="50" t="s">
        <v>57</v>
      </c>
      <c r="B3" s="51" t="s">
        <v>104</v>
      </c>
      <c r="C3" s="64">
        <v>17153</v>
      </c>
      <c r="D3" s="17">
        <v>35</v>
      </c>
      <c r="E3" s="52">
        <v>1473678</v>
      </c>
      <c r="F3" s="53">
        <f t="shared" ref="F3:F50" si="0">E3/H3</f>
        <v>0.81950537549499436</v>
      </c>
      <c r="G3" s="65">
        <f t="shared" ref="G3:G50" si="1">E3/C3</f>
        <v>85.913717717017434</v>
      </c>
      <c r="H3" s="52">
        <v>1798253</v>
      </c>
      <c r="I3" s="52">
        <v>1063139</v>
      </c>
      <c r="J3" s="53">
        <f t="shared" ref="J3:J50" si="2">I3/E3</f>
        <v>0.72141879026490185</v>
      </c>
      <c r="K3" s="65">
        <f t="shared" ref="K3:K50" si="3">I3/C3</f>
        <v>61.979770302570977</v>
      </c>
      <c r="L3" s="52">
        <v>410539</v>
      </c>
      <c r="M3" s="53">
        <f t="shared" ref="M3:M50" si="4">L3/E3</f>
        <v>0.27858120973509815</v>
      </c>
      <c r="N3" s="65">
        <f t="shared" ref="N3:N50" si="5">L3/C3</f>
        <v>23.933947414446454</v>
      </c>
      <c r="O3" s="69">
        <f t="shared" ref="O3:O50" si="6">L3/D3</f>
        <v>11729.685714285713</v>
      </c>
    </row>
    <row r="4" spans="1:15">
      <c r="A4" s="50" t="s">
        <v>94</v>
      </c>
      <c r="B4" s="51" t="s">
        <v>135</v>
      </c>
      <c r="C4" s="64">
        <v>22493</v>
      </c>
      <c r="D4" s="17">
        <v>30</v>
      </c>
      <c r="E4" s="52">
        <v>762462</v>
      </c>
      <c r="F4" s="53">
        <f t="shared" si="0"/>
        <v>0.79033145821089068</v>
      </c>
      <c r="G4" s="65">
        <f t="shared" si="1"/>
        <v>33.89774596541146</v>
      </c>
      <c r="H4" s="52">
        <v>964737</v>
      </c>
      <c r="I4" s="52">
        <v>607606</v>
      </c>
      <c r="J4" s="53">
        <f t="shared" si="2"/>
        <v>0.79690004223161282</v>
      </c>
      <c r="K4" s="65">
        <f t="shared" si="3"/>
        <v>27.013115191392878</v>
      </c>
      <c r="L4" s="52">
        <v>154856</v>
      </c>
      <c r="M4" s="53">
        <f t="shared" si="4"/>
        <v>0.20309995776838716</v>
      </c>
      <c r="N4" s="65">
        <f t="shared" si="5"/>
        <v>6.8846307740185839</v>
      </c>
      <c r="O4" s="69">
        <f t="shared" si="6"/>
        <v>5161.8666666666668</v>
      </c>
    </row>
    <row r="5" spans="1:15">
      <c r="A5" s="50" t="s">
        <v>76</v>
      </c>
      <c r="B5" s="51" t="s">
        <v>121</v>
      </c>
      <c r="C5" s="64">
        <v>12330</v>
      </c>
      <c r="D5" s="17">
        <v>17</v>
      </c>
      <c r="E5" s="52">
        <v>720613</v>
      </c>
      <c r="F5" s="53">
        <f t="shared" si="0"/>
        <v>0.74194847020933974</v>
      </c>
      <c r="G5" s="65">
        <f t="shared" si="1"/>
        <v>58.44387672343877</v>
      </c>
      <c r="H5" s="52">
        <v>971244</v>
      </c>
      <c r="I5" s="52">
        <v>525190</v>
      </c>
      <c r="J5" s="53">
        <f t="shared" si="2"/>
        <v>0.72881005477281147</v>
      </c>
      <c r="K5" s="65">
        <f t="shared" si="3"/>
        <v>42.594484995944853</v>
      </c>
      <c r="L5" s="52">
        <v>195423</v>
      </c>
      <c r="M5" s="53">
        <f t="shared" si="4"/>
        <v>0.27118994522718853</v>
      </c>
      <c r="N5" s="65">
        <f t="shared" si="5"/>
        <v>15.849391727493916</v>
      </c>
      <c r="O5" s="69">
        <f t="shared" si="6"/>
        <v>11495.470588235294</v>
      </c>
    </row>
    <row r="6" spans="1:15">
      <c r="A6" s="50" t="s">
        <v>88</v>
      </c>
      <c r="B6" s="51" t="s">
        <v>121</v>
      </c>
      <c r="C6" s="64">
        <v>3828</v>
      </c>
      <c r="D6" s="17">
        <v>6</v>
      </c>
      <c r="E6" s="52">
        <v>77809</v>
      </c>
      <c r="F6" s="53">
        <f t="shared" si="0"/>
        <v>0.39553574151831555</v>
      </c>
      <c r="G6" s="65">
        <f t="shared" si="1"/>
        <v>20.326280041797283</v>
      </c>
      <c r="H6" s="52">
        <v>196718</v>
      </c>
      <c r="I6" s="52">
        <v>71502</v>
      </c>
      <c r="J6" s="53">
        <f t="shared" si="2"/>
        <v>0.91894253878086085</v>
      </c>
      <c r="K6" s="65">
        <f t="shared" si="3"/>
        <v>18.678683385579937</v>
      </c>
      <c r="L6" s="52">
        <v>6307</v>
      </c>
      <c r="M6" s="53">
        <f t="shared" si="4"/>
        <v>8.1057461219139176E-2</v>
      </c>
      <c r="N6" s="65">
        <f t="shared" si="5"/>
        <v>1.6475966562173459</v>
      </c>
      <c r="O6" s="69">
        <f t="shared" si="6"/>
        <v>1051.1666666666667</v>
      </c>
    </row>
    <row r="7" spans="1:15">
      <c r="A7" s="50" t="s">
        <v>55</v>
      </c>
      <c r="B7" s="51" t="s">
        <v>102</v>
      </c>
      <c r="C7" s="64">
        <v>22583</v>
      </c>
      <c r="D7" s="17">
        <v>7</v>
      </c>
      <c r="E7" s="52">
        <v>150156</v>
      </c>
      <c r="F7" s="53">
        <f t="shared" si="0"/>
        <v>0.59969088098918089</v>
      </c>
      <c r="G7" s="65">
        <f t="shared" si="1"/>
        <v>6.6490723110304213</v>
      </c>
      <c r="H7" s="52">
        <v>250389</v>
      </c>
      <c r="I7" s="52">
        <v>144738</v>
      </c>
      <c r="J7" s="53">
        <f t="shared" si="2"/>
        <v>0.96391752577319589</v>
      </c>
      <c r="K7" s="65">
        <f t="shared" si="3"/>
        <v>6.4091573307355088</v>
      </c>
      <c r="L7" s="52">
        <v>5418</v>
      </c>
      <c r="M7" s="53">
        <f t="shared" si="4"/>
        <v>3.608247422680412E-2</v>
      </c>
      <c r="N7" s="65">
        <f t="shared" si="5"/>
        <v>0.23991498029491209</v>
      </c>
      <c r="O7" s="69">
        <f t="shared" si="6"/>
        <v>774</v>
      </c>
    </row>
    <row r="8" spans="1:15">
      <c r="A8" s="50" t="s">
        <v>62</v>
      </c>
      <c r="B8" s="51" t="s">
        <v>109</v>
      </c>
      <c r="C8" s="64">
        <v>7997</v>
      </c>
      <c r="D8" s="17">
        <v>12</v>
      </c>
      <c r="E8" s="52">
        <v>270267</v>
      </c>
      <c r="F8" s="53">
        <f t="shared" si="0"/>
        <v>0.69459700487536591</v>
      </c>
      <c r="G8" s="65">
        <f t="shared" si="1"/>
        <v>33.796048518194326</v>
      </c>
      <c r="H8" s="52">
        <v>389099</v>
      </c>
      <c r="I8" s="52">
        <v>233973</v>
      </c>
      <c r="J8" s="53">
        <f t="shared" si="2"/>
        <v>0.86571057509795868</v>
      </c>
      <c r="K8" s="65">
        <f t="shared" si="3"/>
        <v>29.257596598724522</v>
      </c>
      <c r="L8" s="52">
        <v>36294</v>
      </c>
      <c r="M8" s="53">
        <f t="shared" si="4"/>
        <v>0.13428942490204132</v>
      </c>
      <c r="N8" s="65">
        <f t="shared" si="5"/>
        <v>4.538451919469801</v>
      </c>
      <c r="O8" s="69">
        <f t="shared" si="6"/>
        <v>3024.5</v>
      </c>
    </row>
    <row r="9" spans="1:15">
      <c r="A9" s="50" t="s">
        <v>60</v>
      </c>
      <c r="B9" s="51" t="s">
        <v>107</v>
      </c>
      <c r="C9" s="64">
        <v>35688</v>
      </c>
      <c r="D9" s="17">
        <v>29</v>
      </c>
      <c r="E9" s="52">
        <v>850065</v>
      </c>
      <c r="F9" s="53">
        <f t="shared" si="0"/>
        <v>0.69328430149199682</v>
      </c>
      <c r="G9" s="65">
        <f t="shared" si="1"/>
        <v>23.819351042367181</v>
      </c>
      <c r="H9" s="52">
        <v>1226142</v>
      </c>
      <c r="I9" s="52">
        <v>713943</v>
      </c>
      <c r="J9" s="53">
        <f t="shared" si="2"/>
        <v>0.83986871592172363</v>
      </c>
      <c r="K9" s="65">
        <f t="shared" si="3"/>
        <v>20.005127774041696</v>
      </c>
      <c r="L9" s="52">
        <v>136122</v>
      </c>
      <c r="M9" s="53">
        <f t="shared" si="4"/>
        <v>0.16013128407827637</v>
      </c>
      <c r="N9" s="65">
        <f t="shared" si="5"/>
        <v>3.8142232683254877</v>
      </c>
      <c r="O9" s="69">
        <f t="shared" si="6"/>
        <v>4693.8620689655172</v>
      </c>
    </row>
    <row r="10" spans="1:15">
      <c r="A10" s="50" t="s">
        <v>61</v>
      </c>
      <c r="B10" s="51" t="s">
        <v>108</v>
      </c>
      <c r="C10" s="64">
        <v>82934</v>
      </c>
      <c r="D10" s="17">
        <v>81</v>
      </c>
      <c r="E10" s="52">
        <v>2957769</v>
      </c>
      <c r="F10" s="53">
        <f t="shared" si="0"/>
        <v>0.77018254595677271</v>
      </c>
      <c r="G10" s="65">
        <f t="shared" si="1"/>
        <v>35.664130513420311</v>
      </c>
      <c r="H10" s="52">
        <v>3840348</v>
      </c>
      <c r="I10" s="52">
        <v>2362167</v>
      </c>
      <c r="J10" s="53">
        <f t="shared" si="2"/>
        <v>0.79863133327856228</v>
      </c>
      <c r="K10" s="65">
        <f t="shared" si="3"/>
        <v>28.482492102153518</v>
      </c>
      <c r="L10" s="52">
        <v>595602</v>
      </c>
      <c r="M10" s="53">
        <f t="shared" si="4"/>
        <v>0.20136866672143769</v>
      </c>
      <c r="N10" s="65">
        <f t="shared" si="5"/>
        <v>7.1816384112667908</v>
      </c>
      <c r="O10" s="69">
        <f t="shared" si="6"/>
        <v>7353.1111111111113</v>
      </c>
    </row>
    <row r="11" spans="1:15">
      <c r="A11" s="50" t="s">
        <v>63</v>
      </c>
      <c r="B11" s="51" t="s">
        <v>110</v>
      </c>
      <c r="C11" s="64">
        <v>36405</v>
      </c>
      <c r="D11" s="17">
        <v>35</v>
      </c>
      <c r="E11" s="52">
        <v>1346607</v>
      </c>
      <c r="F11" s="53">
        <f t="shared" si="0"/>
        <v>0.74354139426814614</v>
      </c>
      <c r="G11" s="65">
        <f t="shared" si="1"/>
        <v>36.989616810877628</v>
      </c>
      <c r="H11" s="52">
        <v>1811072</v>
      </c>
      <c r="I11" s="52">
        <v>1017621</v>
      </c>
      <c r="J11" s="53">
        <f t="shared" si="2"/>
        <v>0.75569264083730447</v>
      </c>
      <c r="K11" s="65">
        <f t="shared" si="3"/>
        <v>27.952781211372063</v>
      </c>
      <c r="L11" s="52">
        <v>328986</v>
      </c>
      <c r="M11" s="53">
        <f t="shared" si="4"/>
        <v>0.24430735916269558</v>
      </c>
      <c r="N11" s="65">
        <f t="shared" si="5"/>
        <v>9.0368355995055616</v>
      </c>
      <c r="O11" s="69">
        <f t="shared" si="6"/>
        <v>9399.6</v>
      </c>
    </row>
    <row r="12" spans="1:15">
      <c r="A12" s="50" t="s">
        <v>65</v>
      </c>
      <c r="B12" s="51" t="s">
        <v>112</v>
      </c>
      <c r="C12" s="64">
        <v>14312</v>
      </c>
      <c r="D12" s="17">
        <v>17</v>
      </c>
      <c r="E12" s="52">
        <v>533424</v>
      </c>
      <c r="F12" s="53">
        <f t="shared" si="0"/>
        <v>0.6921723423802183</v>
      </c>
      <c r="G12" s="65">
        <f t="shared" si="1"/>
        <v>37.271101173840137</v>
      </c>
      <c r="H12" s="52">
        <v>770652</v>
      </c>
      <c r="I12" s="52">
        <v>473238</v>
      </c>
      <c r="J12" s="53">
        <f t="shared" si="2"/>
        <v>0.88717043102672544</v>
      </c>
      <c r="K12" s="65">
        <f t="shared" si="3"/>
        <v>33.065818893236447</v>
      </c>
      <c r="L12" s="52">
        <v>60186</v>
      </c>
      <c r="M12" s="53">
        <f t="shared" si="4"/>
        <v>0.11282956897327455</v>
      </c>
      <c r="N12" s="65">
        <f t="shared" si="5"/>
        <v>4.2052822806036891</v>
      </c>
      <c r="O12" s="69">
        <f t="shared" si="6"/>
        <v>3540.3529411764707</v>
      </c>
    </row>
    <row r="13" spans="1:15">
      <c r="A13" s="50" t="s">
        <v>66</v>
      </c>
      <c r="B13" s="51" t="s">
        <v>113</v>
      </c>
      <c r="C13" s="64">
        <v>47139</v>
      </c>
      <c r="D13" s="17">
        <v>30</v>
      </c>
      <c r="E13" s="52">
        <v>1959711</v>
      </c>
      <c r="F13" s="53">
        <f t="shared" si="0"/>
        <v>0.85222092824024342</v>
      </c>
      <c r="G13" s="65">
        <f t="shared" si="1"/>
        <v>41.573028702348374</v>
      </c>
      <c r="H13" s="52">
        <v>2299534</v>
      </c>
      <c r="I13" s="52">
        <v>1305419</v>
      </c>
      <c r="J13" s="53">
        <f t="shared" si="2"/>
        <v>0.66612832198216987</v>
      </c>
      <c r="K13" s="65">
        <f t="shared" si="3"/>
        <v>27.692971849211904</v>
      </c>
      <c r="L13" s="52">
        <v>654292</v>
      </c>
      <c r="M13" s="53">
        <f t="shared" si="4"/>
        <v>0.33387167801783019</v>
      </c>
      <c r="N13" s="65">
        <f t="shared" si="5"/>
        <v>13.880056853136468</v>
      </c>
      <c r="O13" s="69">
        <f t="shared" si="6"/>
        <v>21809.733333333334</v>
      </c>
    </row>
    <row r="14" spans="1:15">
      <c r="A14" s="50" t="s">
        <v>68</v>
      </c>
      <c r="B14" s="51" t="s">
        <v>115</v>
      </c>
      <c r="C14" s="64">
        <v>6460</v>
      </c>
      <c r="D14" s="17">
        <v>6</v>
      </c>
      <c r="E14" s="52">
        <v>187475</v>
      </c>
      <c r="F14" s="53">
        <f t="shared" si="0"/>
        <v>0.65699787279525912</v>
      </c>
      <c r="G14" s="65">
        <f t="shared" si="1"/>
        <v>29.020897832817337</v>
      </c>
      <c r="H14" s="52">
        <v>285351</v>
      </c>
      <c r="I14" s="52">
        <v>136785</v>
      </c>
      <c r="J14" s="53">
        <f t="shared" si="2"/>
        <v>0.72961728230430722</v>
      </c>
      <c r="K14" s="65">
        <f t="shared" si="3"/>
        <v>21.174148606811144</v>
      </c>
      <c r="L14" s="52">
        <v>50690</v>
      </c>
      <c r="M14" s="53">
        <f t="shared" si="4"/>
        <v>0.27038271769569278</v>
      </c>
      <c r="N14" s="65">
        <f t="shared" si="5"/>
        <v>7.8467492260061915</v>
      </c>
      <c r="O14" s="69">
        <f t="shared" si="6"/>
        <v>8448.3333333333339</v>
      </c>
    </row>
    <row r="15" spans="1:15">
      <c r="A15" s="50" t="s">
        <v>78</v>
      </c>
      <c r="B15" s="51" t="s">
        <v>122</v>
      </c>
      <c r="C15" s="64">
        <v>4469</v>
      </c>
      <c r="D15" s="17">
        <v>10</v>
      </c>
      <c r="E15" s="52">
        <v>154072</v>
      </c>
      <c r="F15" s="53">
        <f t="shared" si="0"/>
        <v>0.69080979774112117</v>
      </c>
      <c r="G15" s="65">
        <f t="shared" si="1"/>
        <v>34.475721637950322</v>
      </c>
      <c r="H15" s="52">
        <v>223031</v>
      </c>
      <c r="I15" s="52">
        <v>147549</v>
      </c>
      <c r="J15" s="53">
        <f t="shared" si="2"/>
        <v>0.95766265122799732</v>
      </c>
      <c r="K15" s="65">
        <f t="shared" si="3"/>
        <v>33.016110986797941</v>
      </c>
      <c r="L15" s="52">
        <v>6523</v>
      </c>
      <c r="M15" s="53">
        <f t="shared" si="4"/>
        <v>4.2337348772002702E-2</v>
      </c>
      <c r="N15" s="65">
        <f t="shared" si="5"/>
        <v>1.459610651152383</v>
      </c>
      <c r="O15" s="69">
        <f t="shared" si="6"/>
        <v>652.29999999999995</v>
      </c>
    </row>
    <row r="16" spans="1:15">
      <c r="A16" s="50" t="s">
        <v>70</v>
      </c>
      <c r="B16" s="51" t="s">
        <v>117</v>
      </c>
      <c r="C16" s="64">
        <v>4489</v>
      </c>
      <c r="D16" s="17">
        <v>8</v>
      </c>
      <c r="E16" s="52">
        <v>171479</v>
      </c>
      <c r="F16" s="53">
        <f t="shared" si="0"/>
        <v>0.71260446232291796</v>
      </c>
      <c r="G16" s="65">
        <f t="shared" si="1"/>
        <v>38.199821786589439</v>
      </c>
      <c r="H16" s="52">
        <v>240637</v>
      </c>
      <c r="I16" s="52">
        <v>141582</v>
      </c>
      <c r="J16" s="53">
        <f t="shared" si="2"/>
        <v>0.82565212066783689</v>
      </c>
      <c r="K16" s="65">
        <f t="shared" si="3"/>
        <v>31.539763867231009</v>
      </c>
      <c r="L16" s="52">
        <v>29897</v>
      </c>
      <c r="M16" s="53">
        <f t="shared" si="4"/>
        <v>0.17434787933216311</v>
      </c>
      <c r="N16" s="65">
        <f t="shared" si="5"/>
        <v>6.6600579193584322</v>
      </c>
      <c r="O16" s="69">
        <f t="shared" si="6"/>
        <v>3737.125</v>
      </c>
    </row>
    <row r="17" spans="1:15">
      <c r="A17" s="50" t="s">
        <v>72</v>
      </c>
      <c r="B17" s="51" t="s">
        <v>117</v>
      </c>
      <c r="C17" s="64">
        <v>5485</v>
      </c>
      <c r="D17" s="17">
        <v>10</v>
      </c>
      <c r="E17" s="52">
        <v>159524</v>
      </c>
      <c r="F17" s="53">
        <f t="shared" si="0"/>
        <v>0.6055765398120907</v>
      </c>
      <c r="G17" s="65">
        <f t="shared" si="1"/>
        <v>29.083682771194166</v>
      </c>
      <c r="H17" s="52">
        <v>263425</v>
      </c>
      <c r="I17" s="52">
        <v>142345</v>
      </c>
      <c r="J17" s="53">
        <f t="shared" si="2"/>
        <v>0.89231087485268679</v>
      </c>
      <c r="K17" s="65">
        <f t="shared" si="3"/>
        <v>25.95168641750228</v>
      </c>
      <c r="L17" s="52">
        <v>17179</v>
      </c>
      <c r="M17" s="53">
        <f t="shared" si="4"/>
        <v>0.10768912514731326</v>
      </c>
      <c r="N17" s="65">
        <f t="shared" si="5"/>
        <v>3.1319963536918869</v>
      </c>
      <c r="O17" s="69">
        <f t="shared" si="6"/>
        <v>1717.9</v>
      </c>
    </row>
    <row r="18" spans="1:15">
      <c r="A18" s="50" t="s">
        <v>56</v>
      </c>
      <c r="B18" s="51" t="s">
        <v>103</v>
      </c>
      <c r="C18" s="64">
        <v>3778</v>
      </c>
      <c r="D18" s="17">
        <v>6</v>
      </c>
      <c r="E18" s="52">
        <v>74925</v>
      </c>
      <c r="F18" s="53">
        <f t="shared" si="0"/>
        <v>0.54032711695729307</v>
      </c>
      <c r="G18" s="65">
        <f t="shared" si="1"/>
        <v>19.83192165166755</v>
      </c>
      <c r="H18" s="52">
        <v>138666</v>
      </c>
      <c r="I18" s="52">
        <v>69036</v>
      </c>
      <c r="J18" s="53">
        <f t="shared" si="2"/>
        <v>0.92140140140140137</v>
      </c>
      <c r="K18" s="65">
        <f t="shared" si="3"/>
        <v>18.273160402329275</v>
      </c>
      <c r="L18" s="52">
        <v>5889</v>
      </c>
      <c r="M18" s="53">
        <f t="shared" si="4"/>
        <v>7.8598598598598593E-2</v>
      </c>
      <c r="N18" s="65">
        <f t="shared" si="5"/>
        <v>1.5587612493382743</v>
      </c>
      <c r="O18" s="69">
        <f t="shared" si="6"/>
        <v>981.5</v>
      </c>
    </row>
    <row r="19" spans="1:15">
      <c r="A19" s="50" t="s">
        <v>77</v>
      </c>
      <c r="B19" s="51" t="s">
        <v>103</v>
      </c>
      <c r="C19" s="64">
        <v>4620</v>
      </c>
      <c r="D19" s="17">
        <v>5</v>
      </c>
      <c r="E19" s="52">
        <v>89659</v>
      </c>
      <c r="F19" s="53">
        <f t="shared" si="0"/>
        <v>0.6715476627393997</v>
      </c>
      <c r="G19" s="65">
        <f t="shared" si="1"/>
        <v>19.406709956709957</v>
      </c>
      <c r="H19" s="52">
        <v>133511</v>
      </c>
      <c r="I19" s="52">
        <v>82446</v>
      </c>
      <c r="J19" s="53">
        <f t="shared" si="2"/>
        <v>0.91955074225677291</v>
      </c>
      <c r="K19" s="65">
        <f t="shared" si="3"/>
        <v>17.845454545454544</v>
      </c>
      <c r="L19" s="52">
        <v>7213</v>
      </c>
      <c r="M19" s="53">
        <f t="shared" si="4"/>
        <v>8.0449257743227115E-2</v>
      </c>
      <c r="N19" s="65">
        <f t="shared" si="5"/>
        <v>1.5612554112554113</v>
      </c>
      <c r="O19" s="69">
        <f t="shared" si="6"/>
        <v>1442.6</v>
      </c>
    </row>
    <row r="20" spans="1:15">
      <c r="A20" s="50" t="s">
        <v>75</v>
      </c>
      <c r="B20" s="51" t="s">
        <v>120</v>
      </c>
      <c r="C20" s="64">
        <v>5559</v>
      </c>
      <c r="D20" s="17">
        <v>11</v>
      </c>
      <c r="E20" s="52">
        <v>394249</v>
      </c>
      <c r="F20" s="53">
        <f t="shared" si="0"/>
        <v>0.67411428766842219</v>
      </c>
      <c r="G20" s="65">
        <f t="shared" si="1"/>
        <v>70.920849073574388</v>
      </c>
      <c r="H20" s="52">
        <v>584840</v>
      </c>
      <c r="I20" s="52">
        <v>302032</v>
      </c>
      <c r="J20" s="53">
        <f t="shared" si="2"/>
        <v>0.7660945240190844</v>
      </c>
      <c r="K20" s="65">
        <f t="shared" si="3"/>
        <v>54.332074114049291</v>
      </c>
      <c r="L20" s="52">
        <v>92217</v>
      </c>
      <c r="M20" s="53">
        <f t="shared" si="4"/>
        <v>0.23390547598091563</v>
      </c>
      <c r="N20" s="65">
        <f t="shared" si="5"/>
        <v>16.588774959525093</v>
      </c>
      <c r="O20" s="69">
        <f t="shared" si="6"/>
        <v>8383.363636363636</v>
      </c>
    </row>
    <row r="21" spans="1:15">
      <c r="A21" s="50" t="s">
        <v>81</v>
      </c>
      <c r="B21" s="51" t="s">
        <v>125</v>
      </c>
      <c r="C21" s="64">
        <v>29568</v>
      </c>
      <c r="D21" s="17">
        <v>15</v>
      </c>
      <c r="E21" s="52">
        <v>535477</v>
      </c>
      <c r="F21" s="53">
        <f t="shared" si="0"/>
        <v>0.84069318169329632</v>
      </c>
      <c r="G21" s="65">
        <f t="shared" si="1"/>
        <v>18.110017586580085</v>
      </c>
      <c r="H21" s="52">
        <v>636947</v>
      </c>
      <c r="I21" s="52">
        <v>276246</v>
      </c>
      <c r="J21" s="53">
        <f t="shared" si="2"/>
        <v>0.51588770386029648</v>
      </c>
      <c r="K21" s="65">
        <f t="shared" si="3"/>
        <v>9.3427353896103895</v>
      </c>
      <c r="L21" s="52">
        <v>259231</v>
      </c>
      <c r="M21" s="53">
        <f t="shared" si="4"/>
        <v>0.48411229613970347</v>
      </c>
      <c r="N21" s="65">
        <f t="shared" si="5"/>
        <v>8.7672821969696972</v>
      </c>
      <c r="O21" s="69">
        <f t="shared" si="6"/>
        <v>17282.066666666666</v>
      </c>
    </row>
    <row r="22" spans="1:15">
      <c r="A22" s="50" t="s">
        <v>79</v>
      </c>
      <c r="B22" s="51" t="s">
        <v>123</v>
      </c>
      <c r="C22" s="64">
        <v>22529</v>
      </c>
      <c r="D22" s="17">
        <v>21</v>
      </c>
      <c r="E22" s="52">
        <v>972473</v>
      </c>
      <c r="F22" s="53">
        <f t="shared" si="0"/>
        <v>0.76335675928985836</v>
      </c>
      <c r="G22" s="65">
        <f t="shared" si="1"/>
        <v>43.165386834746329</v>
      </c>
      <c r="H22" s="52">
        <v>1273943</v>
      </c>
      <c r="I22" s="52">
        <v>637180</v>
      </c>
      <c r="J22" s="53">
        <f t="shared" si="2"/>
        <v>0.65521613453535466</v>
      </c>
      <c r="K22" s="65">
        <f t="shared" si="3"/>
        <v>28.282657907585779</v>
      </c>
      <c r="L22" s="52">
        <v>335293</v>
      </c>
      <c r="M22" s="53">
        <f t="shared" si="4"/>
        <v>0.34478386546464529</v>
      </c>
      <c r="N22" s="65">
        <f t="shared" si="5"/>
        <v>14.882728927160549</v>
      </c>
      <c r="O22" s="69">
        <f t="shared" si="6"/>
        <v>15966.333333333334</v>
      </c>
    </row>
    <row r="23" spans="1:15">
      <c r="A23" s="50" t="s">
        <v>58</v>
      </c>
      <c r="B23" s="51" t="s">
        <v>105</v>
      </c>
      <c r="C23" s="64">
        <v>3616</v>
      </c>
      <c r="D23" s="17">
        <v>4</v>
      </c>
      <c r="E23" s="52">
        <v>193544</v>
      </c>
      <c r="F23" s="53">
        <f t="shared" si="0"/>
        <v>0.71736100815418824</v>
      </c>
      <c r="G23" s="65">
        <f t="shared" si="1"/>
        <v>53.524336283185839</v>
      </c>
      <c r="H23" s="52">
        <v>269800</v>
      </c>
      <c r="I23" s="52">
        <v>151453</v>
      </c>
      <c r="J23" s="53">
        <f t="shared" si="2"/>
        <v>0.7825249038978217</v>
      </c>
      <c r="K23" s="65">
        <f t="shared" si="3"/>
        <v>41.884126106194692</v>
      </c>
      <c r="L23" s="52">
        <v>42091</v>
      </c>
      <c r="M23" s="53">
        <f t="shared" si="4"/>
        <v>0.21747509610217833</v>
      </c>
      <c r="N23" s="65">
        <f t="shared" si="5"/>
        <v>11.64021017699115</v>
      </c>
      <c r="O23" s="69">
        <f t="shared" si="6"/>
        <v>10522.75</v>
      </c>
    </row>
    <row r="24" spans="1:15">
      <c r="A24" s="50" t="s">
        <v>83</v>
      </c>
      <c r="B24" s="51" t="s">
        <v>128</v>
      </c>
      <c r="C24" s="64">
        <v>17075</v>
      </c>
      <c r="D24" s="17">
        <v>16</v>
      </c>
      <c r="E24" s="52">
        <v>576773</v>
      </c>
      <c r="F24" s="53">
        <f t="shared" si="0"/>
        <v>0.65780466803145476</v>
      </c>
      <c r="G24" s="65">
        <f t="shared" si="1"/>
        <v>33.778799414348462</v>
      </c>
      <c r="H24" s="52">
        <v>876815</v>
      </c>
      <c r="I24" s="52">
        <v>418987</v>
      </c>
      <c r="J24" s="53">
        <f t="shared" si="2"/>
        <v>0.72643310279780782</v>
      </c>
      <c r="K24" s="65">
        <f t="shared" si="3"/>
        <v>24.538038067349927</v>
      </c>
      <c r="L24" s="52">
        <v>157786</v>
      </c>
      <c r="M24" s="53">
        <f t="shared" si="4"/>
        <v>0.27356689720219218</v>
      </c>
      <c r="N24" s="65">
        <f t="shared" si="5"/>
        <v>9.2407613469985357</v>
      </c>
      <c r="O24" s="69">
        <f t="shared" si="6"/>
        <v>9861.625</v>
      </c>
    </row>
    <row r="25" spans="1:15">
      <c r="A25" s="50" t="s">
        <v>406</v>
      </c>
      <c r="B25" s="51" t="s">
        <v>126</v>
      </c>
      <c r="C25" s="64">
        <v>14532</v>
      </c>
      <c r="D25" s="17">
        <v>18</v>
      </c>
      <c r="E25" s="52">
        <v>708467</v>
      </c>
      <c r="F25" s="53">
        <f t="shared" si="0"/>
        <v>0.71832820966224331</v>
      </c>
      <c r="G25" s="65">
        <f t="shared" si="1"/>
        <v>48.752202036884121</v>
      </c>
      <c r="H25" s="52">
        <v>986272</v>
      </c>
      <c r="I25" s="52">
        <v>453717</v>
      </c>
      <c r="J25" s="53">
        <f t="shared" si="2"/>
        <v>0.64042079588745837</v>
      </c>
      <c r="K25" s="65">
        <f t="shared" si="3"/>
        <v>31.221924029727496</v>
      </c>
      <c r="L25" s="52">
        <v>254750</v>
      </c>
      <c r="M25" s="53">
        <f t="shared" si="4"/>
        <v>0.35957920411254157</v>
      </c>
      <c r="N25" s="65">
        <f t="shared" si="5"/>
        <v>17.530278007156621</v>
      </c>
      <c r="O25" s="69">
        <f t="shared" si="6"/>
        <v>14152.777777777777</v>
      </c>
    </row>
    <row r="26" spans="1:15">
      <c r="A26" s="50" t="s">
        <v>74</v>
      </c>
      <c r="B26" s="51" t="s">
        <v>119</v>
      </c>
      <c r="C26" s="64">
        <v>1410</v>
      </c>
      <c r="D26" s="17">
        <v>6</v>
      </c>
      <c r="E26" s="52">
        <v>353504</v>
      </c>
      <c r="F26" s="53">
        <f t="shared" si="0"/>
        <v>0.6768204541059657</v>
      </c>
      <c r="G26" s="65">
        <f t="shared" si="1"/>
        <v>250.71205673758865</v>
      </c>
      <c r="H26" s="52">
        <v>522301</v>
      </c>
      <c r="I26" s="52">
        <v>259327</v>
      </c>
      <c r="J26" s="53">
        <f t="shared" si="2"/>
        <v>0.73359000181044631</v>
      </c>
      <c r="K26" s="65">
        <f t="shared" si="3"/>
        <v>183.91985815602837</v>
      </c>
      <c r="L26" s="52">
        <v>94177</v>
      </c>
      <c r="M26" s="53">
        <f t="shared" si="4"/>
        <v>0.26640999818955374</v>
      </c>
      <c r="N26" s="65">
        <f t="shared" si="5"/>
        <v>66.792198581560285</v>
      </c>
      <c r="O26" s="69">
        <f t="shared" si="6"/>
        <v>15696.166666666666</v>
      </c>
    </row>
    <row r="27" spans="1:15">
      <c r="A27" s="50" t="s">
        <v>84</v>
      </c>
      <c r="B27" s="51" t="s">
        <v>129</v>
      </c>
      <c r="C27" s="64">
        <v>25163</v>
      </c>
      <c r="D27" s="17">
        <v>30</v>
      </c>
      <c r="E27" s="52">
        <v>1575051</v>
      </c>
      <c r="F27" s="53">
        <f t="shared" si="0"/>
        <v>0.58184975685008933</v>
      </c>
      <c r="G27" s="65">
        <f t="shared" si="1"/>
        <v>62.593927592099512</v>
      </c>
      <c r="H27" s="52">
        <v>2706972</v>
      </c>
      <c r="I27" s="52">
        <v>1257533</v>
      </c>
      <c r="J27" s="53">
        <f t="shared" si="2"/>
        <v>0.79840779758877645</v>
      </c>
      <c r="K27" s="65">
        <f t="shared" si="3"/>
        <v>49.975479871239521</v>
      </c>
      <c r="L27" s="52">
        <v>317518</v>
      </c>
      <c r="M27" s="53">
        <f t="shared" si="4"/>
        <v>0.2015922024112235</v>
      </c>
      <c r="N27" s="65">
        <f t="shared" si="5"/>
        <v>12.618447720859994</v>
      </c>
      <c r="O27" s="69">
        <f t="shared" si="6"/>
        <v>10583.933333333332</v>
      </c>
    </row>
    <row r="28" spans="1:15">
      <c r="A28" s="50" t="s">
        <v>64</v>
      </c>
      <c r="B28" s="51" t="s">
        <v>111</v>
      </c>
      <c r="C28" s="64">
        <v>5991</v>
      </c>
      <c r="D28" s="17">
        <v>4</v>
      </c>
      <c r="E28" s="52">
        <v>41590</v>
      </c>
      <c r="F28" s="53">
        <f t="shared" si="0"/>
        <v>0.51031300997558249</v>
      </c>
      <c r="G28" s="65">
        <f t="shared" si="1"/>
        <v>6.9420797863461861</v>
      </c>
      <c r="H28" s="52">
        <v>81499</v>
      </c>
      <c r="I28" s="52">
        <v>41590</v>
      </c>
      <c r="J28" s="53">
        <f t="shared" si="2"/>
        <v>1</v>
      </c>
      <c r="K28" s="65">
        <f t="shared" si="3"/>
        <v>6.9420797863461861</v>
      </c>
      <c r="L28" s="52">
        <v>0</v>
      </c>
      <c r="M28" s="53">
        <f t="shared" si="4"/>
        <v>0</v>
      </c>
      <c r="N28" s="65">
        <f t="shared" si="5"/>
        <v>0</v>
      </c>
      <c r="O28" s="69">
        <f t="shared" si="6"/>
        <v>0</v>
      </c>
    </row>
    <row r="29" spans="1:15">
      <c r="A29" s="50" t="s">
        <v>85</v>
      </c>
      <c r="B29" s="51" t="s">
        <v>111</v>
      </c>
      <c r="C29" s="64">
        <v>19821</v>
      </c>
      <c r="D29" s="17">
        <v>21</v>
      </c>
      <c r="E29" s="52">
        <v>1130500</v>
      </c>
      <c r="F29" s="53">
        <f t="shared" si="0"/>
        <v>0.76055219924382067</v>
      </c>
      <c r="G29" s="65">
        <f t="shared" si="1"/>
        <v>57.035467433530094</v>
      </c>
      <c r="H29" s="52">
        <v>1486420</v>
      </c>
      <c r="I29" s="52">
        <v>793013</v>
      </c>
      <c r="J29" s="53">
        <f t="shared" si="2"/>
        <v>0.70147103051747017</v>
      </c>
      <c r="K29" s="65">
        <f t="shared" si="3"/>
        <v>40.008728116643965</v>
      </c>
      <c r="L29" s="52">
        <v>337487</v>
      </c>
      <c r="M29" s="53">
        <f t="shared" si="4"/>
        <v>0.29852896948252983</v>
      </c>
      <c r="N29" s="65">
        <f t="shared" si="5"/>
        <v>17.026739316886133</v>
      </c>
      <c r="O29" s="69">
        <f t="shared" si="6"/>
        <v>16070.809523809523</v>
      </c>
    </row>
    <row r="30" spans="1:15">
      <c r="A30" s="50" t="s">
        <v>100</v>
      </c>
      <c r="B30" s="51" t="s">
        <v>111</v>
      </c>
      <c r="C30" s="64">
        <v>1920</v>
      </c>
      <c r="D30" s="17">
        <v>5</v>
      </c>
      <c r="E30" s="52">
        <v>53740</v>
      </c>
      <c r="F30" s="53">
        <f t="shared" si="0"/>
        <v>0.54750140084560139</v>
      </c>
      <c r="G30" s="65">
        <f t="shared" si="1"/>
        <v>27.989583333333332</v>
      </c>
      <c r="H30" s="52">
        <v>98155</v>
      </c>
      <c r="I30" s="52">
        <v>53740</v>
      </c>
      <c r="J30" s="53">
        <f t="shared" si="2"/>
        <v>1</v>
      </c>
      <c r="K30" s="65">
        <f t="shared" si="3"/>
        <v>27.989583333333332</v>
      </c>
      <c r="L30" s="52">
        <v>0</v>
      </c>
      <c r="M30" s="53">
        <f t="shared" si="4"/>
        <v>0</v>
      </c>
      <c r="N30" s="65">
        <f t="shared" si="5"/>
        <v>0</v>
      </c>
      <c r="O30" s="69">
        <f t="shared" si="6"/>
        <v>0</v>
      </c>
    </row>
    <row r="31" spans="1:15">
      <c r="A31" s="50" t="s">
        <v>82</v>
      </c>
      <c r="B31" s="51" t="s">
        <v>127</v>
      </c>
      <c r="C31" s="64">
        <v>34114</v>
      </c>
      <c r="D31" s="17">
        <v>29</v>
      </c>
      <c r="E31" s="52">
        <v>669144</v>
      </c>
      <c r="F31" s="53">
        <f t="shared" si="0"/>
        <v>0.68017784500161627</v>
      </c>
      <c r="G31" s="65">
        <f t="shared" si="1"/>
        <v>19.614938148560707</v>
      </c>
      <c r="H31" s="52">
        <v>983778</v>
      </c>
      <c r="I31" s="52">
        <v>669144</v>
      </c>
      <c r="J31" s="53">
        <f t="shared" si="2"/>
        <v>1</v>
      </c>
      <c r="K31" s="65">
        <f t="shared" si="3"/>
        <v>19.614938148560707</v>
      </c>
      <c r="L31" s="52">
        <v>0</v>
      </c>
      <c r="M31" s="53">
        <f t="shared" si="4"/>
        <v>0</v>
      </c>
      <c r="N31" s="65">
        <f t="shared" si="5"/>
        <v>0</v>
      </c>
      <c r="O31" s="69">
        <f t="shared" si="6"/>
        <v>0</v>
      </c>
    </row>
    <row r="32" spans="1:15">
      <c r="A32" s="50" t="s">
        <v>87</v>
      </c>
      <c r="B32" s="51" t="s">
        <v>130</v>
      </c>
      <c r="C32" s="64">
        <v>12588</v>
      </c>
      <c r="D32" s="17">
        <v>9</v>
      </c>
      <c r="E32" s="52">
        <v>320506</v>
      </c>
      <c r="F32" s="53">
        <f t="shared" si="0"/>
        <v>0.659611731607879</v>
      </c>
      <c r="G32" s="65">
        <f t="shared" si="1"/>
        <v>25.4612329202415</v>
      </c>
      <c r="H32" s="52">
        <v>485901</v>
      </c>
      <c r="I32" s="52">
        <v>313989</v>
      </c>
      <c r="J32" s="53">
        <f t="shared" si="2"/>
        <v>0.97966652730370107</v>
      </c>
      <c r="K32" s="65">
        <f t="shared" si="3"/>
        <v>24.943517635843662</v>
      </c>
      <c r="L32" s="52">
        <v>6517</v>
      </c>
      <c r="M32" s="53">
        <f t="shared" si="4"/>
        <v>2.0333472696298979E-2</v>
      </c>
      <c r="N32" s="65">
        <f t="shared" si="5"/>
        <v>0.5177152843978392</v>
      </c>
      <c r="O32" s="69">
        <f t="shared" si="6"/>
        <v>724.11111111111109</v>
      </c>
    </row>
    <row r="33" spans="1:15">
      <c r="A33" s="50" t="s">
        <v>89</v>
      </c>
      <c r="B33" s="51" t="s">
        <v>131</v>
      </c>
      <c r="C33" s="64">
        <v>75604</v>
      </c>
      <c r="D33" s="17">
        <v>33</v>
      </c>
      <c r="E33" s="52">
        <v>1945357</v>
      </c>
      <c r="F33" s="53">
        <f t="shared" si="0"/>
        <v>0.80010142354901814</v>
      </c>
      <c r="G33" s="65">
        <f t="shared" si="1"/>
        <v>25.730874027829216</v>
      </c>
      <c r="H33" s="52">
        <v>2431388</v>
      </c>
      <c r="I33" s="52">
        <v>1219293</v>
      </c>
      <c r="J33" s="53">
        <f t="shared" si="2"/>
        <v>0.62677081892937903</v>
      </c>
      <c r="K33" s="65">
        <f t="shared" si="3"/>
        <v>16.127360986191206</v>
      </c>
      <c r="L33" s="52">
        <v>726064</v>
      </c>
      <c r="M33" s="53">
        <f t="shared" si="4"/>
        <v>0.37322918107062097</v>
      </c>
      <c r="N33" s="65">
        <f t="shared" si="5"/>
        <v>9.6035130416380081</v>
      </c>
      <c r="O33" s="69">
        <f t="shared" si="6"/>
        <v>22001.939393939392</v>
      </c>
    </row>
    <row r="34" spans="1:15">
      <c r="A34" s="50" t="s">
        <v>91</v>
      </c>
      <c r="B34" s="51" t="s">
        <v>133</v>
      </c>
      <c r="C34" s="64">
        <v>17871</v>
      </c>
      <c r="D34" s="17">
        <v>19</v>
      </c>
      <c r="E34" s="52">
        <v>485300</v>
      </c>
      <c r="F34" s="53">
        <f t="shared" si="0"/>
        <v>0.65899267680299611</v>
      </c>
      <c r="G34" s="65">
        <f t="shared" si="1"/>
        <v>27.155727155727156</v>
      </c>
      <c r="H34" s="52">
        <v>736427</v>
      </c>
      <c r="I34" s="52">
        <v>394263</v>
      </c>
      <c r="J34" s="53">
        <f t="shared" si="2"/>
        <v>0.81241087986812277</v>
      </c>
      <c r="K34" s="65">
        <f t="shared" si="3"/>
        <v>22.061608192042975</v>
      </c>
      <c r="L34" s="52">
        <v>91037</v>
      </c>
      <c r="M34" s="53">
        <f t="shared" si="4"/>
        <v>0.1875891201318772</v>
      </c>
      <c r="N34" s="65">
        <f t="shared" si="5"/>
        <v>5.0941189636841813</v>
      </c>
      <c r="O34" s="69">
        <f t="shared" si="6"/>
        <v>4791.4210526315792</v>
      </c>
    </row>
    <row r="35" spans="1:15">
      <c r="A35" s="50" t="s">
        <v>92</v>
      </c>
      <c r="B35" s="51" t="s">
        <v>134</v>
      </c>
      <c r="C35" s="64">
        <v>131744</v>
      </c>
      <c r="D35" s="17">
        <v>69</v>
      </c>
      <c r="E35" s="52">
        <v>3992289</v>
      </c>
      <c r="F35" s="53">
        <f t="shared" si="0"/>
        <v>0.72366224168605442</v>
      </c>
      <c r="G35" s="65">
        <f t="shared" si="1"/>
        <v>30.303383835316978</v>
      </c>
      <c r="H35" s="52">
        <v>5516785</v>
      </c>
      <c r="I35" s="52">
        <v>3011797</v>
      </c>
      <c r="J35" s="53">
        <f t="shared" si="2"/>
        <v>0.75440355144630056</v>
      </c>
      <c r="K35" s="65">
        <f t="shared" si="3"/>
        <v>22.860980386203547</v>
      </c>
      <c r="L35" s="52">
        <v>980492</v>
      </c>
      <c r="M35" s="53">
        <f t="shared" si="4"/>
        <v>0.24559644855369939</v>
      </c>
      <c r="N35" s="65">
        <f t="shared" si="5"/>
        <v>7.4424034491134323</v>
      </c>
      <c r="O35" s="69">
        <f t="shared" si="6"/>
        <v>14210.028985507246</v>
      </c>
    </row>
    <row r="36" spans="1:15">
      <c r="A36" s="50" t="s">
        <v>93</v>
      </c>
      <c r="B36" s="51" t="s">
        <v>134</v>
      </c>
      <c r="C36" s="64">
        <v>59190</v>
      </c>
      <c r="D36" s="17">
        <v>77</v>
      </c>
      <c r="E36" s="52">
        <v>4485217</v>
      </c>
      <c r="F36" s="53">
        <f t="shared" si="0"/>
        <v>0.54623626711548834</v>
      </c>
      <c r="G36" s="65">
        <f t="shared" si="1"/>
        <v>75.776600777158308</v>
      </c>
      <c r="H36" s="52">
        <v>8211130</v>
      </c>
      <c r="I36" s="52">
        <v>3496140</v>
      </c>
      <c r="J36" s="53">
        <f t="shared" si="2"/>
        <v>0.77948068064488296</v>
      </c>
      <c r="K36" s="65">
        <f t="shared" si="3"/>
        <v>59.066396350734919</v>
      </c>
      <c r="L36" s="52">
        <v>989077</v>
      </c>
      <c r="M36" s="53">
        <f t="shared" si="4"/>
        <v>0.22051931935511704</v>
      </c>
      <c r="N36" s="65">
        <f t="shared" si="5"/>
        <v>16.710204426423381</v>
      </c>
      <c r="O36" s="69">
        <f t="shared" si="6"/>
        <v>12845.155844155845</v>
      </c>
    </row>
    <row r="37" spans="1:15">
      <c r="A37" s="50" t="s">
        <v>59</v>
      </c>
      <c r="B37" s="51" t="s">
        <v>106</v>
      </c>
      <c r="C37" s="64">
        <v>8020</v>
      </c>
      <c r="D37" s="17">
        <v>7</v>
      </c>
      <c r="E37" s="52">
        <v>99561</v>
      </c>
      <c r="F37" s="53">
        <f t="shared" si="0"/>
        <v>0.62113045105745834</v>
      </c>
      <c r="G37" s="65">
        <f t="shared" si="1"/>
        <v>12.414089775561097</v>
      </c>
      <c r="H37" s="52">
        <v>160290</v>
      </c>
      <c r="I37" s="52">
        <v>91608</v>
      </c>
      <c r="J37" s="53">
        <f t="shared" si="2"/>
        <v>0.92011932383162076</v>
      </c>
      <c r="K37" s="65">
        <f t="shared" si="3"/>
        <v>11.422443890274314</v>
      </c>
      <c r="L37" s="52">
        <v>7953</v>
      </c>
      <c r="M37" s="53">
        <f t="shared" si="4"/>
        <v>7.9880676168379183E-2</v>
      </c>
      <c r="N37" s="65">
        <f t="shared" si="5"/>
        <v>0.99164588528678299</v>
      </c>
      <c r="O37" s="69">
        <f t="shared" si="6"/>
        <v>1136.1428571428571</v>
      </c>
    </row>
    <row r="38" spans="1:15">
      <c r="A38" s="50" t="s">
        <v>73</v>
      </c>
      <c r="B38" s="51" t="s">
        <v>118</v>
      </c>
      <c r="C38" s="64">
        <v>4230</v>
      </c>
      <c r="D38" s="17">
        <v>8</v>
      </c>
      <c r="E38" s="52">
        <v>210179</v>
      </c>
      <c r="F38" s="53">
        <f t="shared" si="0"/>
        <v>0.60038792019927334</v>
      </c>
      <c r="G38" s="65">
        <f t="shared" si="1"/>
        <v>49.687706855791966</v>
      </c>
      <c r="H38" s="52">
        <v>350072</v>
      </c>
      <c r="I38" s="52">
        <v>196837</v>
      </c>
      <c r="J38" s="53">
        <f t="shared" si="2"/>
        <v>0.93652077514880172</v>
      </c>
      <c r="K38" s="65">
        <f t="shared" si="3"/>
        <v>46.533569739952718</v>
      </c>
      <c r="L38" s="52">
        <v>13342</v>
      </c>
      <c r="M38" s="53">
        <f t="shared" si="4"/>
        <v>6.3479224851198265E-2</v>
      </c>
      <c r="N38" s="65">
        <f t="shared" si="5"/>
        <v>3.1541371158392435</v>
      </c>
      <c r="O38" s="69">
        <f t="shared" si="6"/>
        <v>1667.75</v>
      </c>
    </row>
    <row r="39" spans="1:15">
      <c r="A39" s="50" t="s">
        <v>86</v>
      </c>
      <c r="B39" s="51" t="s">
        <v>118</v>
      </c>
      <c r="C39" s="64">
        <v>6154</v>
      </c>
      <c r="D39" s="17">
        <v>17</v>
      </c>
      <c r="E39" s="52">
        <v>213639</v>
      </c>
      <c r="F39" s="53">
        <f t="shared" si="0"/>
        <v>0.61148733742443673</v>
      </c>
      <c r="G39" s="65">
        <f t="shared" si="1"/>
        <v>34.715469613259671</v>
      </c>
      <c r="H39" s="52">
        <v>349376</v>
      </c>
      <c r="I39" s="52">
        <v>198457</v>
      </c>
      <c r="J39" s="53">
        <f t="shared" si="2"/>
        <v>0.92893619610651612</v>
      </c>
      <c r="K39" s="65">
        <f t="shared" si="3"/>
        <v>32.248456288592784</v>
      </c>
      <c r="L39" s="52">
        <v>15182</v>
      </c>
      <c r="M39" s="53">
        <f t="shared" si="4"/>
        <v>7.1063803893483865E-2</v>
      </c>
      <c r="N39" s="65">
        <f t="shared" si="5"/>
        <v>2.4670133246668833</v>
      </c>
      <c r="O39" s="69">
        <f t="shared" si="6"/>
        <v>893.05882352941171</v>
      </c>
    </row>
    <row r="40" spans="1:15">
      <c r="A40" s="50" t="s">
        <v>67</v>
      </c>
      <c r="B40" s="51" t="s">
        <v>114</v>
      </c>
      <c r="C40" s="64">
        <v>9476</v>
      </c>
      <c r="D40" s="17">
        <v>16</v>
      </c>
      <c r="E40" s="52">
        <v>527278</v>
      </c>
      <c r="F40" s="53">
        <f t="shared" si="0"/>
        <v>0.73837394116007826</v>
      </c>
      <c r="G40" s="65">
        <f t="shared" si="1"/>
        <v>55.643520472773325</v>
      </c>
      <c r="H40" s="52">
        <v>714107</v>
      </c>
      <c r="I40" s="52">
        <v>429757</v>
      </c>
      <c r="J40" s="53">
        <f t="shared" si="2"/>
        <v>0.8150482288280565</v>
      </c>
      <c r="K40" s="65">
        <f t="shared" si="3"/>
        <v>45.352152807091599</v>
      </c>
      <c r="L40" s="52">
        <v>97521</v>
      </c>
      <c r="M40" s="53">
        <f t="shared" si="4"/>
        <v>0.18495177117194345</v>
      </c>
      <c r="N40" s="65">
        <f t="shared" si="5"/>
        <v>10.291367665681722</v>
      </c>
      <c r="O40" s="69">
        <f t="shared" si="6"/>
        <v>6095.0625</v>
      </c>
    </row>
    <row r="41" spans="1:15">
      <c r="A41" s="50" t="s">
        <v>71</v>
      </c>
      <c r="B41" s="51" t="s">
        <v>114</v>
      </c>
      <c r="C41" s="64">
        <v>12642</v>
      </c>
      <c r="D41" s="17">
        <v>22</v>
      </c>
      <c r="E41" s="52">
        <v>783107</v>
      </c>
      <c r="F41" s="53">
        <f t="shared" si="0"/>
        <v>0.68012280488440358</v>
      </c>
      <c r="G41" s="65">
        <f t="shared" si="1"/>
        <v>61.94486631862047</v>
      </c>
      <c r="H41" s="52">
        <v>1151420</v>
      </c>
      <c r="I41" s="52">
        <v>574107</v>
      </c>
      <c r="J41" s="53">
        <f t="shared" si="2"/>
        <v>0.73311437645174926</v>
      </c>
      <c r="K41" s="65">
        <f t="shared" si="3"/>
        <v>45.41267204556241</v>
      </c>
      <c r="L41" s="52">
        <v>209000</v>
      </c>
      <c r="M41" s="53">
        <f t="shared" si="4"/>
        <v>0.26688562354825074</v>
      </c>
      <c r="N41" s="65">
        <f t="shared" si="5"/>
        <v>16.53219427305806</v>
      </c>
      <c r="O41" s="69">
        <f t="shared" si="6"/>
        <v>9500</v>
      </c>
    </row>
    <row r="42" spans="1:15">
      <c r="A42" s="50" t="s">
        <v>95</v>
      </c>
      <c r="B42" s="51" t="s">
        <v>136</v>
      </c>
      <c r="C42" s="64">
        <v>31931</v>
      </c>
      <c r="D42" s="17">
        <v>26</v>
      </c>
      <c r="E42" s="52">
        <v>1029055</v>
      </c>
      <c r="F42" s="53">
        <f t="shared" si="0"/>
        <v>0.77621060508002315</v>
      </c>
      <c r="G42" s="65">
        <f t="shared" si="1"/>
        <v>32.227459208919235</v>
      </c>
      <c r="H42" s="52">
        <v>1325742</v>
      </c>
      <c r="I42" s="52">
        <v>771408</v>
      </c>
      <c r="J42" s="53">
        <f t="shared" si="2"/>
        <v>0.74962757092672405</v>
      </c>
      <c r="K42" s="65">
        <f t="shared" si="3"/>
        <v>24.158591963922206</v>
      </c>
      <c r="L42" s="52">
        <v>257647</v>
      </c>
      <c r="M42" s="53">
        <f t="shared" si="4"/>
        <v>0.25037242907327595</v>
      </c>
      <c r="N42" s="65">
        <f t="shared" si="5"/>
        <v>8.0688672449970245</v>
      </c>
      <c r="O42" s="69">
        <f t="shared" si="6"/>
        <v>9909.5</v>
      </c>
    </row>
    <row r="43" spans="1:15">
      <c r="A43" s="50" t="s">
        <v>96</v>
      </c>
      <c r="B43" s="51" t="s">
        <v>137</v>
      </c>
      <c r="C43" s="64">
        <v>16359</v>
      </c>
      <c r="D43" s="17">
        <v>14</v>
      </c>
      <c r="E43" s="52">
        <v>488928</v>
      </c>
      <c r="F43" s="53">
        <f t="shared" si="0"/>
        <v>0.65276477915544628</v>
      </c>
      <c r="G43" s="65">
        <f t="shared" si="1"/>
        <v>29.88740143040528</v>
      </c>
      <c r="H43" s="52">
        <v>749011</v>
      </c>
      <c r="I43" s="52">
        <v>396887</v>
      </c>
      <c r="J43" s="53">
        <f t="shared" si="2"/>
        <v>0.81174937823155968</v>
      </c>
      <c r="K43" s="65">
        <f t="shared" si="3"/>
        <v>24.261079528088516</v>
      </c>
      <c r="L43" s="52">
        <v>92041</v>
      </c>
      <c r="M43" s="53">
        <f t="shared" si="4"/>
        <v>0.18825062176844035</v>
      </c>
      <c r="N43" s="65">
        <f t="shared" si="5"/>
        <v>5.6263219023167679</v>
      </c>
      <c r="O43" s="69">
        <f t="shared" si="6"/>
        <v>6574.3571428571431</v>
      </c>
    </row>
    <row r="44" spans="1:15">
      <c r="A44" s="50" t="s">
        <v>69</v>
      </c>
      <c r="B44" s="51" t="s">
        <v>116</v>
      </c>
      <c r="C44" s="64">
        <v>11147</v>
      </c>
      <c r="D44" s="17">
        <v>11</v>
      </c>
      <c r="E44" s="52">
        <v>292452</v>
      </c>
      <c r="F44" s="53">
        <f t="shared" si="0"/>
        <v>0.77677731916046466</v>
      </c>
      <c r="G44" s="65">
        <f t="shared" si="1"/>
        <v>26.235937920516729</v>
      </c>
      <c r="H44" s="52">
        <v>376494</v>
      </c>
      <c r="I44" s="52">
        <v>232452</v>
      </c>
      <c r="J44" s="53">
        <f t="shared" si="2"/>
        <v>0.79483812728242587</v>
      </c>
      <c r="K44" s="65">
        <f t="shared" si="3"/>
        <v>20.853323764241502</v>
      </c>
      <c r="L44" s="52">
        <v>60000</v>
      </c>
      <c r="M44" s="53">
        <f t="shared" si="4"/>
        <v>0.20516187271757416</v>
      </c>
      <c r="N44" s="65">
        <f t="shared" si="5"/>
        <v>5.3826141562752312</v>
      </c>
      <c r="O44" s="69">
        <f t="shared" si="6"/>
        <v>5454.545454545455</v>
      </c>
    </row>
    <row r="45" spans="1:15">
      <c r="A45" s="50" t="s">
        <v>90</v>
      </c>
      <c r="B45" s="51" t="s">
        <v>132</v>
      </c>
      <c r="C45" s="64">
        <v>9631</v>
      </c>
      <c r="D45" s="17">
        <v>6</v>
      </c>
      <c r="E45" s="52">
        <v>83617</v>
      </c>
      <c r="F45" s="53">
        <f t="shared" si="0"/>
        <v>0.58373008670399174</v>
      </c>
      <c r="G45" s="65">
        <f t="shared" si="1"/>
        <v>8.6820683210466196</v>
      </c>
      <c r="H45" s="52">
        <v>143246</v>
      </c>
      <c r="I45" s="52">
        <v>83617</v>
      </c>
      <c r="J45" s="53">
        <f t="shared" si="2"/>
        <v>1</v>
      </c>
      <c r="K45" s="65">
        <f t="shared" si="3"/>
        <v>8.6820683210466196</v>
      </c>
      <c r="L45" s="52">
        <v>0</v>
      </c>
      <c r="M45" s="53">
        <f t="shared" si="4"/>
        <v>0</v>
      </c>
      <c r="N45" s="65">
        <f t="shared" si="5"/>
        <v>0</v>
      </c>
      <c r="O45" s="69">
        <f t="shared" si="6"/>
        <v>0</v>
      </c>
    </row>
    <row r="46" spans="1:15">
      <c r="A46" s="50" t="s">
        <v>97</v>
      </c>
      <c r="B46" s="51" t="s">
        <v>132</v>
      </c>
      <c r="C46" s="64">
        <v>73192</v>
      </c>
      <c r="D46" s="17">
        <v>49</v>
      </c>
      <c r="E46" s="52">
        <v>3086863</v>
      </c>
      <c r="F46" s="53">
        <f t="shared" si="0"/>
        <v>0.7283223069518111</v>
      </c>
      <c r="G46" s="65">
        <f t="shared" si="1"/>
        <v>42.174868838124382</v>
      </c>
      <c r="H46" s="52">
        <v>4238320</v>
      </c>
      <c r="I46" s="52">
        <v>1822445</v>
      </c>
      <c r="J46" s="53">
        <f t="shared" si="2"/>
        <v>0.59038739328567547</v>
      </c>
      <c r="K46" s="65">
        <f t="shared" si="3"/>
        <v>24.89951087550552</v>
      </c>
      <c r="L46" s="52">
        <v>1264418</v>
      </c>
      <c r="M46" s="53">
        <f t="shared" si="4"/>
        <v>0.40961260671432453</v>
      </c>
      <c r="N46" s="65">
        <f t="shared" si="5"/>
        <v>17.275357962618866</v>
      </c>
      <c r="O46" s="69">
        <f t="shared" si="6"/>
        <v>25804.448979591838</v>
      </c>
    </row>
    <row r="47" spans="1:15">
      <c r="A47" s="50" t="s">
        <v>80</v>
      </c>
      <c r="B47" s="51" t="s">
        <v>124</v>
      </c>
      <c r="C47" s="64">
        <v>6528</v>
      </c>
      <c r="D47" s="17">
        <v>7</v>
      </c>
      <c r="E47" s="52">
        <v>211510</v>
      </c>
      <c r="F47" s="53">
        <f t="shared" si="0"/>
        <v>0.73658623223483277</v>
      </c>
      <c r="G47" s="65">
        <f t="shared" si="1"/>
        <v>32.400428921568626</v>
      </c>
      <c r="H47" s="52">
        <v>287149</v>
      </c>
      <c r="I47" s="52">
        <v>196096</v>
      </c>
      <c r="J47" s="53">
        <f t="shared" si="2"/>
        <v>0.92712401304902836</v>
      </c>
      <c r="K47" s="65">
        <f t="shared" si="3"/>
        <v>30.03921568627451</v>
      </c>
      <c r="L47" s="52">
        <v>15414</v>
      </c>
      <c r="M47" s="53">
        <f t="shared" si="4"/>
        <v>7.2875986950971583E-2</v>
      </c>
      <c r="N47" s="65">
        <f t="shared" si="5"/>
        <v>2.3612132352941178</v>
      </c>
      <c r="O47" s="69">
        <f t="shared" si="6"/>
        <v>2202</v>
      </c>
    </row>
    <row r="48" spans="1:15">
      <c r="A48" s="50" t="s">
        <v>98</v>
      </c>
      <c r="B48" s="51" t="s">
        <v>138</v>
      </c>
      <c r="C48" s="64">
        <v>31012</v>
      </c>
      <c r="D48" s="17">
        <v>25</v>
      </c>
      <c r="E48" s="52">
        <v>671479</v>
      </c>
      <c r="F48" s="53">
        <f t="shared" si="0"/>
        <v>0.67296355760808346</v>
      </c>
      <c r="G48" s="65">
        <f t="shared" si="1"/>
        <v>21.65223139429898</v>
      </c>
      <c r="H48" s="52">
        <v>997794</v>
      </c>
      <c r="I48" s="52">
        <v>509140</v>
      </c>
      <c r="J48" s="53">
        <f t="shared" si="2"/>
        <v>0.7582366686076556</v>
      </c>
      <c r="K48" s="65">
        <f t="shared" si="3"/>
        <v>16.417515800335355</v>
      </c>
      <c r="L48" s="52">
        <v>162339</v>
      </c>
      <c r="M48" s="53">
        <f t="shared" si="4"/>
        <v>0.24176333139234435</v>
      </c>
      <c r="N48" s="65">
        <f t="shared" si="5"/>
        <v>5.2347155939636272</v>
      </c>
      <c r="O48" s="69">
        <f t="shared" si="6"/>
        <v>6493.56</v>
      </c>
    </row>
    <row r="49" spans="1:15">
      <c r="A49" s="50" t="s">
        <v>99</v>
      </c>
      <c r="B49" s="51" t="s">
        <v>139</v>
      </c>
      <c r="C49" s="64">
        <v>23359</v>
      </c>
      <c r="D49" s="17">
        <v>34</v>
      </c>
      <c r="E49" s="52">
        <v>1728104</v>
      </c>
      <c r="F49" s="53">
        <f t="shared" si="0"/>
        <v>0.70690202469426688</v>
      </c>
      <c r="G49" s="65">
        <f t="shared" si="1"/>
        <v>73.980221756068332</v>
      </c>
      <c r="H49" s="52">
        <v>2444616</v>
      </c>
      <c r="I49" s="52">
        <v>1469048</v>
      </c>
      <c r="J49" s="53">
        <f t="shared" si="2"/>
        <v>0.85009235555267504</v>
      </c>
      <c r="K49" s="65">
        <f t="shared" si="3"/>
        <v>62.890020976925385</v>
      </c>
      <c r="L49" s="52">
        <v>259056</v>
      </c>
      <c r="M49" s="53">
        <f t="shared" si="4"/>
        <v>0.14990764444732493</v>
      </c>
      <c r="N49" s="65">
        <f t="shared" si="5"/>
        <v>11.090200779142943</v>
      </c>
      <c r="O49" s="69">
        <f t="shared" si="6"/>
        <v>7619.2941176470586</v>
      </c>
    </row>
    <row r="50" spans="1:15">
      <c r="A50" s="50" t="s">
        <v>101</v>
      </c>
      <c r="B50" s="51" t="s">
        <v>140</v>
      </c>
      <c r="C50" s="64">
        <v>43240</v>
      </c>
      <c r="D50" s="17">
        <v>21</v>
      </c>
      <c r="E50" s="52">
        <v>915800</v>
      </c>
      <c r="F50" s="53">
        <f t="shared" si="0"/>
        <v>0.73320427400927757</v>
      </c>
      <c r="G50" s="65">
        <f t="shared" si="1"/>
        <v>21.179463459759482</v>
      </c>
      <c r="H50" s="52">
        <v>1249038</v>
      </c>
      <c r="I50" s="52">
        <v>547459</v>
      </c>
      <c r="J50" s="53">
        <f t="shared" si="2"/>
        <v>0.59779318628521516</v>
      </c>
      <c r="K50" s="65">
        <f t="shared" si="3"/>
        <v>12.660938945420906</v>
      </c>
      <c r="L50" s="52">
        <v>368341</v>
      </c>
      <c r="M50" s="53">
        <f t="shared" si="4"/>
        <v>0.40220681371478489</v>
      </c>
      <c r="N50" s="65">
        <f t="shared" si="5"/>
        <v>8.5185245143385746</v>
      </c>
      <c r="O50" s="69">
        <f t="shared" si="6"/>
        <v>17540.047619047618</v>
      </c>
    </row>
    <row r="51" spans="1:15">
      <c r="A51" s="60"/>
      <c r="B51" s="61"/>
      <c r="C51" s="61"/>
      <c r="D51" s="62"/>
      <c r="E51" s="61"/>
      <c r="F51" s="62"/>
      <c r="G51" s="61"/>
      <c r="H51" s="61"/>
      <c r="I51" s="61"/>
      <c r="J51" s="62"/>
      <c r="K51" s="61"/>
      <c r="L51" s="61"/>
      <c r="M51" s="62"/>
      <c r="N51" s="61"/>
      <c r="O51" s="68"/>
    </row>
    <row r="52" spans="1:15">
      <c r="A52" s="7" t="s">
        <v>310</v>
      </c>
      <c r="B52" s="7"/>
      <c r="C52" s="8">
        <v>1097379</v>
      </c>
      <c r="D52" s="8">
        <f>SUM(D3:D50)</f>
        <v>994</v>
      </c>
      <c r="E52" s="9">
        <f t="shared" ref="E52:L52" si="7">SUM(E3:E50)</f>
        <v>40714448</v>
      </c>
      <c r="F52" s="10">
        <f>E50/H50</f>
        <v>0.73320427400927757</v>
      </c>
      <c r="G52" s="15">
        <f>E52/C52</f>
        <v>37.101537390454894</v>
      </c>
      <c r="H52" s="9">
        <f t="shared" si="7"/>
        <v>58228857</v>
      </c>
      <c r="I52" s="9">
        <f t="shared" si="7"/>
        <v>30507041</v>
      </c>
      <c r="J52" s="10">
        <f>I52/E52</f>
        <v>0.74929275720500987</v>
      </c>
      <c r="K52" s="15">
        <f>I52/C52</f>
        <v>27.799913247838713</v>
      </c>
      <c r="L52" s="9">
        <f t="shared" si="7"/>
        <v>10207407</v>
      </c>
      <c r="M52" s="10">
        <f>L52/E52</f>
        <v>0.25070724279499013</v>
      </c>
      <c r="N52" s="15">
        <f>L52/C52</f>
        <v>9.3016241426161788</v>
      </c>
      <c r="O52" s="9">
        <f>L52/D52</f>
        <v>10269.021126760563</v>
      </c>
    </row>
    <row r="53" spans="1:15">
      <c r="A53" s="7" t="s">
        <v>311</v>
      </c>
      <c r="B53" s="7"/>
      <c r="C53" s="8">
        <v>22862.0625</v>
      </c>
      <c r="D53" s="8">
        <f>AVERAGE(D3:D50)</f>
        <v>20.708333333333332</v>
      </c>
      <c r="E53" s="9">
        <f t="shared" ref="E53:O53" si="8">AVERAGE(E3:E50)</f>
        <v>848217.66666666663</v>
      </c>
      <c r="F53" s="10">
        <f t="shared" si="8"/>
        <v>0.68348572203356184</v>
      </c>
      <c r="G53" s="15">
        <f t="shared" si="8"/>
        <v>40.932415050425774</v>
      </c>
      <c r="H53" s="9">
        <f t="shared" si="8"/>
        <v>1213101.1875</v>
      </c>
      <c r="I53" s="9">
        <f t="shared" si="8"/>
        <v>635563.35416666663</v>
      </c>
      <c r="J53" s="10">
        <f t="shared" si="8"/>
        <v>0.80991150186194671</v>
      </c>
      <c r="K53" s="15">
        <f t="shared" si="8"/>
        <v>32.080749409833551</v>
      </c>
      <c r="L53" s="9">
        <f t="shared" si="8"/>
        <v>212654.3125</v>
      </c>
      <c r="M53" s="10">
        <f t="shared" si="8"/>
        <v>0.19008849813805337</v>
      </c>
      <c r="N53" s="15">
        <f t="shared" si="8"/>
        <v>8.8516656405922181</v>
      </c>
      <c r="O53" s="9">
        <f t="shared" si="8"/>
        <v>7729.0699425714911</v>
      </c>
    </row>
    <row r="54" spans="1:15">
      <c r="A54" s="7" t="s">
        <v>312</v>
      </c>
      <c r="B54" s="7"/>
      <c r="C54" s="8">
        <v>14422</v>
      </c>
      <c r="D54" s="8">
        <f>MEDIAN(D3:D50)</f>
        <v>16.5</v>
      </c>
      <c r="E54" s="9">
        <f t="shared" ref="E54:O54" si="9">MEDIAN(E3:E50)</f>
        <v>530351</v>
      </c>
      <c r="F54" s="10">
        <f t="shared" si="9"/>
        <v>0.69149107006066979</v>
      </c>
      <c r="G54" s="15">
        <f t="shared" si="9"/>
        <v>33.78742396627139</v>
      </c>
      <c r="H54" s="9">
        <f t="shared" si="9"/>
        <v>742719</v>
      </c>
      <c r="I54" s="9">
        <f t="shared" si="9"/>
        <v>407937</v>
      </c>
      <c r="J54" s="10">
        <f t="shared" si="9"/>
        <v>0.79851956543366942</v>
      </c>
      <c r="K54" s="15">
        <f t="shared" si="9"/>
        <v>27.353043520302393</v>
      </c>
      <c r="L54" s="9">
        <f t="shared" si="9"/>
        <v>93197</v>
      </c>
      <c r="M54" s="10">
        <f t="shared" si="9"/>
        <v>0.20148043456633058</v>
      </c>
      <c r="N54" s="15">
        <f t="shared" si="9"/>
        <v>7.0331345926426874</v>
      </c>
      <c r="O54" s="9">
        <f t="shared" si="9"/>
        <v>6533.9585714285713</v>
      </c>
    </row>
  </sheetData>
  <autoFilter ref="A2:O2" xr:uid="{0FA732A3-672E-4D5C-914E-D6EC216E9012}"/>
  <sortState xmlns:xlrd2="http://schemas.microsoft.com/office/spreadsheetml/2017/richdata2" ref="A4:O50">
    <sortCondition ref="B3:B50"/>
  </sortState>
  <mergeCells count="7">
    <mergeCell ref="L1:O1"/>
    <mergeCell ref="A1:A2"/>
    <mergeCell ref="B1:B2"/>
    <mergeCell ref="C1:C2"/>
    <mergeCell ref="D1:D2"/>
    <mergeCell ref="E1:H1"/>
    <mergeCell ref="I1:K1"/>
  </mergeCells>
  <conditionalFormatting sqref="A3:O50">
    <cfRule type="expression" dxfId="8" priority="1">
      <formula>MOD(ROW(),2)=1</formula>
    </cfRule>
  </conditionalFormatting>
  <pageMargins left="0.7" right="0.7" top="0.75" bottom="0.75" header="0.3" footer="0.3"/>
  <ignoredErrors>
    <ignoredError sqref="F52 J52 M52"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256A4-D819-4489-A2F0-20684D60466F}">
  <sheetPr>
    <tabColor theme="7" tint="0.39997558519241921"/>
  </sheetPr>
  <dimension ref="A1:O63"/>
  <sheetViews>
    <sheetView showGridLines="0" showRowColHeaders="0" workbookViewId="0">
      <pane xSplit="1" ySplit="2" topLeftCell="B3" activePane="bottomRight" state="frozen"/>
      <selection pane="topRight" activeCell="B1" sqref="B1"/>
      <selection pane="bottomLeft" activeCell="A3" sqref="A3"/>
      <selection pane="bottomRight" activeCell="A3" sqref="A3"/>
    </sheetView>
  </sheetViews>
  <sheetFormatPr defaultRowHeight="12.75"/>
  <cols>
    <col min="1" max="1" width="38.7109375" style="2" bestFit="1" customWidth="1"/>
    <col min="2" max="2" width="15.28515625" style="2" hidden="1" customWidth="1"/>
    <col min="3" max="3" width="11" style="2" customWidth="1"/>
    <col min="4" max="4" width="12.28515625" style="6" customWidth="1"/>
    <col min="5" max="5" width="14.140625" style="2" customWidth="1"/>
    <col min="6" max="6" width="15" style="6" customWidth="1"/>
    <col min="7" max="7" width="13.42578125" style="2" customWidth="1"/>
    <col min="8" max="8" width="14" style="2" customWidth="1"/>
    <col min="9" max="9" width="15.85546875" style="2" customWidth="1"/>
    <col min="10" max="10" width="16" style="6" customWidth="1"/>
    <col min="11" max="11" width="15.85546875" style="2" customWidth="1"/>
    <col min="12" max="12" width="14.140625" style="2" customWidth="1"/>
    <col min="13" max="13" width="14.140625" style="6" customWidth="1"/>
    <col min="14" max="14" width="13.42578125" style="2" customWidth="1"/>
    <col min="15" max="15" width="12.7109375" style="2" customWidth="1"/>
    <col min="16" max="16384" width="9.140625" style="2"/>
  </cols>
  <sheetData>
    <row r="1" spans="1:15" ht="15" customHeight="1">
      <c r="A1" s="143" t="s">
        <v>0</v>
      </c>
      <c r="B1" s="143" t="s">
        <v>283</v>
      </c>
      <c r="C1" s="142" t="s">
        <v>408</v>
      </c>
      <c r="D1" s="142" t="s">
        <v>330</v>
      </c>
      <c r="E1" s="144" t="s">
        <v>313</v>
      </c>
      <c r="F1" s="144"/>
      <c r="G1" s="144"/>
      <c r="H1" s="144"/>
      <c r="I1" s="145" t="s">
        <v>331</v>
      </c>
      <c r="J1" s="145"/>
      <c r="K1" s="145"/>
      <c r="L1" s="141" t="s">
        <v>332</v>
      </c>
      <c r="M1" s="141"/>
      <c r="N1" s="141"/>
      <c r="O1" s="141"/>
    </row>
    <row r="2" spans="1:15" ht="55.9" customHeight="1">
      <c r="A2" s="143"/>
      <c r="B2" s="143"/>
      <c r="C2" s="142"/>
      <c r="D2" s="142"/>
      <c r="E2" s="93" t="s">
        <v>321</v>
      </c>
      <c r="F2" s="82" t="s">
        <v>322</v>
      </c>
      <c r="G2" s="82" t="s">
        <v>323</v>
      </c>
      <c r="H2" s="30" t="s">
        <v>317</v>
      </c>
      <c r="I2" s="18" t="s">
        <v>333</v>
      </c>
      <c r="J2" s="19" t="s">
        <v>334</v>
      </c>
      <c r="K2" s="19" t="s">
        <v>335</v>
      </c>
      <c r="L2" s="24" t="s">
        <v>336</v>
      </c>
      <c r="M2" s="43" t="s">
        <v>337</v>
      </c>
      <c r="N2" s="43" t="s">
        <v>338</v>
      </c>
      <c r="O2" s="83" t="s">
        <v>339</v>
      </c>
    </row>
    <row r="3" spans="1:15" customFormat="1" ht="15">
      <c r="A3" s="71" t="s">
        <v>409</v>
      </c>
      <c r="B3" s="72"/>
      <c r="C3" s="72"/>
      <c r="D3" s="72"/>
      <c r="E3" s="72"/>
      <c r="F3" s="72"/>
      <c r="G3" s="72"/>
      <c r="H3" s="72"/>
      <c r="I3" s="72"/>
      <c r="J3" s="72"/>
      <c r="K3" s="72"/>
      <c r="L3" s="72"/>
      <c r="M3" s="72"/>
      <c r="N3" s="72"/>
      <c r="O3" s="72"/>
    </row>
    <row r="4" spans="1:15">
      <c r="A4" s="1" t="s">
        <v>92</v>
      </c>
      <c r="B4" s="2" t="s">
        <v>134</v>
      </c>
      <c r="C4" s="12">
        <v>131744</v>
      </c>
      <c r="D4" s="70">
        <v>69</v>
      </c>
      <c r="E4" s="4">
        <v>3992289</v>
      </c>
      <c r="F4" s="5">
        <f>E4/H4</f>
        <v>0.72366224168605442</v>
      </c>
      <c r="G4" s="13">
        <f>E4/C4</f>
        <v>30.303383835316978</v>
      </c>
      <c r="H4" s="4">
        <v>5516785</v>
      </c>
      <c r="I4" s="80">
        <v>3011797</v>
      </c>
      <c r="J4" s="5">
        <f>I4/E4</f>
        <v>0.75440355144630056</v>
      </c>
      <c r="K4" s="13">
        <f>I4/C4</f>
        <v>22.860980386203547</v>
      </c>
      <c r="L4" s="80">
        <v>980492</v>
      </c>
      <c r="M4" s="5">
        <f>L4/E4</f>
        <v>0.24559644855369939</v>
      </c>
      <c r="N4" s="13">
        <f>L4/C4</f>
        <v>7.4424034491134323</v>
      </c>
      <c r="O4" s="4">
        <f>L4/D4</f>
        <v>14210.028985507246</v>
      </c>
    </row>
    <row r="5" spans="1:15">
      <c r="A5" s="1" t="s">
        <v>61</v>
      </c>
      <c r="B5" s="2" t="s">
        <v>108</v>
      </c>
      <c r="C5" s="12">
        <v>82934</v>
      </c>
      <c r="D5" s="70">
        <v>81</v>
      </c>
      <c r="E5" s="4">
        <v>2957769</v>
      </c>
      <c r="F5" s="5">
        <f>E5/H5</f>
        <v>0.77018254595677271</v>
      </c>
      <c r="G5" s="13">
        <f>E5/C5</f>
        <v>35.664130513420311</v>
      </c>
      <c r="H5" s="4">
        <v>3840348</v>
      </c>
      <c r="I5" s="46">
        <v>2362167</v>
      </c>
      <c r="J5" s="5">
        <f>I5/E5</f>
        <v>0.79863133327856228</v>
      </c>
      <c r="K5" s="13">
        <f>I5/C5</f>
        <v>28.482492102153518</v>
      </c>
      <c r="L5" s="46">
        <v>595602</v>
      </c>
      <c r="M5" s="5">
        <f>L5/E5</f>
        <v>0.20136866672143769</v>
      </c>
      <c r="N5" s="13">
        <f>L5/C5</f>
        <v>7.1816384112667908</v>
      </c>
      <c r="O5" s="4">
        <f>L5/D5</f>
        <v>7353.1111111111113</v>
      </c>
    </row>
    <row r="6" spans="1:15">
      <c r="A6" s="1" t="s">
        <v>89</v>
      </c>
      <c r="B6" s="2" t="s">
        <v>131</v>
      </c>
      <c r="C6" s="12">
        <v>75604</v>
      </c>
      <c r="D6" s="70">
        <v>33</v>
      </c>
      <c r="E6" s="4">
        <v>1945357</v>
      </c>
      <c r="F6" s="5">
        <f>E6/H6</f>
        <v>0.80010142354901814</v>
      </c>
      <c r="G6" s="13">
        <f>E6/C6</f>
        <v>25.730874027829216</v>
      </c>
      <c r="H6" s="4">
        <v>2431388</v>
      </c>
      <c r="I6" s="46">
        <v>1219293</v>
      </c>
      <c r="J6" s="5">
        <f>I6/E6</f>
        <v>0.62677081892937903</v>
      </c>
      <c r="K6" s="13">
        <f>I6/C6</f>
        <v>16.127360986191206</v>
      </c>
      <c r="L6" s="46">
        <v>726064</v>
      </c>
      <c r="M6" s="5">
        <f>L6/E6</f>
        <v>0.37322918107062097</v>
      </c>
      <c r="N6" s="13">
        <f>L6/C6</f>
        <v>9.6035130416380081</v>
      </c>
      <c r="O6" s="4">
        <f>L6/D6</f>
        <v>22001.939393939392</v>
      </c>
    </row>
    <row r="7" spans="1:15">
      <c r="A7" s="1" t="s">
        <v>97</v>
      </c>
      <c r="B7" s="2" t="s">
        <v>132</v>
      </c>
      <c r="C7" s="12">
        <v>73192</v>
      </c>
      <c r="D7" s="70">
        <v>49</v>
      </c>
      <c r="E7" s="4">
        <v>3086863</v>
      </c>
      <c r="F7" s="5">
        <f>E7/H7</f>
        <v>0.7283223069518111</v>
      </c>
      <c r="G7" s="13">
        <f>E7/C7</f>
        <v>42.174868838124382</v>
      </c>
      <c r="H7" s="4">
        <v>4238320</v>
      </c>
      <c r="I7" s="46">
        <v>1822445</v>
      </c>
      <c r="J7" s="5">
        <f>I7/E7</f>
        <v>0.59038739328567547</v>
      </c>
      <c r="K7" s="13">
        <f>I7/C7</f>
        <v>24.89951087550552</v>
      </c>
      <c r="L7" s="46">
        <v>1264418</v>
      </c>
      <c r="M7" s="5">
        <f>L7/E7</f>
        <v>0.40961260671432453</v>
      </c>
      <c r="N7" s="13">
        <f>L7/C7</f>
        <v>17.275357962618866</v>
      </c>
      <c r="O7" s="4">
        <f>L7/D7</f>
        <v>25804.448979591838</v>
      </c>
    </row>
    <row r="8" spans="1:15">
      <c r="A8" s="1" t="s">
        <v>93</v>
      </c>
      <c r="B8" s="2" t="s">
        <v>134</v>
      </c>
      <c r="C8" s="12">
        <v>59190</v>
      </c>
      <c r="D8" s="70">
        <v>77</v>
      </c>
      <c r="E8" s="4">
        <v>4485217</v>
      </c>
      <c r="F8" s="5">
        <f>E8/H8</f>
        <v>0.54623626711548834</v>
      </c>
      <c r="G8" s="13">
        <f>E8/C8</f>
        <v>75.776600777158308</v>
      </c>
      <c r="H8" s="4">
        <v>8211130</v>
      </c>
      <c r="I8" s="46">
        <v>3496140</v>
      </c>
      <c r="J8" s="5">
        <f>I8/E8</f>
        <v>0.77948068064488296</v>
      </c>
      <c r="K8" s="13">
        <f>I8/C8</f>
        <v>59.066396350734919</v>
      </c>
      <c r="L8" s="46">
        <v>989077</v>
      </c>
      <c r="M8" s="5">
        <f>L8/E8</f>
        <v>0.22051931935511704</v>
      </c>
      <c r="N8" s="13">
        <f>L8/C8</f>
        <v>16.710204426423381</v>
      </c>
      <c r="O8" s="4">
        <f>L8/D8</f>
        <v>12845.155844155845</v>
      </c>
    </row>
    <row r="9" spans="1:15">
      <c r="A9" s="1"/>
      <c r="C9" s="12"/>
      <c r="D9" s="70"/>
      <c r="E9" s="4"/>
      <c r="F9" s="5"/>
      <c r="G9" s="13"/>
      <c r="H9" s="4"/>
      <c r="I9" s="46"/>
      <c r="J9" s="5"/>
      <c r="K9" s="13"/>
      <c r="L9" s="46"/>
      <c r="M9" s="5"/>
      <c r="N9" s="13"/>
      <c r="O9" s="4"/>
    </row>
    <row r="10" spans="1:15">
      <c r="A10" s="73" t="s">
        <v>410</v>
      </c>
      <c r="B10" s="74"/>
      <c r="C10" s="75"/>
      <c r="D10" s="76"/>
      <c r="E10" s="77"/>
      <c r="F10" s="78"/>
      <c r="G10" s="79"/>
      <c r="H10" s="77"/>
      <c r="I10" s="81"/>
      <c r="J10" s="78"/>
      <c r="K10" s="79"/>
      <c r="L10" s="81"/>
      <c r="M10" s="78"/>
      <c r="N10" s="79"/>
      <c r="O10" s="77"/>
    </row>
    <row r="11" spans="1:15">
      <c r="A11" s="1" t="s">
        <v>66</v>
      </c>
      <c r="B11" s="2" t="s">
        <v>113</v>
      </c>
      <c r="C11" s="12">
        <v>47139</v>
      </c>
      <c r="D11" s="70">
        <v>30</v>
      </c>
      <c r="E11" s="4">
        <v>1959711</v>
      </c>
      <c r="F11" s="5">
        <f t="shared" ref="F11:F23" si="0">E11/H11</f>
        <v>0.85222092824024342</v>
      </c>
      <c r="G11" s="13">
        <f t="shared" ref="G11:G23" si="1">E11/C11</f>
        <v>41.573028702348374</v>
      </c>
      <c r="H11" s="4">
        <v>2299534</v>
      </c>
      <c r="I11" s="46">
        <v>1305419</v>
      </c>
      <c r="J11" s="5">
        <f t="shared" ref="J11:J23" si="2">I11/E11</f>
        <v>0.66612832198216987</v>
      </c>
      <c r="K11" s="13">
        <f t="shared" ref="K11:K23" si="3">I11/C11</f>
        <v>27.692971849211904</v>
      </c>
      <c r="L11" s="46">
        <v>654292</v>
      </c>
      <c r="M11" s="5">
        <f t="shared" ref="M11:M23" si="4">L11/E11</f>
        <v>0.33387167801783019</v>
      </c>
      <c r="N11" s="13">
        <f t="shared" ref="N11:N23" si="5">L11/C11</f>
        <v>13.880056853136468</v>
      </c>
      <c r="O11" s="4">
        <f t="shared" ref="O11:O23" si="6">L11/D11</f>
        <v>21809.733333333334</v>
      </c>
    </row>
    <row r="12" spans="1:15">
      <c r="A12" s="1" t="s">
        <v>101</v>
      </c>
      <c r="B12" s="2" t="s">
        <v>140</v>
      </c>
      <c r="C12" s="12">
        <v>43240</v>
      </c>
      <c r="D12" s="70">
        <v>21</v>
      </c>
      <c r="E12" s="4">
        <v>915800</v>
      </c>
      <c r="F12" s="5">
        <f t="shared" si="0"/>
        <v>0.73320427400927757</v>
      </c>
      <c r="G12" s="13">
        <f t="shared" si="1"/>
        <v>21.179463459759482</v>
      </c>
      <c r="H12" s="4">
        <v>1249038</v>
      </c>
      <c r="I12" s="46">
        <v>547459</v>
      </c>
      <c r="J12" s="5">
        <f t="shared" si="2"/>
        <v>0.59779318628521516</v>
      </c>
      <c r="K12" s="13">
        <f t="shared" si="3"/>
        <v>12.660938945420906</v>
      </c>
      <c r="L12" s="46">
        <v>368341</v>
      </c>
      <c r="M12" s="5">
        <f t="shared" si="4"/>
        <v>0.40220681371478489</v>
      </c>
      <c r="N12" s="13">
        <f t="shared" si="5"/>
        <v>8.5185245143385746</v>
      </c>
      <c r="O12" s="4">
        <f t="shared" si="6"/>
        <v>17540.047619047618</v>
      </c>
    </row>
    <row r="13" spans="1:15">
      <c r="A13" s="1" t="s">
        <v>63</v>
      </c>
      <c r="B13" s="2" t="s">
        <v>110</v>
      </c>
      <c r="C13" s="12">
        <v>36405</v>
      </c>
      <c r="D13" s="70">
        <v>35</v>
      </c>
      <c r="E13" s="4">
        <v>1346607</v>
      </c>
      <c r="F13" s="5">
        <f t="shared" si="0"/>
        <v>0.74354139426814614</v>
      </c>
      <c r="G13" s="13">
        <f t="shared" si="1"/>
        <v>36.989616810877628</v>
      </c>
      <c r="H13" s="4">
        <v>1811072</v>
      </c>
      <c r="I13" s="46">
        <v>1017621</v>
      </c>
      <c r="J13" s="5">
        <f t="shared" si="2"/>
        <v>0.75569264083730447</v>
      </c>
      <c r="K13" s="13">
        <f t="shared" si="3"/>
        <v>27.952781211372063</v>
      </c>
      <c r="L13" s="46">
        <v>328986</v>
      </c>
      <c r="M13" s="5">
        <f t="shared" si="4"/>
        <v>0.24430735916269558</v>
      </c>
      <c r="N13" s="13">
        <f t="shared" si="5"/>
        <v>9.0368355995055616</v>
      </c>
      <c r="O13" s="4">
        <f t="shared" si="6"/>
        <v>9399.6</v>
      </c>
    </row>
    <row r="14" spans="1:15">
      <c r="A14" s="1" t="s">
        <v>60</v>
      </c>
      <c r="B14" s="2" t="s">
        <v>107</v>
      </c>
      <c r="C14" s="12">
        <v>35688</v>
      </c>
      <c r="D14" s="70">
        <v>29</v>
      </c>
      <c r="E14" s="4">
        <v>850065</v>
      </c>
      <c r="F14" s="5">
        <f t="shared" si="0"/>
        <v>0.69328430149199682</v>
      </c>
      <c r="G14" s="13">
        <f t="shared" si="1"/>
        <v>23.819351042367181</v>
      </c>
      <c r="H14" s="4">
        <v>1226142</v>
      </c>
      <c r="I14" s="46">
        <v>713943</v>
      </c>
      <c r="J14" s="5">
        <f t="shared" si="2"/>
        <v>0.83986871592172363</v>
      </c>
      <c r="K14" s="13">
        <f t="shared" si="3"/>
        <v>20.005127774041696</v>
      </c>
      <c r="L14" s="46">
        <v>136122</v>
      </c>
      <c r="M14" s="5">
        <f t="shared" si="4"/>
        <v>0.16013128407827637</v>
      </c>
      <c r="N14" s="13">
        <f t="shared" si="5"/>
        <v>3.8142232683254877</v>
      </c>
      <c r="O14" s="4">
        <f t="shared" si="6"/>
        <v>4693.8620689655172</v>
      </c>
    </row>
    <row r="15" spans="1:15">
      <c r="A15" s="1" t="s">
        <v>82</v>
      </c>
      <c r="B15" s="2" t="s">
        <v>127</v>
      </c>
      <c r="C15" s="12">
        <v>34114</v>
      </c>
      <c r="D15" s="70">
        <v>29</v>
      </c>
      <c r="E15" s="4">
        <v>669144</v>
      </c>
      <c r="F15" s="5">
        <f t="shared" si="0"/>
        <v>0.68017784500161627</v>
      </c>
      <c r="G15" s="13">
        <f t="shared" si="1"/>
        <v>19.614938148560707</v>
      </c>
      <c r="H15" s="4">
        <v>983778</v>
      </c>
      <c r="I15" s="46">
        <v>669144</v>
      </c>
      <c r="J15" s="5">
        <f t="shared" si="2"/>
        <v>1</v>
      </c>
      <c r="K15" s="13">
        <f t="shared" si="3"/>
        <v>19.614938148560707</v>
      </c>
      <c r="L15" s="46">
        <v>0</v>
      </c>
      <c r="M15" s="5">
        <f t="shared" si="4"/>
        <v>0</v>
      </c>
      <c r="N15" s="13">
        <f t="shared" si="5"/>
        <v>0</v>
      </c>
      <c r="O15" s="4">
        <f t="shared" si="6"/>
        <v>0</v>
      </c>
    </row>
    <row r="16" spans="1:15">
      <c r="A16" s="1" t="s">
        <v>95</v>
      </c>
      <c r="B16" s="2" t="s">
        <v>136</v>
      </c>
      <c r="C16" s="12">
        <v>31931</v>
      </c>
      <c r="D16" s="70">
        <v>26</v>
      </c>
      <c r="E16" s="4">
        <v>1029055</v>
      </c>
      <c r="F16" s="5">
        <f t="shared" si="0"/>
        <v>0.77621060508002315</v>
      </c>
      <c r="G16" s="13">
        <f t="shared" si="1"/>
        <v>32.227459208919235</v>
      </c>
      <c r="H16" s="4">
        <v>1325742</v>
      </c>
      <c r="I16" s="46">
        <v>771408</v>
      </c>
      <c r="J16" s="5">
        <f t="shared" si="2"/>
        <v>0.74962757092672405</v>
      </c>
      <c r="K16" s="13">
        <f t="shared" si="3"/>
        <v>24.158591963922206</v>
      </c>
      <c r="L16" s="46">
        <v>257647</v>
      </c>
      <c r="M16" s="5">
        <f t="shared" si="4"/>
        <v>0.25037242907327595</v>
      </c>
      <c r="N16" s="13">
        <f t="shared" si="5"/>
        <v>8.0688672449970245</v>
      </c>
      <c r="O16" s="4">
        <f t="shared" si="6"/>
        <v>9909.5</v>
      </c>
    </row>
    <row r="17" spans="1:15">
      <c r="A17" s="1" t="s">
        <v>98</v>
      </c>
      <c r="B17" s="2" t="s">
        <v>138</v>
      </c>
      <c r="C17" s="12">
        <v>31012</v>
      </c>
      <c r="D17" s="70">
        <v>25</v>
      </c>
      <c r="E17" s="4">
        <v>671479</v>
      </c>
      <c r="F17" s="5">
        <f t="shared" si="0"/>
        <v>0.67296355760808346</v>
      </c>
      <c r="G17" s="13">
        <f t="shared" si="1"/>
        <v>21.65223139429898</v>
      </c>
      <c r="H17" s="4">
        <v>997794</v>
      </c>
      <c r="I17" s="46">
        <v>509140</v>
      </c>
      <c r="J17" s="5">
        <f t="shared" si="2"/>
        <v>0.7582366686076556</v>
      </c>
      <c r="K17" s="13">
        <f t="shared" si="3"/>
        <v>16.417515800335355</v>
      </c>
      <c r="L17" s="46">
        <v>162339</v>
      </c>
      <c r="M17" s="5">
        <f t="shared" si="4"/>
        <v>0.24176333139234435</v>
      </c>
      <c r="N17" s="13">
        <f t="shared" si="5"/>
        <v>5.2347155939636272</v>
      </c>
      <c r="O17" s="4">
        <f t="shared" si="6"/>
        <v>6493.56</v>
      </c>
    </row>
    <row r="18" spans="1:15">
      <c r="A18" s="1" t="s">
        <v>81</v>
      </c>
      <c r="B18" s="2" t="s">
        <v>125</v>
      </c>
      <c r="C18" s="12">
        <v>29568</v>
      </c>
      <c r="D18" s="70">
        <v>15</v>
      </c>
      <c r="E18" s="4">
        <v>535477</v>
      </c>
      <c r="F18" s="5">
        <f t="shared" si="0"/>
        <v>0.84069318169329632</v>
      </c>
      <c r="G18" s="13">
        <f t="shared" si="1"/>
        <v>18.110017586580085</v>
      </c>
      <c r="H18" s="4">
        <v>636947</v>
      </c>
      <c r="I18" s="46">
        <v>276246</v>
      </c>
      <c r="J18" s="5">
        <f t="shared" si="2"/>
        <v>0.51588770386029648</v>
      </c>
      <c r="K18" s="13">
        <f t="shared" si="3"/>
        <v>9.3427353896103895</v>
      </c>
      <c r="L18" s="46">
        <v>259231</v>
      </c>
      <c r="M18" s="5">
        <f t="shared" si="4"/>
        <v>0.48411229613970347</v>
      </c>
      <c r="N18" s="13">
        <f t="shared" si="5"/>
        <v>8.7672821969696972</v>
      </c>
      <c r="O18" s="4">
        <f t="shared" si="6"/>
        <v>17282.066666666666</v>
      </c>
    </row>
    <row r="19" spans="1:15">
      <c r="A19" s="1" t="s">
        <v>84</v>
      </c>
      <c r="B19" s="2" t="s">
        <v>129</v>
      </c>
      <c r="C19" s="12">
        <v>25163</v>
      </c>
      <c r="D19" s="70">
        <v>30</v>
      </c>
      <c r="E19" s="4">
        <v>1575051</v>
      </c>
      <c r="F19" s="5">
        <f t="shared" si="0"/>
        <v>0.58184975685008933</v>
      </c>
      <c r="G19" s="13">
        <f t="shared" si="1"/>
        <v>62.593927592099512</v>
      </c>
      <c r="H19" s="4">
        <v>2706972</v>
      </c>
      <c r="I19" s="46">
        <v>1257533</v>
      </c>
      <c r="J19" s="5">
        <f t="shared" si="2"/>
        <v>0.79840779758877645</v>
      </c>
      <c r="K19" s="13">
        <f t="shared" si="3"/>
        <v>49.975479871239521</v>
      </c>
      <c r="L19" s="46">
        <v>317518</v>
      </c>
      <c r="M19" s="5">
        <f t="shared" si="4"/>
        <v>0.2015922024112235</v>
      </c>
      <c r="N19" s="13">
        <f t="shared" si="5"/>
        <v>12.618447720859994</v>
      </c>
      <c r="O19" s="4">
        <f t="shared" si="6"/>
        <v>10583.933333333332</v>
      </c>
    </row>
    <row r="20" spans="1:15">
      <c r="A20" s="1" t="s">
        <v>99</v>
      </c>
      <c r="B20" s="2" t="s">
        <v>139</v>
      </c>
      <c r="C20" s="12">
        <v>23359</v>
      </c>
      <c r="D20" s="70">
        <v>34</v>
      </c>
      <c r="E20" s="4">
        <v>1728104</v>
      </c>
      <c r="F20" s="5">
        <f t="shared" si="0"/>
        <v>0.70690202469426688</v>
      </c>
      <c r="G20" s="13">
        <f t="shared" si="1"/>
        <v>73.980221756068332</v>
      </c>
      <c r="H20" s="4">
        <v>2444616</v>
      </c>
      <c r="I20" s="46">
        <v>1469048</v>
      </c>
      <c r="J20" s="5">
        <f t="shared" si="2"/>
        <v>0.85009235555267504</v>
      </c>
      <c r="K20" s="13">
        <f t="shared" si="3"/>
        <v>62.890020976925385</v>
      </c>
      <c r="L20" s="46">
        <v>259056</v>
      </c>
      <c r="M20" s="5">
        <f t="shared" si="4"/>
        <v>0.14990764444732493</v>
      </c>
      <c r="N20" s="13">
        <f t="shared" si="5"/>
        <v>11.090200779142943</v>
      </c>
      <c r="O20" s="4">
        <f t="shared" si="6"/>
        <v>7619.2941176470586</v>
      </c>
    </row>
    <row r="21" spans="1:15">
      <c r="A21" s="1" t="s">
        <v>55</v>
      </c>
      <c r="B21" s="2" t="s">
        <v>102</v>
      </c>
      <c r="C21" s="12">
        <v>22583</v>
      </c>
      <c r="D21" s="70">
        <v>7</v>
      </c>
      <c r="E21" s="4">
        <v>150156</v>
      </c>
      <c r="F21" s="5">
        <f t="shared" si="0"/>
        <v>0.59969088098918089</v>
      </c>
      <c r="G21" s="13">
        <f t="shared" si="1"/>
        <v>6.6490723110304213</v>
      </c>
      <c r="H21" s="4">
        <v>250389</v>
      </c>
      <c r="I21" s="46">
        <v>144738</v>
      </c>
      <c r="J21" s="5">
        <f t="shared" si="2"/>
        <v>0.96391752577319589</v>
      </c>
      <c r="K21" s="13">
        <f t="shared" si="3"/>
        <v>6.4091573307355088</v>
      </c>
      <c r="L21" s="46">
        <v>5418</v>
      </c>
      <c r="M21" s="5">
        <f t="shared" si="4"/>
        <v>3.608247422680412E-2</v>
      </c>
      <c r="N21" s="13">
        <f t="shared" si="5"/>
        <v>0.23991498029491209</v>
      </c>
      <c r="O21" s="4">
        <f t="shared" si="6"/>
        <v>774</v>
      </c>
    </row>
    <row r="22" spans="1:15">
      <c r="A22" s="1" t="s">
        <v>79</v>
      </c>
      <c r="B22" s="2" t="s">
        <v>123</v>
      </c>
      <c r="C22" s="12">
        <v>22529</v>
      </c>
      <c r="D22" s="70">
        <v>21</v>
      </c>
      <c r="E22" s="4">
        <v>972473</v>
      </c>
      <c r="F22" s="5">
        <f t="shared" si="0"/>
        <v>0.76335675928985836</v>
      </c>
      <c r="G22" s="13">
        <f t="shared" si="1"/>
        <v>43.165386834746329</v>
      </c>
      <c r="H22" s="4">
        <v>1273943</v>
      </c>
      <c r="I22" s="46">
        <v>637180</v>
      </c>
      <c r="J22" s="5">
        <f t="shared" si="2"/>
        <v>0.65521613453535466</v>
      </c>
      <c r="K22" s="13">
        <f t="shared" si="3"/>
        <v>28.282657907585779</v>
      </c>
      <c r="L22" s="46">
        <v>335293</v>
      </c>
      <c r="M22" s="5">
        <f t="shared" si="4"/>
        <v>0.34478386546464529</v>
      </c>
      <c r="N22" s="13">
        <f t="shared" si="5"/>
        <v>14.882728927160549</v>
      </c>
      <c r="O22" s="4">
        <f t="shared" si="6"/>
        <v>15966.333333333334</v>
      </c>
    </row>
    <row r="23" spans="1:15">
      <c r="A23" s="1" t="s">
        <v>94</v>
      </c>
      <c r="B23" s="2" t="s">
        <v>135</v>
      </c>
      <c r="C23" s="12">
        <v>22493</v>
      </c>
      <c r="D23" s="70">
        <v>30</v>
      </c>
      <c r="E23" s="4">
        <v>762462</v>
      </c>
      <c r="F23" s="5">
        <f t="shared" si="0"/>
        <v>0.79033145821089068</v>
      </c>
      <c r="G23" s="13">
        <f t="shared" si="1"/>
        <v>33.89774596541146</v>
      </c>
      <c r="H23" s="4">
        <v>964737</v>
      </c>
      <c r="I23" s="46">
        <v>607606</v>
      </c>
      <c r="J23" s="5">
        <f t="shared" si="2"/>
        <v>0.79690004223161282</v>
      </c>
      <c r="K23" s="13">
        <f t="shared" si="3"/>
        <v>27.013115191392878</v>
      </c>
      <c r="L23" s="46">
        <v>154856</v>
      </c>
      <c r="M23" s="5">
        <f t="shared" si="4"/>
        <v>0.20309995776838716</v>
      </c>
      <c r="N23" s="13">
        <f t="shared" si="5"/>
        <v>6.8846307740185839</v>
      </c>
      <c r="O23" s="4">
        <f t="shared" si="6"/>
        <v>5161.8666666666668</v>
      </c>
    </row>
    <row r="24" spans="1:15">
      <c r="A24" s="1"/>
      <c r="C24" s="12"/>
      <c r="D24" s="70"/>
      <c r="E24" s="4"/>
      <c r="F24" s="5"/>
      <c r="G24" s="13"/>
      <c r="H24" s="4"/>
      <c r="I24" s="46"/>
      <c r="J24" s="5"/>
      <c r="K24" s="13"/>
      <c r="L24" s="46"/>
      <c r="M24" s="5"/>
      <c r="N24" s="13"/>
      <c r="O24" s="4"/>
    </row>
    <row r="25" spans="1:15">
      <c r="A25" s="73" t="s">
        <v>411</v>
      </c>
      <c r="B25" s="74"/>
      <c r="C25" s="75"/>
      <c r="D25" s="76"/>
      <c r="E25" s="77"/>
      <c r="F25" s="78"/>
      <c r="G25" s="79"/>
      <c r="H25" s="77"/>
      <c r="I25" s="81"/>
      <c r="J25" s="78"/>
      <c r="K25" s="79"/>
      <c r="L25" s="81"/>
      <c r="M25" s="78"/>
      <c r="N25" s="79"/>
      <c r="O25" s="77"/>
    </row>
    <row r="26" spans="1:15">
      <c r="A26" s="1" t="s">
        <v>85</v>
      </c>
      <c r="B26" s="2" t="s">
        <v>111</v>
      </c>
      <c r="C26" s="12">
        <v>19821</v>
      </c>
      <c r="D26" s="70">
        <v>21</v>
      </c>
      <c r="E26" s="4">
        <v>1130500</v>
      </c>
      <c r="F26" s="5">
        <f t="shared" ref="F26:F36" si="7">E26/H26</f>
        <v>0.76055219924382067</v>
      </c>
      <c r="G26" s="13">
        <f t="shared" ref="G26:G36" si="8">E26/C26</f>
        <v>57.035467433530094</v>
      </c>
      <c r="H26" s="4">
        <v>1486420</v>
      </c>
      <c r="I26" s="46">
        <v>793013</v>
      </c>
      <c r="J26" s="5">
        <f t="shared" ref="J26:J36" si="9">I26/E26</f>
        <v>0.70147103051747017</v>
      </c>
      <c r="K26" s="13">
        <f t="shared" ref="K26:K36" si="10">I26/C26</f>
        <v>40.008728116643965</v>
      </c>
      <c r="L26" s="46">
        <v>337487</v>
      </c>
      <c r="M26" s="5">
        <f t="shared" ref="M26:M36" si="11">L26/E26</f>
        <v>0.29852896948252983</v>
      </c>
      <c r="N26" s="13">
        <f t="shared" ref="N26:N36" si="12">L26/C26</f>
        <v>17.026739316886133</v>
      </c>
      <c r="O26" s="4">
        <f t="shared" ref="O26:O36" si="13">L26/D26</f>
        <v>16070.809523809523</v>
      </c>
    </row>
    <row r="27" spans="1:15">
      <c r="A27" s="1" t="s">
        <v>91</v>
      </c>
      <c r="B27" s="2" t="s">
        <v>133</v>
      </c>
      <c r="C27" s="12">
        <v>17871</v>
      </c>
      <c r="D27" s="70">
        <v>19</v>
      </c>
      <c r="E27" s="4">
        <v>485300</v>
      </c>
      <c r="F27" s="5">
        <f t="shared" si="7"/>
        <v>0.65899267680299611</v>
      </c>
      <c r="G27" s="13">
        <f t="shared" si="8"/>
        <v>27.155727155727156</v>
      </c>
      <c r="H27" s="4">
        <v>736427</v>
      </c>
      <c r="I27" s="46">
        <v>394263</v>
      </c>
      <c r="J27" s="5">
        <f t="shared" si="9"/>
        <v>0.81241087986812277</v>
      </c>
      <c r="K27" s="13">
        <f t="shared" si="10"/>
        <v>22.061608192042975</v>
      </c>
      <c r="L27" s="46">
        <v>91037</v>
      </c>
      <c r="M27" s="5">
        <f t="shared" si="11"/>
        <v>0.1875891201318772</v>
      </c>
      <c r="N27" s="13">
        <f t="shared" si="12"/>
        <v>5.0941189636841813</v>
      </c>
      <c r="O27" s="4">
        <f t="shared" si="13"/>
        <v>4791.4210526315792</v>
      </c>
    </row>
    <row r="28" spans="1:15">
      <c r="A28" s="1" t="s">
        <v>57</v>
      </c>
      <c r="B28" s="2" t="s">
        <v>104</v>
      </c>
      <c r="C28" s="12">
        <v>17153</v>
      </c>
      <c r="D28" s="70">
        <v>35</v>
      </c>
      <c r="E28" s="4">
        <v>1473678</v>
      </c>
      <c r="F28" s="5">
        <f t="shared" si="7"/>
        <v>0.81950537549499436</v>
      </c>
      <c r="G28" s="13">
        <f t="shared" si="8"/>
        <v>85.913717717017434</v>
      </c>
      <c r="H28" s="4">
        <v>1798253</v>
      </c>
      <c r="I28" s="46">
        <v>1063139</v>
      </c>
      <c r="J28" s="5">
        <f t="shared" si="9"/>
        <v>0.72141879026490185</v>
      </c>
      <c r="K28" s="13">
        <f t="shared" si="10"/>
        <v>61.979770302570977</v>
      </c>
      <c r="L28" s="46">
        <v>410539</v>
      </c>
      <c r="M28" s="5">
        <f t="shared" si="11"/>
        <v>0.27858120973509815</v>
      </c>
      <c r="N28" s="13">
        <f t="shared" si="12"/>
        <v>23.933947414446454</v>
      </c>
      <c r="O28" s="4">
        <f t="shared" si="13"/>
        <v>11729.685714285713</v>
      </c>
    </row>
    <row r="29" spans="1:15">
      <c r="A29" s="1" t="s">
        <v>83</v>
      </c>
      <c r="B29" s="2" t="s">
        <v>128</v>
      </c>
      <c r="C29" s="12">
        <v>17075</v>
      </c>
      <c r="D29" s="70">
        <v>16</v>
      </c>
      <c r="E29" s="4">
        <v>576773</v>
      </c>
      <c r="F29" s="5">
        <f t="shared" si="7"/>
        <v>0.65780466803145476</v>
      </c>
      <c r="G29" s="13">
        <f t="shared" si="8"/>
        <v>33.778799414348462</v>
      </c>
      <c r="H29" s="4">
        <v>876815</v>
      </c>
      <c r="I29" s="46">
        <v>418987</v>
      </c>
      <c r="J29" s="5">
        <f t="shared" si="9"/>
        <v>0.72643310279780782</v>
      </c>
      <c r="K29" s="13">
        <f t="shared" si="10"/>
        <v>24.538038067349927</v>
      </c>
      <c r="L29" s="46">
        <v>157786</v>
      </c>
      <c r="M29" s="5">
        <f t="shared" si="11"/>
        <v>0.27356689720219218</v>
      </c>
      <c r="N29" s="13">
        <f t="shared" si="12"/>
        <v>9.2407613469985357</v>
      </c>
      <c r="O29" s="4">
        <f t="shared" si="13"/>
        <v>9861.625</v>
      </c>
    </row>
    <row r="30" spans="1:15">
      <c r="A30" s="1" t="s">
        <v>96</v>
      </c>
      <c r="B30" s="2" t="s">
        <v>137</v>
      </c>
      <c r="C30" s="12">
        <v>16359</v>
      </c>
      <c r="D30" s="70">
        <v>14</v>
      </c>
      <c r="E30" s="4">
        <v>488928</v>
      </c>
      <c r="F30" s="5">
        <f t="shared" si="7"/>
        <v>0.65276477915544628</v>
      </c>
      <c r="G30" s="13">
        <f t="shared" si="8"/>
        <v>29.88740143040528</v>
      </c>
      <c r="H30" s="4">
        <v>749011</v>
      </c>
      <c r="I30" s="46">
        <v>396887</v>
      </c>
      <c r="J30" s="5">
        <f t="shared" si="9"/>
        <v>0.81174937823155968</v>
      </c>
      <c r="K30" s="13">
        <f t="shared" si="10"/>
        <v>24.261079528088516</v>
      </c>
      <c r="L30" s="46">
        <v>92041</v>
      </c>
      <c r="M30" s="5">
        <f t="shared" si="11"/>
        <v>0.18825062176844035</v>
      </c>
      <c r="N30" s="13">
        <f t="shared" si="12"/>
        <v>5.6263219023167679</v>
      </c>
      <c r="O30" s="4">
        <f t="shared" si="13"/>
        <v>6574.3571428571431</v>
      </c>
    </row>
    <row r="31" spans="1:15">
      <c r="A31" s="1" t="s">
        <v>406</v>
      </c>
      <c r="B31" s="2" t="s">
        <v>126</v>
      </c>
      <c r="C31" s="12">
        <v>14532</v>
      </c>
      <c r="D31" s="70">
        <v>18</v>
      </c>
      <c r="E31" s="4">
        <v>708467</v>
      </c>
      <c r="F31" s="5">
        <f t="shared" si="7"/>
        <v>0.71832820966224331</v>
      </c>
      <c r="G31" s="13">
        <f t="shared" si="8"/>
        <v>48.752202036884121</v>
      </c>
      <c r="H31" s="4">
        <v>986272</v>
      </c>
      <c r="I31" s="46">
        <v>453717</v>
      </c>
      <c r="J31" s="5">
        <f t="shared" si="9"/>
        <v>0.64042079588745837</v>
      </c>
      <c r="K31" s="13">
        <f t="shared" si="10"/>
        <v>31.221924029727496</v>
      </c>
      <c r="L31" s="46">
        <v>254750</v>
      </c>
      <c r="M31" s="5">
        <f t="shared" si="11"/>
        <v>0.35957920411254157</v>
      </c>
      <c r="N31" s="13">
        <f t="shared" si="12"/>
        <v>17.530278007156621</v>
      </c>
      <c r="O31" s="4">
        <f t="shared" si="13"/>
        <v>14152.777777777777</v>
      </c>
    </row>
    <row r="32" spans="1:15">
      <c r="A32" s="1" t="s">
        <v>65</v>
      </c>
      <c r="B32" s="2" t="s">
        <v>112</v>
      </c>
      <c r="C32" s="12">
        <v>14312</v>
      </c>
      <c r="D32" s="70">
        <v>17</v>
      </c>
      <c r="E32" s="4">
        <v>533424</v>
      </c>
      <c r="F32" s="5">
        <f t="shared" si="7"/>
        <v>0.6921723423802183</v>
      </c>
      <c r="G32" s="13">
        <f t="shared" si="8"/>
        <v>37.271101173840137</v>
      </c>
      <c r="H32" s="4">
        <v>770652</v>
      </c>
      <c r="I32" s="46">
        <v>473238</v>
      </c>
      <c r="J32" s="5">
        <f t="shared" si="9"/>
        <v>0.88717043102672544</v>
      </c>
      <c r="K32" s="13">
        <f t="shared" si="10"/>
        <v>33.065818893236447</v>
      </c>
      <c r="L32" s="46">
        <v>60186</v>
      </c>
      <c r="M32" s="5">
        <f t="shared" si="11"/>
        <v>0.11282956897327455</v>
      </c>
      <c r="N32" s="13">
        <f t="shared" si="12"/>
        <v>4.2052822806036891</v>
      </c>
      <c r="O32" s="4">
        <f t="shared" si="13"/>
        <v>3540.3529411764707</v>
      </c>
    </row>
    <row r="33" spans="1:15">
      <c r="A33" s="1" t="s">
        <v>71</v>
      </c>
      <c r="B33" s="2" t="s">
        <v>114</v>
      </c>
      <c r="C33" s="12">
        <v>12642</v>
      </c>
      <c r="D33" s="70">
        <v>22</v>
      </c>
      <c r="E33" s="4">
        <v>783107</v>
      </c>
      <c r="F33" s="5">
        <f t="shared" si="7"/>
        <v>0.68012280488440358</v>
      </c>
      <c r="G33" s="13">
        <f t="shared" si="8"/>
        <v>61.94486631862047</v>
      </c>
      <c r="H33" s="4">
        <v>1151420</v>
      </c>
      <c r="I33" s="46">
        <v>574107</v>
      </c>
      <c r="J33" s="5">
        <f t="shared" si="9"/>
        <v>0.73311437645174926</v>
      </c>
      <c r="K33" s="13">
        <f t="shared" si="10"/>
        <v>45.41267204556241</v>
      </c>
      <c r="L33" s="46">
        <v>209000</v>
      </c>
      <c r="M33" s="5">
        <f t="shared" si="11"/>
        <v>0.26688562354825074</v>
      </c>
      <c r="N33" s="13">
        <f t="shared" si="12"/>
        <v>16.53219427305806</v>
      </c>
      <c r="O33" s="4">
        <f t="shared" si="13"/>
        <v>9500</v>
      </c>
    </row>
    <row r="34" spans="1:15">
      <c r="A34" s="1" t="s">
        <v>87</v>
      </c>
      <c r="B34" s="2" t="s">
        <v>130</v>
      </c>
      <c r="C34" s="12">
        <v>12588</v>
      </c>
      <c r="D34" s="70">
        <v>9</v>
      </c>
      <c r="E34" s="4">
        <v>320506</v>
      </c>
      <c r="F34" s="5">
        <f t="shared" si="7"/>
        <v>0.659611731607879</v>
      </c>
      <c r="G34" s="13">
        <f t="shared" si="8"/>
        <v>25.4612329202415</v>
      </c>
      <c r="H34" s="4">
        <v>485901</v>
      </c>
      <c r="I34" s="46">
        <v>313989</v>
      </c>
      <c r="J34" s="5">
        <f t="shared" si="9"/>
        <v>0.97966652730370107</v>
      </c>
      <c r="K34" s="13">
        <f t="shared" si="10"/>
        <v>24.943517635843662</v>
      </c>
      <c r="L34" s="46">
        <v>6517</v>
      </c>
      <c r="M34" s="5">
        <f t="shared" si="11"/>
        <v>2.0333472696298979E-2</v>
      </c>
      <c r="N34" s="13">
        <f t="shared" si="12"/>
        <v>0.5177152843978392</v>
      </c>
      <c r="O34" s="4">
        <f t="shared" si="13"/>
        <v>724.11111111111109</v>
      </c>
    </row>
    <row r="35" spans="1:15">
      <c r="A35" s="1" t="s">
        <v>76</v>
      </c>
      <c r="B35" s="2" t="s">
        <v>121</v>
      </c>
      <c r="C35" s="12">
        <v>12330</v>
      </c>
      <c r="D35" s="70">
        <v>17</v>
      </c>
      <c r="E35" s="4">
        <v>720613</v>
      </c>
      <c r="F35" s="5">
        <f t="shared" si="7"/>
        <v>0.74194847020933974</v>
      </c>
      <c r="G35" s="13">
        <f t="shared" si="8"/>
        <v>58.44387672343877</v>
      </c>
      <c r="H35" s="4">
        <v>971244</v>
      </c>
      <c r="I35" s="46">
        <v>525190</v>
      </c>
      <c r="J35" s="5">
        <f t="shared" si="9"/>
        <v>0.72881005477281147</v>
      </c>
      <c r="K35" s="13">
        <f t="shared" si="10"/>
        <v>42.594484995944853</v>
      </c>
      <c r="L35" s="46">
        <v>195423</v>
      </c>
      <c r="M35" s="5">
        <f t="shared" si="11"/>
        <v>0.27118994522718853</v>
      </c>
      <c r="N35" s="13">
        <f t="shared" si="12"/>
        <v>15.849391727493916</v>
      </c>
      <c r="O35" s="4">
        <f t="shared" si="13"/>
        <v>11495.470588235294</v>
      </c>
    </row>
    <row r="36" spans="1:15">
      <c r="A36" s="1" t="s">
        <v>69</v>
      </c>
      <c r="B36" s="2" t="s">
        <v>116</v>
      </c>
      <c r="C36" s="12">
        <v>11147</v>
      </c>
      <c r="D36" s="70">
        <v>11</v>
      </c>
      <c r="E36" s="4">
        <v>292452</v>
      </c>
      <c r="F36" s="5">
        <f t="shared" si="7"/>
        <v>0.77677731916046466</v>
      </c>
      <c r="G36" s="13">
        <f t="shared" si="8"/>
        <v>26.235937920516729</v>
      </c>
      <c r="H36" s="4">
        <v>376494</v>
      </c>
      <c r="I36" s="46">
        <v>232452</v>
      </c>
      <c r="J36" s="5">
        <f t="shared" si="9"/>
        <v>0.79483812728242587</v>
      </c>
      <c r="K36" s="13">
        <f t="shared" si="10"/>
        <v>20.853323764241502</v>
      </c>
      <c r="L36" s="46">
        <v>60000</v>
      </c>
      <c r="M36" s="5">
        <f t="shared" si="11"/>
        <v>0.20516187271757416</v>
      </c>
      <c r="N36" s="13">
        <f t="shared" si="12"/>
        <v>5.3826141562752312</v>
      </c>
      <c r="O36" s="4">
        <f t="shared" si="13"/>
        <v>5454.545454545455</v>
      </c>
    </row>
    <row r="37" spans="1:15">
      <c r="A37" s="1"/>
      <c r="C37" s="12"/>
      <c r="D37" s="70"/>
      <c r="E37" s="4"/>
      <c r="F37" s="5"/>
      <c r="G37" s="13"/>
      <c r="H37" s="4"/>
      <c r="I37" s="46"/>
      <c r="J37" s="5"/>
      <c r="K37" s="13"/>
      <c r="L37" s="46"/>
      <c r="M37" s="5"/>
      <c r="N37" s="13"/>
      <c r="O37" s="4"/>
    </row>
    <row r="38" spans="1:15">
      <c r="A38" s="73" t="s">
        <v>412</v>
      </c>
      <c r="B38" s="74"/>
      <c r="C38" s="75"/>
      <c r="D38" s="76"/>
      <c r="E38" s="77"/>
      <c r="F38" s="78"/>
      <c r="G38" s="79"/>
      <c r="H38" s="77"/>
      <c r="I38" s="81"/>
      <c r="J38" s="78"/>
      <c r="K38" s="79"/>
      <c r="L38" s="81"/>
      <c r="M38" s="78"/>
      <c r="N38" s="79"/>
      <c r="O38" s="77"/>
    </row>
    <row r="39" spans="1:15">
      <c r="A39" s="1" t="s">
        <v>90</v>
      </c>
      <c r="B39" s="2" t="s">
        <v>132</v>
      </c>
      <c r="C39" s="12">
        <v>9631</v>
      </c>
      <c r="D39" s="70">
        <v>6</v>
      </c>
      <c r="E39" s="4">
        <v>83617</v>
      </c>
      <c r="F39" s="5">
        <f t="shared" ref="F39:F48" si="14">E39/H39</f>
        <v>0.58373008670399174</v>
      </c>
      <c r="G39" s="13">
        <f t="shared" ref="G39:G48" si="15">E39/C39</f>
        <v>8.6820683210466196</v>
      </c>
      <c r="H39" s="4">
        <v>143246</v>
      </c>
      <c r="I39" s="46">
        <v>83617</v>
      </c>
      <c r="J39" s="5">
        <f t="shared" ref="J39:J48" si="16">I39/E39</f>
        <v>1</v>
      </c>
      <c r="K39" s="13">
        <f t="shared" ref="K39:K48" si="17">I39/C39</f>
        <v>8.6820683210466196</v>
      </c>
      <c r="L39" s="46">
        <v>0</v>
      </c>
      <c r="M39" s="5">
        <f t="shared" ref="M39:M48" si="18">L39/E39</f>
        <v>0</v>
      </c>
      <c r="N39" s="13">
        <f t="shared" ref="N39:N48" si="19">L39/C39</f>
        <v>0</v>
      </c>
      <c r="O39" s="4">
        <f t="shared" ref="O39:O48" si="20">L39/D39</f>
        <v>0</v>
      </c>
    </row>
    <row r="40" spans="1:15">
      <c r="A40" s="1" t="s">
        <v>67</v>
      </c>
      <c r="B40" s="2" t="s">
        <v>114</v>
      </c>
      <c r="C40" s="12">
        <v>9476</v>
      </c>
      <c r="D40" s="70">
        <v>16</v>
      </c>
      <c r="E40" s="4">
        <v>527278</v>
      </c>
      <c r="F40" s="5">
        <f t="shared" si="14"/>
        <v>0.73837394116007826</v>
      </c>
      <c r="G40" s="13">
        <f t="shared" si="15"/>
        <v>55.643520472773325</v>
      </c>
      <c r="H40" s="4">
        <v>714107</v>
      </c>
      <c r="I40" s="46">
        <v>429757</v>
      </c>
      <c r="J40" s="5">
        <f t="shared" si="16"/>
        <v>0.8150482288280565</v>
      </c>
      <c r="K40" s="13">
        <f t="shared" si="17"/>
        <v>45.352152807091599</v>
      </c>
      <c r="L40" s="46">
        <v>97521</v>
      </c>
      <c r="M40" s="5">
        <f t="shared" si="18"/>
        <v>0.18495177117194345</v>
      </c>
      <c r="N40" s="13">
        <f t="shared" si="19"/>
        <v>10.291367665681722</v>
      </c>
      <c r="O40" s="4">
        <f t="shared" si="20"/>
        <v>6095.0625</v>
      </c>
    </row>
    <row r="41" spans="1:15">
      <c r="A41" s="1" t="s">
        <v>59</v>
      </c>
      <c r="B41" s="2" t="s">
        <v>106</v>
      </c>
      <c r="C41" s="12">
        <v>8020</v>
      </c>
      <c r="D41" s="70">
        <v>7</v>
      </c>
      <c r="E41" s="4">
        <v>99561</v>
      </c>
      <c r="F41" s="5">
        <f t="shared" si="14"/>
        <v>0.62113045105745834</v>
      </c>
      <c r="G41" s="13">
        <f t="shared" si="15"/>
        <v>12.414089775561097</v>
      </c>
      <c r="H41" s="4">
        <v>160290</v>
      </c>
      <c r="I41" s="46">
        <v>91608</v>
      </c>
      <c r="J41" s="5">
        <f t="shared" si="16"/>
        <v>0.92011932383162076</v>
      </c>
      <c r="K41" s="13">
        <f t="shared" si="17"/>
        <v>11.422443890274314</v>
      </c>
      <c r="L41" s="46">
        <v>7953</v>
      </c>
      <c r="M41" s="5">
        <f t="shared" si="18"/>
        <v>7.9880676168379183E-2</v>
      </c>
      <c r="N41" s="13">
        <f t="shared" si="19"/>
        <v>0.99164588528678299</v>
      </c>
      <c r="O41" s="4">
        <f t="shared" si="20"/>
        <v>1136.1428571428571</v>
      </c>
    </row>
    <row r="42" spans="1:15">
      <c r="A42" s="1" t="s">
        <v>62</v>
      </c>
      <c r="B42" s="2" t="s">
        <v>109</v>
      </c>
      <c r="C42" s="12">
        <v>7997</v>
      </c>
      <c r="D42" s="70">
        <v>12</v>
      </c>
      <c r="E42" s="4">
        <v>270267</v>
      </c>
      <c r="F42" s="5">
        <f t="shared" si="14"/>
        <v>0.69459700487536591</v>
      </c>
      <c r="G42" s="13">
        <f t="shared" si="15"/>
        <v>33.796048518194326</v>
      </c>
      <c r="H42" s="4">
        <v>389099</v>
      </c>
      <c r="I42" s="46">
        <v>233973</v>
      </c>
      <c r="J42" s="5">
        <f t="shared" si="16"/>
        <v>0.86571057509795868</v>
      </c>
      <c r="K42" s="13">
        <f t="shared" si="17"/>
        <v>29.257596598724522</v>
      </c>
      <c r="L42" s="46">
        <v>36294</v>
      </c>
      <c r="M42" s="5">
        <f t="shared" si="18"/>
        <v>0.13428942490204132</v>
      </c>
      <c r="N42" s="13">
        <f t="shared" si="19"/>
        <v>4.538451919469801</v>
      </c>
      <c r="O42" s="4">
        <f t="shared" si="20"/>
        <v>3024.5</v>
      </c>
    </row>
    <row r="43" spans="1:15">
      <c r="A43" s="1" t="s">
        <v>80</v>
      </c>
      <c r="B43" s="2" t="s">
        <v>124</v>
      </c>
      <c r="C43" s="12">
        <v>6528</v>
      </c>
      <c r="D43" s="70">
        <v>7</v>
      </c>
      <c r="E43" s="4">
        <v>211510</v>
      </c>
      <c r="F43" s="5">
        <f t="shared" si="14"/>
        <v>0.73658623223483277</v>
      </c>
      <c r="G43" s="13">
        <f t="shared" si="15"/>
        <v>32.400428921568626</v>
      </c>
      <c r="H43" s="4">
        <v>287149</v>
      </c>
      <c r="I43" s="46">
        <v>196096</v>
      </c>
      <c r="J43" s="5">
        <f t="shared" si="16"/>
        <v>0.92712401304902836</v>
      </c>
      <c r="K43" s="13">
        <f t="shared" si="17"/>
        <v>30.03921568627451</v>
      </c>
      <c r="L43" s="46">
        <v>15414</v>
      </c>
      <c r="M43" s="5">
        <f t="shared" si="18"/>
        <v>7.2875986950971583E-2</v>
      </c>
      <c r="N43" s="13">
        <f t="shared" si="19"/>
        <v>2.3612132352941178</v>
      </c>
      <c r="O43" s="4">
        <f t="shared" si="20"/>
        <v>2202</v>
      </c>
    </row>
    <row r="44" spans="1:15">
      <c r="A44" s="1" t="s">
        <v>68</v>
      </c>
      <c r="B44" s="2" t="s">
        <v>115</v>
      </c>
      <c r="C44" s="12">
        <v>6460</v>
      </c>
      <c r="D44" s="70">
        <v>6</v>
      </c>
      <c r="E44" s="4">
        <v>187475</v>
      </c>
      <c r="F44" s="5">
        <f t="shared" si="14"/>
        <v>0.65699787279525912</v>
      </c>
      <c r="G44" s="13">
        <f t="shared" si="15"/>
        <v>29.020897832817337</v>
      </c>
      <c r="H44" s="4">
        <v>285351</v>
      </c>
      <c r="I44" s="46">
        <v>136785</v>
      </c>
      <c r="J44" s="5">
        <f t="shared" si="16"/>
        <v>0.72961728230430722</v>
      </c>
      <c r="K44" s="13">
        <f t="shared" si="17"/>
        <v>21.174148606811144</v>
      </c>
      <c r="L44" s="46">
        <v>50690</v>
      </c>
      <c r="M44" s="5">
        <f t="shared" si="18"/>
        <v>0.27038271769569278</v>
      </c>
      <c r="N44" s="13">
        <f t="shared" si="19"/>
        <v>7.8467492260061915</v>
      </c>
      <c r="O44" s="4">
        <f t="shared" si="20"/>
        <v>8448.3333333333339</v>
      </c>
    </row>
    <row r="45" spans="1:15">
      <c r="A45" s="1" t="s">
        <v>86</v>
      </c>
      <c r="B45" s="2" t="s">
        <v>118</v>
      </c>
      <c r="C45" s="12">
        <v>6154</v>
      </c>
      <c r="D45" s="70">
        <v>17</v>
      </c>
      <c r="E45" s="4">
        <v>213639</v>
      </c>
      <c r="F45" s="5">
        <f t="shared" si="14"/>
        <v>0.61148733742443673</v>
      </c>
      <c r="G45" s="13">
        <f t="shared" si="15"/>
        <v>34.715469613259671</v>
      </c>
      <c r="H45" s="4">
        <v>349376</v>
      </c>
      <c r="I45" s="46">
        <v>198457</v>
      </c>
      <c r="J45" s="5">
        <f t="shared" si="16"/>
        <v>0.92893619610651612</v>
      </c>
      <c r="K45" s="13">
        <f t="shared" si="17"/>
        <v>32.248456288592784</v>
      </c>
      <c r="L45" s="46">
        <v>15182</v>
      </c>
      <c r="M45" s="5">
        <f t="shared" si="18"/>
        <v>7.1063803893483865E-2</v>
      </c>
      <c r="N45" s="13">
        <f t="shared" si="19"/>
        <v>2.4670133246668833</v>
      </c>
      <c r="O45" s="4">
        <f t="shared" si="20"/>
        <v>893.05882352941171</v>
      </c>
    </row>
    <row r="46" spans="1:15">
      <c r="A46" s="1" t="s">
        <v>64</v>
      </c>
      <c r="B46" s="2" t="s">
        <v>111</v>
      </c>
      <c r="C46" s="12">
        <v>5991</v>
      </c>
      <c r="D46" s="70">
        <v>4</v>
      </c>
      <c r="E46" s="4">
        <v>41590</v>
      </c>
      <c r="F46" s="5">
        <f t="shared" si="14"/>
        <v>0.51031300997558249</v>
      </c>
      <c r="G46" s="13">
        <f t="shared" si="15"/>
        <v>6.9420797863461861</v>
      </c>
      <c r="H46" s="4">
        <v>81499</v>
      </c>
      <c r="I46" s="46">
        <v>41590</v>
      </c>
      <c r="J46" s="5">
        <f t="shared" si="16"/>
        <v>1</v>
      </c>
      <c r="K46" s="13">
        <f t="shared" si="17"/>
        <v>6.9420797863461861</v>
      </c>
      <c r="L46" s="46">
        <v>0</v>
      </c>
      <c r="M46" s="5">
        <f t="shared" si="18"/>
        <v>0</v>
      </c>
      <c r="N46" s="13">
        <f t="shared" si="19"/>
        <v>0</v>
      </c>
      <c r="O46" s="4">
        <f t="shared" si="20"/>
        <v>0</v>
      </c>
    </row>
    <row r="47" spans="1:15">
      <c r="A47" s="1" t="s">
        <v>75</v>
      </c>
      <c r="B47" s="2" t="s">
        <v>120</v>
      </c>
      <c r="C47" s="12">
        <v>5559</v>
      </c>
      <c r="D47" s="70">
        <v>11</v>
      </c>
      <c r="E47" s="4">
        <v>394249</v>
      </c>
      <c r="F47" s="5">
        <f t="shared" si="14"/>
        <v>0.67411428766842219</v>
      </c>
      <c r="G47" s="13">
        <f t="shared" si="15"/>
        <v>70.920849073574388</v>
      </c>
      <c r="H47" s="4">
        <v>584840</v>
      </c>
      <c r="I47" s="46">
        <v>302032</v>
      </c>
      <c r="J47" s="5">
        <f t="shared" si="16"/>
        <v>0.7660945240190844</v>
      </c>
      <c r="K47" s="13">
        <f t="shared" si="17"/>
        <v>54.332074114049291</v>
      </c>
      <c r="L47" s="46">
        <v>92217</v>
      </c>
      <c r="M47" s="5">
        <f t="shared" si="18"/>
        <v>0.23390547598091563</v>
      </c>
      <c r="N47" s="13">
        <f t="shared" si="19"/>
        <v>16.588774959525093</v>
      </c>
      <c r="O47" s="4">
        <f t="shared" si="20"/>
        <v>8383.363636363636</v>
      </c>
    </row>
    <row r="48" spans="1:15">
      <c r="A48" s="1" t="s">
        <v>72</v>
      </c>
      <c r="B48" s="2" t="s">
        <v>117</v>
      </c>
      <c r="C48" s="12">
        <v>5485</v>
      </c>
      <c r="D48" s="70">
        <v>10</v>
      </c>
      <c r="E48" s="4">
        <v>159524</v>
      </c>
      <c r="F48" s="5">
        <f t="shared" si="14"/>
        <v>0.6055765398120907</v>
      </c>
      <c r="G48" s="13">
        <f t="shared" si="15"/>
        <v>29.083682771194166</v>
      </c>
      <c r="H48" s="4">
        <v>263425</v>
      </c>
      <c r="I48" s="46">
        <v>142345</v>
      </c>
      <c r="J48" s="5">
        <f t="shared" si="16"/>
        <v>0.89231087485268679</v>
      </c>
      <c r="K48" s="13">
        <f t="shared" si="17"/>
        <v>25.95168641750228</v>
      </c>
      <c r="L48" s="46">
        <v>17179</v>
      </c>
      <c r="M48" s="5">
        <f t="shared" si="18"/>
        <v>0.10768912514731326</v>
      </c>
      <c r="N48" s="13">
        <f t="shared" si="19"/>
        <v>3.1319963536918869</v>
      </c>
      <c r="O48" s="4">
        <f t="shared" si="20"/>
        <v>1717.9</v>
      </c>
    </row>
    <row r="49" spans="1:15">
      <c r="A49" s="1"/>
      <c r="C49" s="12"/>
      <c r="D49" s="70"/>
      <c r="E49" s="4"/>
      <c r="F49" s="5"/>
      <c r="G49" s="13"/>
      <c r="H49" s="4"/>
      <c r="I49" s="46"/>
      <c r="J49" s="5"/>
      <c r="K49" s="13"/>
      <c r="L49" s="46"/>
      <c r="M49" s="5"/>
      <c r="N49" s="13"/>
      <c r="O49" s="4"/>
    </row>
    <row r="50" spans="1:15">
      <c r="A50" s="73" t="s">
        <v>413</v>
      </c>
      <c r="B50" s="74"/>
      <c r="C50" s="75"/>
      <c r="D50" s="76"/>
      <c r="E50" s="77"/>
      <c r="F50" s="78"/>
      <c r="G50" s="79"/>
      <c r="H50" s="77"/>
      <c r="I50" s="81"/>
      <c r="J50" s="78"/>
      <c r="K50" s="79"/>
      <c r="L50" s="81"/>
      <c r="M50" s="78"/>
      <c r="N50" s="79"/>
      <c r="O50" s="77"/>
    </row>
    <row r="51" spans="1:15">
      <c r="A51" s="1" t="s">
        <v>77</v>
      </c>
      <c r="B51" s="2" t="s">
        <v>103</v>
      </c>
      <c r="C51" s="12">
        <v>4620</v>
      </c>
      <c r="D51" s="70">
        <v>5</v>
      </c>
      <c r="E51" s="4">
        <v>89659</v>
      </c>
      <c r="F51" s="5">
        <f t="shared" ref="F51:F59" si="21">E51/H51</f>
        <v>0.6715476627393997</v>
      </c>
      <c r="G51" s="13">
        <f t="shared" ref="G51:G59" si="22">E51/C51</f>
        <v>19.406709956709957</v>
      </c>
      <c r="H51" s="4">
        <v>133511</v>
      </c>
      <c r="I51" s="46">
        <v>82446</v>
      </c>
      <c r="J51" s="5">
        <f t="shared" ref="J51:J59" si="23">I51/E51</f>
        <v>0.91955074225677291</v>
      </c>
      <c r="K51" s="13">
        <f t="shared" ref="K51:K59" si="24">I51/C51</f>
        <v>17.845454545454544</v>
      </c>
      <c r="L51" s="46">
        <v>7213</v>
      </c>
      <c r="M51" s="5">
        <f t="shared" ref="M51:M59" si="25">L51/E51</f>
        <v>8.0449257743227115E-2</v>
      </c>
      <c r="N51" s="13">
        <f t="shared" ref="N51:N59" si="26">L51/C51</f>
        <v>1.5612554112554113</v>
      </c>
      <c r="O51" s="4">
        <f t="shared" ref="O51:O59" si="27">L51/D51</f>
        <v>1442.6</v>
      </c>
    </row>
    <row r="52" spans="1:15">
      <c r="A52" s="1" t="s">
        <v>70</v>
      </c>
      <c r="B52" s="2" t="s">
        <v>117</v>
      </c>
      <c r="C52" s="12">
        <v>4489</v>
      </c>
      <c r="D52" s="70">
        <v>8</v>
      </c>
      <c r="E52" s="4">
        <v>171479</v>
      </c>
      <c r="F52" s="5">
        <f t="shared" si="21"/>
        <v>0.71260446232291796</v>
      </c>
      <c r="G52" s="13">
        <f t="shared" si="22"/>
        <v>38.199821786589439</v>
      </c>
      <c r="H52" s="4">
        <v>240637</v>
      </c>
      <c r="I52" s="46">
        <v>141582</v>
      </c>
      <c r="J52" s="5">
        <f t="shared" si="23"/>
        <v>0.82565212066783689</v>
      </c>
      <c r="K52" s="13">
        <f t="shared" si="24"/>
        <v>31.539763867231009</v>
      </c>
      <c r="L52" s="46">
        <v>29897</v>
      </c>
      <c r="M52" s="5">
        <f t="shared" si="25"/>
        <v>0.17434787933216311</v>
      </c>
      <c r="N52" s="13">
        <f t="shared" si="26"/>
        <v>6.6600579193584322</v>
      </c>
      <c r="O52" s="4">
        <f t="shared" si="27"/>
        <v>3737.125</v>
      </c>
    </row>
    <row r="53" spans="1:15">
      <c r="A53" s="1" t="s">
        <v>78</v>
      </c>
      <c r="B53" s="2" t="s">
        <v>122</v>
      </c>
      <c r="C53" s="12">
        <v>4469</v>
      </c>
      <c r="D53" s="70">
        <v>10</v>
      </c>
      <c r="E53" s="4">
        <v>154072</v>
      </c>
      <c r="F53" s="5">
        <f t="shared" si="21"/>
        <v>0.69080979774112117</v>
      </c>
      <c r="G53" s="13">
        <f t="shared" si="22"/>
        <v>34.475721637950322</v>
      </c>
      <c r="H53" s="4">
        <v>223031</v>
      </c>
      <c r="I53" s="46">
        <v>147549</v>
      </c>
      <c r="J53" s="5">
        <f t="shared" si="23"/>
        <v>0.95766265122799732</v>
      </c>
      <c r="K53" s="13">
        <f t="shared" si="24"/>
        <v>33.016110986797941</v>
      </c>
      <c r="L53" s="46">
        <v>6523</v>
      </c>
      <c r="M53" s="5">
        <f t="shared" si="25"/>
        <v>4.2337348772002702E-2</v>
      </c>
      <c r="N53" s="13">
        <f t="shared" si="26"/>
        <v>1.459610651152383</v>
      </c>
      <c r="O53" s="4">
        <f t="shared" si="27"/>
        <v>652.29999999999995</v>
      </c>
    </row>
    <row r="54" spans="1:15">
      <c r="A54" s="1" t="s">
        <v>73</v>
      </c>
      <c r="B54" s="2" t="s">
        <v>118</v>
      </c>
      <c r="C54" s="12">
        <v>4230</v>
      </c>
      <c r="D54" s="70">
        <v>8</v>
      </c>
      <c r="E54" s="4">
        <v>210179</v>
      </c>
      <c r="F54" s="5">
        <f t="shared" si="21"/>
        <v>0.60038792019927334</v>
      </c>
      <c r="G54" s="13">
        <f t="shared" si="22"/>
        <v>49.687706855791966</v>
      </c>
      <c r="H54" s="4">
        <v>350072</v>
      </c>
      <c r="I54" s="46">
        <v>196837</v>
      </c>
      <c r="J54" s="5">
        <f t="shared" si="23"/>
        <v>0.93652077514880172</v>
      </c>
      <c r="K54" s="13">
        <f t="shared" si="24"/>
        <v>46.533569739952718</v>
      </c>
      <c r="L54" s="46">
        <v>13342</v>
      </c>
      <c r="M54" s="5">
        <f t="shared" si="25"/>
        <v>6.3479224851198265E-2</v>
      </c>
      <c r="N54" s="13">
        <f t="shared" si="26"/>
        <v>3.1541371158392435</v>
      </c>
      <c r="O54" s="4">
        <f t="shared" si="27"/>
        <v>1667.75</v>
      </c>
    </row>
    <row r="55" spans="1:15">
      <c r="A55" s="1" t="s">
        <v>88</v>
      </c>
      <c r="B55" s="2" t="s">
        <v>121</v>
      </c>
      <c r="C55" s="12">
        <v>3828</v>
      </c>
      <c r="D55" s="70">
        <v>6</v>
      </c>
      <c r="E55" s="4">
        <v>77809</v>
      </c>
      <c r="F55" s="5">
        <f t="shared" si="21"/>
        <v>0.39553574151831555</v>
      </c>
      <c r="G55" s="13">
        <f t="shared" si="22"/>
        <v>20.326280041797283</v>
      </c>
      <c r="H55" s="4">
        <v>196718</v>
      </c>
      <c r="I55" s="46">
        <v>71502</v>
      </c>
      <c r="J55" s="5">
        <f t="shared" si="23"/>
        <v>0.91894253878086085</v>
      </c>
      <c r="K55" s="13">
        <f t="shared" si="24"/>
        <v>18.678683385579937</v>
      </c>
      <c r="L55" s="46">
        <v>6307</v>
      </c>
      <c r="M55" s="5">
        <f t="shared" si="25"/>
        <v>8.1057461219139176E-2</v>
      </c>
      <c r="N55" s="13">
        <f t="shared" si="26"/>
        <v>1.6475966562173459</v>
      </c>
      <c r="O55" s="4">
        <f t="shared" si="27"/>
        <v>1051.1666666666667</v>
      </c>
    </row>
    <row r="56" spans="1:15">
      <c r="A56" s="1" t="s">
        <v>56</v>
      </c>
      <c r="B56" s="2" t="s">
        <v>103</v>
      </c>
      <c r="C56" s="12">
        <v>3778</v>
      </c>
      <c r="D56" s="70">
        <v>6</v>
      </c>
      <c r="E56" s="4">
        <v>74925</v>
      </c>
      <c r="F56" s="5">
        <f t="shared" si="21"/>
        <v>0.54032711695729307</v>
      </c>
      <c r="G56" s="13">
        <f t="shared" si="22"/>
        <v>19.83192165166755</v>
      </c>
      <c r="H56" s="4">
        <v>138666</v>
      </c>
      <c r="I56" s="46">
        <v>69036</v>
      </c>
      <c r="J56" s="5">
        <f t="shared" si="23"/>
        <v>0.92140140140140137</v>
      </c>
      <c r="K56" s="13">
        <f t="shared" si="24"/>
        <v>18.273160402329275</v>
      </c>
      <c r="L56" s="46">
        <v>5889</v>
      </c>
      <c r="M56" s="5">
        <f t="shared" si="25"/>
        <v>7.8598598598598593E-2</v>
      </c>
      <c r="N56" s="13">
        <f t="shared" si="26"/>
        <v>1.5587612493382743</v>
      </c>
      <c r="O56" s="4">
        <f t="shared" si="27"/>
        <v>981.5</v>
      </c>
    </row>
    <row r="57" spans="1:15">
      <c r="A57" s="1" t="s">
        <v>58</v>
      </c>
      <c r="B57" s="2" t="s">
        <v>105</v>
      </c>
      <c r="C57" s="12">
        <v>3616</v>
      </c>
      <c r="D57" s="70">
        <v>4</v>
      </c>
      <c r="E57" s="4">
        <v>193544</v>
      </c>
      <c r="F57" s="5">
        <f t="shared" si="21"/>
        <v>0.71736100815418824</v>
      </c>
      <c r="G57" s="13">
        <f t="shared" si="22"/>
        <v>53.524336283185839</v>
      </c>
      <c r="H57" s="4">
        <v>269800</v>
      </c>
      <c r="I57" s="46">
        <v>151453</v>
      </c>
      <c r="J57" s="5">
        <f t="shared" si="23"/>
        <v>0.7825249038978217</v>
      </c>
      <c r="K57" s="13">
        <f t="shared" si="24"/>
        <v>41.884126106194692</v>
      </c>
      <c r="L57" s="46">
        <v>42091</v>
      </c>
      <c r="M57" s="5">
        <f t="shared" si="25"/>
        <v>0.21747509610217833</v>
      </c>
      <c r="N57" s="13">
        <f t="shared" si="26"/>
        <v>11.64021017699115</v>
      </c>
      <c r="O57" s="4">
        <f t="shared" si="27"/>
        <v>10522.75</v>
      </c>
    </row>
    <row r="58" spans="1:15">
      <c r="A58" s="1" t="s">
        <v>100</v>
      </c>
      <c r="B58" s="2" t="s">
        <v>111</v>
      </c>
      <c r="C58" s="12">
        <v>1920</v>
      </c>
      <c r="D58" s="70">
        <v>5</v>
      </c>
      <c r="E58" s="4">
        <v>53740</v>
      </c>
      <c r="F58" s="5">
        <f t="shared" si="21"/>
        <v>0.54750140084560139</v>
      </c>
      <c r="G58" s="13">
        <f t="shared" si="22"/>
        <v>27.989583333333332</v>
      </c>
      <c r="H58" s="4">
        <v>98155</v>
      </c>
      <c r="I58" s="46">
        <v>53740</v>
      </c>
      <c r="J58" s="5">
        <f t="shared" si="23"/>
        <v>1</v>
      </c>
      <c r="K58" s="13">
        <f t="shared" si="24"/>
        <v>27.989583333333332</v>
      </c>
      <c r="L58" s="46">
        <v>0</v>
      </c>
      <c r="M58" s="5">
        <f t="shared" si="25"/>
        <v>0</v>
      </c>
      <c r="N58" s="13">
        <f t="shared" si="26"/>
        <v>0</v>
      </c>
      <c r="O58" s="4">
        <f t="shared" si="27"/>
        <v>0</v>
      </c>
    </row>
    <row r="59" spans="1:15">
      <c r="A59" s="1" t="s">
        <v>74</v>
      </c>
      <c r="B59" s="2" t="s">
        <v>119</v>
      </c>
      <c r="C59" s="12">
        <v>1410</v>
      </c>
      <c r="D59" s="70">
        <v>6</v>
      </c>
      <c r="E59" s="4">
        <v>353504</v>
      </c>
      <c r="F59" s="5">
        <f t="shared" si="21"/>
        <v>0.6768204541059657</v>
      </c>
      <c r="G59" s="13">
        <f t="shared" si="22"/>
        <v>250.71205673758865</v>
      </c>
      <c r="H59" s="4">
        <v>522301</v>
      </c>
      <c r="I59" s="46">
        <v>259327</v>
      </c>
      <c r="J59" s="5">
        <f t="shared" si="23"/>
        <v>0.73359000181044631</v>
      </c>
      <c r="K59" s="13">
        <f t="shared" si="24"/>
        <v>183.91985815602837</v>
      </c>
      <c r="L59" s="46">
        <v>94177</v>
      </c>
      <c r="M59" s="5">
        <f t="shared" si="25"/>
        <v>0.26640999818955374</v>
      </c>
      <c r="N59" s="13">
        <f t="shared" si="26"/>
        <v>66.792198581560285</v>
      </c>
      <c r="O59" s="4">
        <f t="shared" si="27"/>
        <v>15696.166666666666</v>
      </c>
    </row>
    <row r="60" spans="1:15">
      <c r="A60" s="48"/>
      <c r="B60" s="48"/>
      <c r="C60" s="48"/>
      <c r="D60" s="62"/>
      <c r="E60" s="48"/>
      <c r="F60" s="49"/>
      <c r="G60" s="48"/>
      <c r="H60" s="48"/>
      <c r="I60" s="48"/>
      <c r="J60" s="49"/>
      <c r="K60" s="48"/>
      <c r="L60" s="48"/>
      <c r="M60" s="49"/>
      <c r="N60" s="48"/>
      <c r="O60" s="48"/>
    </row>
    <row r="61" spans="1:15">
      <c r="A61" s="7" t="s">
        <v>310</v>
      </c>
      <c r="B61" s="7"/>
      <c r="C61" s="8">
        <v>1097379</v>
      </c>
      <c r="D61" s="8">
        <f>SUM(D4:D59)</f>
        <v>994</v>
      </c>
      <c r="E61" s="9">
        <f t="shared" ref="E61:L61" si="28">SUM(E4:E59)</f>
        <v>40714448</v>
      </c>
      <c r="F61" s="10">
        <f>E59/H59</f>
        <v>0.6768204541059657</v>
      </c>
      <c r="G61" s="15">
        <f>E61/C61</f>
        <v>37.101537390454894</v>
      </c>
      <c r="H61" s="9">
        <f t="shared" si="28"/>
        <v>58228857</v>
      </c>
      <c r="I61" s="9">
        <f t="shared" si="28"/>
        <v>30507041</v>
      </c>
      <c r="J61" s="10">
        <f>I61/E61</f>
        <v>0.74929275720500987</v>
      </c>
      <c r="K61" s="15">
        <f>I61/C61</f>
        <v>27.799913247838713</v>
      </c>
      <c r="L61" s="9">
        <f t="shared" si="28"/>
        <v>10207407</v>
      </c>
      <c r="M61" s="10">
        <f>L61/E61</f>
        <v>0.25070724279499013</v>
      </c>
      <c r="N61" s="15">
        <f>L61/C61</f>
        <v>9.3016241426161788</v>
      </c>
      <c r="O61" s="14">
        <f>L61/D61</f>
        <v>10269.021126760563</v>
      </c>
    </row>
    <row r="62" spans="1:15">
      <c r="A62" s="7" t="s">
        <v>311</v>
      </c>
      <c r="B62" s="7"/>
      <c r="C62" s="8">
        <v>22862.0625</v>
      </c>
      <c r="D62" s="8">
        <f>AVERAGE(D4:D59)</f>
        <v>20.708333333333332</v>
      </c>
      <c r="E62" s="9">
        <f t="shared" ref="E62:N62" si="29">AVERAGE(E4:E59)</f>
        <v>848217.66666666663</v>
      </c>
      <c r="F62" s="10">
        <f t="shared" si="29"/>
        <v>0.68348572203356195</v>
      </c>
      <c r="G62" s="15">
        <f t="shared" si="29"/>
        <v>40.932415050425767</v>
      </c>
      <c r="H62" s="9">
        <f t="shared" si="29"/>
        <v>1213101.1875</v>
      </c>
      <c r="I62" s="9">
        <f t="shared" si="29"/>
        <v>635563.35416666663</v>
      </c>
      <c r="J62" s="10">
        <f t="shared" si="29"/>
        <v>0.80991150186194683</v>
      </c>
      <c r="K62" s="15">
        <f t="shared" si="29"/>
        <v>32.080749409833551</v>
      </c>
      <c r="L62" s="9">
        <f t="shared" si="29"/>
        <v>212654.3125</v>
      </c>
      <c r="M62" s="10">
        <f t="shared" si="29"/>
        <v>0.1900884981380534</v>
      </c>
      <c r="N62" s="15">
        <f t="shared" si="29"/>
        <v>8.8516656405922181</v>
      </c>
      <c r="O62" s="14">
        <f>AVERAGE(O4:O59)</f>
        <v>7729.0699425714911</v>
      </c>
    </row>
    <row r="63" spans="1:15">
      <c r="A63" s="7" t="s">
        <v>312</v>
      </c>
      <c r="B63" s="7"/>
      <c r="C63" s="8">
        <v>14422</v>
      </c>
      <c r="D63" s="8">
        <f>MEDIAN(D4:D59)</f>
        <v>16.5</v>
      </c>
      <c r="E63" s="9">
        <f t="shared" ref="E63:N63" si="30">MEDIAN(E4:E59)</f>
        <v>530351</v>
      </c>
      <c r="F63" s="10">
        <f t="shared" si="30"/>
        <v>0.69149107006066979</v>
      </c>
      <c r="G63" s="15">
        <f t="shared" si="30"/>
        <v>33.78742396627139</v>
      </c>
      <c r="H63" s="9">
        <f t="shared" si="30"/>
        <v>742719</v>
      </c>
      <c r="I63" s="9">
        <f t="shared" si="30"/>
        <v>407937</v>
      </c>
      <c r="J63" s="10">
        <f t="shared" si="30"/>
        <v>0.79851956543366942</v>
      </c>
      <c r="K63" s="15">
        <f t="shared" si="30"/>
        <v>27.353043520302393</v>
      </c>
      <c r="L63" s="9">
        <f t="shared" si="30"/>
        <v>93197</v>
      </c>
      <c r="M63" s="10">
        <f t="shared" si="30"/>
        <v>0.20148043456633058</v>
      </c>
      <c r="N63" s="15">
        <f t="shared" si="30"/>
        <v>7.0331345926426874</v>
      </c>
      <c r="O63" s="14">
        <f>MEDIAN(O4:O59)</f>
        <v>6533.9585714285713</v>
      </c>
    </row>
  </sheetData>
  <sortState xmlns:xlrd2="http://schemas.microsoft.com/office/spreadsheetml/2017/richdata2" ref="A4:O59">
    <sortCondition descending="1" ref="C4:C59"/>
  </sortState>
  <mergeCells count="7">
    <mergeCell ref="L1:O1"/>
    <mergeCell ref="D1:D2"/>
    <mergeCell ref="A1:A2"/>
    <mergeCell ref="B1:B2"/>
    <mergeCell ref="C1:C2"/>
    <mergeCell ref="E1:H1"/>
    <mergeCell ref="I1:K1"/>
  </mergeCells>
  <conditionalFormatting sqref="A4:O8">
    <cfRule type="expression" dxfId="7" priority="5">
      <formula>MOD(ROW(),2)=1</formula>
    </cfRule>
  </conditionalFormatting>
  <conditionalFormatting sqref="A11:O23">
    <cfRule type="expression" dxfId="6" priority="4">
      <formula>MOD(ROW(),2)=1</formula>
    </cfRule>
  </conditionalFormatting>
  <conditionalFormatting sqref="A26:O36">
    <cfRule type="expression" dxfId="5" priority="3">
      <formula>MOD(ROW(),2)=1</formula>
    </cfRule>
  </conditionalFormatting>
  <conditionalFormatting sqref="A39:O48">
    <cfRule type="expression" dxfId="4" priority="2">
      <formula>MOD(ROW(),2)=1</formula>
    </cfRule>
  </conditionalFormatting>
  <conditionalFormatting sqref="A51:O59">
    <cfRule type="expression" dxfId="3" priority="1">
      <formula>MOD(ROW(),2)=1</formula>
    </cfRule>
  </conditionalFormatting>
  <pageMargins left="0.7" right="0.7" top="0.75" bottom="0.75" header="0.3" footer="0.3"/>
  <ignoredErrors>
    <ignoredError sqref="F61 J61 M61"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37050-779E-427E-AEE5-209163E89E11}">
  <sheetPr>
    <tabColor theme="7" tint="0.39997558519241921"/>
  </sheetPr>
  <dimension ref="A1:Z54"/>
  <sheetViews>
    <sheetView showGridLines="0" showRowColHeaders="0" workbookViewId="0">
      <pane xSplit="1" ySplit="2" topLeftCell="B3" activePane="bottomRight" state="frozen"/>
      <selection pane="topRight" activeCell="B1" sqref="B1"/>
      <selection pane="bottomLeft" activeCell="A3" sqref="A3"/>
      <selection pane="bottomRight" activeCell="C1" sqref="C1:C2"/>
    </sheetView>
  </sheetViews>
  <sheetFormatPr defaultRowHeight="12.75"/>
  <cols>
    <col min="1" max="1" width="38.7109375" style="2" bestFit="1" customWidth="1"/>
    <col min="2" max="2" width="15.42578125" style="2" hidden="1" customWidth="1"/>
    <col min="3" max="3" width="12.28515625" style="2" customWidth="1"/>
    <col min="4" max="4" width="13.140625" style="2" customWidth="1"/>
    <col min="5" max="5" width="13.85546875" style="6" customWidth="1"/>
    <col min="6" max="6" width="12.7109375" style="2" customWidth="1"/>
    <col min="7" max="7" width="13.28515625" style="2" customWidth="1"/>
    <col min="8" max="8" width="14.7109375" style="2" customWidth="1"/>
    <col min="9" max="9" width="12.5703125" style="6" customWidth="1"/>
    <col min="10" max="10" width="12.7109375" style="2" customWidth="1"/>
    <col min="11" max="11" width="10.42578125" style="2" customWidth="1"/>
    <col min="12" max="12" width="13.28515625" style="2" customWidth="1"/>
    <col min="13" max="13" width="13.5703125" style="2" customWidth="1"/>
    <col min="14" max="14" width="12.85546875" style="2" customWidth="1"/>
    <col min="15" max="15" width="13" style="6" customWidth="1"/>
    <col min="16" max="16" width="17.85546875" style="6" customWidth="1"/>
    <col min="17" max="17" width="13.140625" style="2" customWidth="1"/>
    <col min="18" max="18" width="9.7109375" style="2" customWidth="1"/>
    <col min="19" max="19" width="14.28515625" style="2" customWidth="1"/>
    <col min="20" max="20" width="15.28515625" style="2" customWidth="1"/>
    <col min="21" max="21" width="13.140625" style="6" customWidth="1"/>
    <col min="22" max="22" width="15" style="2" customWidth="1"/>
    <col min="23" max="23" width="13.140625" style="2" customWidth="1"/>
    <col min="24" max="24" width="54.5703125" style="2" customWidth="1"/>
    <col min="25" max="25" width="13.5703125" style="6" customWidth="1"/>
    <col min="26" max="26" width="13.28515625" style="2" customWidth="1"/>
    <col min="27" max="16384" width="9.140625" style="2"/>
  </cols>
  <sheetData>
    <row r="1" spans="1:26">
      <c r="A1" s="143" t="s">
        <v>0</v>
      </c>
      <c r="B1" s="143" t="s">
        <v>283</v>
      </c>
      <c r="C1" s="142" t="s">
        <v>408</v>
      </c>
      <c r="D1" s="150" t="s">
        <v>313</v>
      </c>
      <c r="E1" s="150"/>
      <c r="F1" s="150"/>
      <c r="G1" s="150"/>
      <c r="H1" s="151" t="s">
        <v>340</v>
      </c>
      <c r="I1" s="151"/>
      <c r="J1" s="151"/>
      <c r="K1" s="146" t="s">
        <v>341</v>
      </c>
      <c r="L1" s="146"/>
      <c r="M1" s="146"/>
      <c r="N1" s="146"/>
      <c r="O1" s="146"/>
      <c r="P1" s="146"/>
      <c r="Q1" s="146"/>
      <c r="R1" s="147" t="s">
        <v>342</v>
      </c>
      <c r="S1" s="147"/>
      <c r="T1" s="147"/>
      <c r="U1" s="147"/>
      <c r="V1" s="147"/>
      <c r="W1" s="148" t="s">
        <v>343</v>
      </c>
      <c r="X1" s="148"/>
      <c r="Y1" s="148"/>
      <c r="Z1" s="149"/>
    </row>
    <row r="2" spans="1:26" ht="63.75" customHeight="1">
      <c r="A2" s="143"/>
      <c r="B2" s="143"/>
      <c r="C2" s="142"/>
      <c r="D2" s="86" t="s">
        <v>324</v>
      </c>
      <c r="E2" s="19" t="s">
        <v>344</v>
      </c>
      <c r="F2" s="19" t="s">
        <v>326</v>
      </c>
      <c r="G2" s="20" t="s">
        <v>317</v>
      </c>
      <c r="H2" s="21" t="s">
        <v>345</v>
      </c>
      <c r="I2" s="22" t="s">
        <v>346</v>
      </c>
      <c r="J2" s="23" t="s">
        <v>347</v>
      </c>
      <c r="K2" s="24" t="s">
        <v>348</v>
      </c>
      <c r="L2" s="24" t="s">
        <v>349</v>
      </c>
      <c r="M2" s="24" t="s">
        <v>350</v>
      </c>
      <c r="N2" s="24" t="s">
        <v>35</v>
      </c>
      <c r="O2" s="25" t="s">
        <v>351</v>
      </c>
      <c r="P2" s="25" t="s">
        <v>352</v>
      </c>
      <c r="Q2" s="26" t="s">
        <v>353</v>
      </c>
      <c r="R2" s="27" t="s">
        <v>354</v>
      </c>
      <c r="S2" s="27" t="s">
        <v>355</v>
      </c>
      <c r="T2" s="27" t="s">
        <v>356</v>
      </c>
      <c r="U2" s="28" t="s">
        <v>357</v>
      </c>
      <c r="V2" s="29" t="s">
        <v>358</v>
      </c>
      <c r="W2" s="30" t="s">
        <v>359</v>
      </c>
      <c r="X2" s="31" t="s">
        <v>360</v>
      </c>
      <c r="Y2" s="32" t="s">
        <v>361</v>
      </c>
      <c r="Z2" s="32" t="s">
        <v>362</v>
      </c>
    </row>
    <row r="3" spans="1:26">
      <c r="A3" s="50" t="s">
        <v>57</v>
      </c>
      <c r="B3" s="51" t="s">
        <v>104</v>
      </c>
      <c r="C3" s="64">
        <v>17153</v>
      </c>
      <c r="D3" s="52">
        <v>139288</v>
      </c>
      <c r="E3" s="53">
        <f t="shared" ref="E3:E50" si="0">D3/G3</f>
        <v>7.7457398931073659E-2</v>
      </c>
      <c r="F3" s="65">
        <f t="shared" ref="F3:F50" si="1">D3/C3</f>
        <v>8.1203288054567722</v>
      </c>
      <c r="G3" s="52">
        <v>1798253</v>
      </c>
      <c r="H3" s="46">
        <v>81756</v>
      </c>
      <c r="I3" s="53">
        <f t="shared" ref="I3:I50" si="2">H3/D3</f>
        <v>0.58695652173913049</v>
      </c>
      <c r="J3" s="65">
        <f t="shared" ref="J3:J50" si="3">H3/C3</f>
        <v>4.7662799510289746</v>
      </c>
      <c r="K3" s="46">
        <v>6731</v>
      </c>
      <c r="L3" s="52">
        <v>19675</v>
      </c>
      <c r="M3" s="52">
        <v>0</v>
      </c>
      <c r="N3" s="52">
        <v>26406</v>
      </c>
      <c r="O3" s="53">
        <f t="shared" ref="O3:O50" si="4">N3/D3</f>
        <v>0.18957842743093448</v>
      </c>
      <c r="P3" s="53">
        <f t="shared" ref="P3:P50" si="5">N3/T3</f>
        <v>0.55360811774078578</v>
      </c>
      <c r="Q3" s="65">
        <f t="shared" ref="Q3:Q50" si="6">N3/C3</f>
        <v>1.5394391651606134</v>
      </c>
      <c r="R3" s="46">
        <v>1484</v>
      </c>
      <c r="S3" s="52">
        <v>19808</v>
      </c>
      <c r="T3" s="52">
        <v>47698</v>
      </c>
      <c r="U3" s="53">
        <f t="shared" ref="U3:U50" si="7">T3/D3</f>
        <v>0.34244155993337544</v>
      </c>
      <c r="V3" s="65">
        <f t="shared" ref="V3:V50" si="8">T3/C3</f>
        <v>2.78073806331254</v>
      </c>
      <c r="W3" s="46">
        <v>9834</v>
      </c>
      <c r="X3" s="55" t="s">
        <v>198</v>
      </c>
      <c r="Y3" s="54">
        <f t="shared" ref="Y3:Y50" si="9">W3/D3</f>
        <v>7.0601918327494115E-2</v>
      </c>
      <c r="Z3" s="66">
        <f t="shared" ref="Z3:Z50" si="10">W3/C3</f>
        <v>0.57331079111525685</v>
      </c>
    </row>
    <row r="4" spans="1:26">
      <c r="A4" s="50" t="s">
        <v>94</v>
      </c>
      <c r="B4" s="51" t="s">
        <v>135</v>
      </c>
      <c r="C4" s="64">
        <v>22493</v>
      </c>
      <c r="D4" s="52">
        <v>64962</v>
      </c>
      <c r="E4" s="53">
        <f t="shared" si="0"/>
        <v>6.7336486524306627E-2</v>
      </c>
      <c r="F4" s="65">
        <f t="shared" si="1"/>
        <v>2.8880985195394122</v>
      </c>
      <c r="G4" s="52">
        <v>964737</v>
      </c>
      <c r="H4" s="46">
        <v>32203</v>
      </c>
      <c r="I4" s="53">
        <f t="shared" si="2"/>
        <v>0.49572057510544626</v>
      </c>
      <c r="J4" s="65">
        <f t="shared" si="3"/>
        <v>1.4316898590672653</v>
      </c>
      <c r="K4" s="46">
        <v>9392</v>
      </c>
      <c r="L4" s="52">
        <v>2689</v>
      </c>
      <c r="M4" s="52">
        <v>0</v>
      </c>
      <c r="N4" s="52">
        <v>12081</v>
      </c>
      <c r="O4" s="53">
        <f t="shared" si="4"/>
        <v>0.18597025953634433</v>
      </c>
      <c r="P4" s="53">
        <f t="shared" si="5"/>
        <v>0.85366026003391748</v>
      </c>
      <c r="Q4" s="65">
        <f t="shared" si="6"/>
        <v>0.53710043124527629</v>
      </c>
      <c r="R4" s="46">
        <v>2071</v>
      </c>
      <c r="S4" s="52">
        <v>0</v>
      </c>
      <c r="T4" s="52">
        <v>14152</v>
      </c>
      <c r="U4" s="53">
        <f t="shared" si="7"/>
        <v>0.21785043563929682</v>
      </c>
      <c r="V4" s="65">
        <f t="shared" si="8"/>
        <v>0.62917352065086918</v>
      </c>
      <c r="W4" s="46">
        <v>18607</v>
      </c>
      <c r="X4" s="55" t="s">
        <v>231</v>
      </c>
      <c r="Y4" s="54">
        <f t="shared" si="9"/>
        <v>0.28642898925525689</v>
      </c>
      <c r="Z4" s="66">
        <f t="shared" si="10"/>
        <v>0.82723513982127772</v>
      </c>
    </row>
    <row r="5" spans="1:26">
      <c r="A5" s="50" t="s">
        <v>76</v>
      </c>
      <c r="B5" s="51" t="s">
        <v>121</v>
      </c>
      <c r="C5" s="64">
        <v>12330</v>
      </c>
      <c r="D5" s="52">
        <v>41282</v>
      </c>
      <c r="E5" s="53">
        <f t="shared" si="0"/>
        <v>4.2504252278521157E-2</v>
      </c>
      <c r="F5" s="65">
        <f t="shared" si="1"/>
        <v>3.3480940794809406</v>
      </c>
      <c r="G5" s="52">
        <v>971244</v>
      </c>
      <c r="H5" s="46">
        <v>28629</v>
      </c>
      <c r="I5" s="53">
        <f t="shared" si="2"/>
        <v>0.69349837701661743</v>
      </c>
      <c r="J5" s="65">
        <f t="shared" si="3"/>
        <v>2.321897810218978</v>
      </c>
      <c r="K5" s="46">
        <v>5828</v>
      </c>
      <c r="L5" s="52">
        <v>936</v>
      </c>
      <c r="M5" s="52">
        <v>0</v>
      </c>
      <c r="N5" s="52">
        <v>6764</v>
      </c>
      <c r="O5" s="53">
        <f t="shared" si="4"/>
        <v>0.16384865074366553</v>
      </c>
      <c r="P5" s="53">
        <f t="shared" si="5"/>
        <v>0.58395925062591725</v>
      </c>
      <c r="Q5" s="65">
        <f t="shared" si="6"/>
        <v>0.54858069748580696</v>
      </c>
      <c r="R5" s="46">
        <v>1285</v>
      </c>
      <c r="S5" s="52">
        <v>3534</v>
      </c>
      <c r="T5" s="52">
        <v>11583</v>
      </c>
      <c r="U5" s="53">
        <f t="shared" si="7"/>
        <v>0.28058233612712563</v>
      </c>
      <c r="V5" s="65">
        <f t="shared" si="8"/>
        <v>0.93941605839416054</v>
      </c>
      <c r="W5" s="46">
        <v>1070</v>
      </c>
      <c r="X5" s="55" t="s">
        <v>216</v>
      </c>
      <c r="Y5" s="54">
        <f t="shared" si="9"/>
        <v>2.5919286856256964E-2</v>
      </c>
      <c r="Z5" s="66">
        <f t="shared" si="10"/>
        <v>8.6780210867802104E-2</v>
      </c>
    </row>
    <row r="6" spans="1:26">
      <c r="A6" s="50" t="s">
        <v>88</v>
      </c>
      <c r="B6" s="51" t="s">
        <v>121</v>
      </c>
      <c r="C6" s="64">
        <v>3828</v>
      </c>
      <c r="D6" s="52">
        <v>10452</v>
      </c>
      <c r="E6" s="53">
        <f t="shared" si="0"/>
        <v>5.3131894386888846E-2</v>
      </c>
      <c r="F6" s="65">
        <f t="shared" si="1"/>
        <v>2.7304075235109719</v>
      </c>
      <c r="G6" s="52">
        <v>196718</v>
      </c>
      <c r="H6" s="46">
        <v>6872</v>
      </c>
      <c r="I6" s="53">
        <f t="shared" si="2"/>
        <v>0.65748182166092617</v>
      </c>
      <c r="J6" s="65">
        <f t="shared" si="3"/>
        <v>1.7951933124346917</v>
      </c>
      <c r="K6" s="46">
        <v>2933</v>
      </c>
      <c r="L6" s="52">
        <v>0</v>
      </c>
      <c r="M6" s="52">
        <v>0</v>
      </c>
      <c r="N6" s="52">
        <v>2933</v>
      </c>
      <c r="O6" s="53">
        <f t="shared" si="4"/>
        <v>0.28061615001913509</v>
      </c>
      <c r="P6" s="53">
        <f t="shared" si="5"/>
        <v>0.81927374301675981</v>
      </c>
      <c r="Q6" s="65">
        <f t="shared" si="6"/>
        <v>0.76619644723092994</v>
      </c>
      <c r="R6" s="46">
        <v>647</v>
      </c>
      <c r="S6" s="52">
        <v>0</v>
      </c>
      <c r="T6" s="52">
        <v>3580</v>
      </c>
      <c r="U6" s="53">
        <f t="shared" si="7"/>
        <v>0.34251817833907389</v>
      </c>
      <c r="V6" s="65">
        <f t="shared" si="8"/>
        <v>0.93521421107628</v>
      </c>
      <c r="W6" s="46">
        <v>0</v>
      </c>
      <c r="X6" s="55" t="s">
        <v>141</v>
      </c>
      <c r="Y6" s="54">
        <f t="shared" si="9"/>
        <v>0</v>
      </c>
      <c r="Z6" s="66">
        <f t="shared" si="10"/>
        <v>0</v>
      </c>
    </row>
    <row r="7" spans="1:26">
      <c r="A7" s="50" t="s">
        <v>55</v>
      </c>
      <c r="B7" s="51" t="s">
        <v>102</v>
      </c>
      <c r="C7" s="64">
        <v>22583</v>
      </c>
      <c r="D7" s="52">
        <v>15003</v>
      </c>
      <c r="E7" s="53">
        <f t="shared" si="0"/>
        <v>5.9918766399482404E-2</v>
      </c>
      <c r="F7" s="65">
        <f t="shared" si="1"/>
        <v>0.66434928928840276</v>
      </c>
      <c r="G7" s="52">
        <v>250389</v>
      </c>
      <c r="H7" s="46">
        <v>6185</v>
      </c>
      <c r="I7" s="53">
        <f t="shared" si="2"/>
        <v>0.412250883156702</v>
      </c>
      <c r="J7" s="65">
        <f t="shared" si="3"/>
        <v>0.27387858123367137</v>
      </c>
      <c r="K7" s="46">
        <v>7132</v>
      </c>
      <c r="L7" s="52">
        <v>0</v>
      </c>
      <c r="M7" s="52">
        <v>0</v>
      </c>
      <c r="N7" s="52">
        <v>7132</v>
      </c>
      <c r="O7" s="53">
        <f t="shared" si="4"/>
        <v>0.47537159234819704</v>
      </c>
      <c r="P7" s="53">
        <f t="shared" si="5"/>
        <v>0.81939338235294112</v>
      </c>
      <c r="Q7" s="65">
        <f t="shared" si="6"/>
        <v>0.31581277952442105</v>
      </c>
      <c r="R7" s="46">
        <v>1572</v>
      </c>
      <c r="S7" s="52">
        <v>0</v>
      </c>
      <c r="T7" s="52">
        <v>8704</v>
      </c>
      <c r="U7" s="53">
        <f t="shared" si="7"/>
        <v>0.58015063653935883</v>
      </c>
      <c r="V7" s="65">
        <f t="shared" si="8"/>
        <v>0.38542266306513751</v>
      </c>
      <c r="W7" s="46">
        <v>114</v>
      </c>
      <c r="X7" s="55" t="s">
        <v>196</v>
      </c>
      <c r="Y7" s="58">
        <f t="shared" si="9"/>
        <v>7.5984803039392118E-3</v>
      </c>
      <c r="Z7" s="66">
        <f t="shared" si="10"/>
        <v>5.0480449895939422E-3</v>
      </c>
    </row>
    <row r="8" spans="1:26">
      <c r="A8" s="50" t="s">
        <v>62</v>
      </c>
      <c r="B8" s="51" t="s">
        <v>109</v>
      </c>
      <c r="C8" s="64">
        <v>7997</v>
      </c>
      <c r="D8" s="52">
        <v>30668</v>
      </c>
      <c r="E8" s="53">
        <f t="shared" si="0"/>
        <v>7.8817987196060646E-2</v>
      </c>
      <c r="F8" s="65">
        <f t="shared" si="1"/>
        <v>3.8349381017881705</v>
      </c>
      <c r="G8" s="52">
        <v>389099</v>
      </c>
      <c r="H8" s="46">
        <v>14944</v>
      </c>
      <c r="I8" s="53">
        <f t="shared" si="2"/>
        <v>0.48728316160166951</v>
      </c>
      <c r="J8" s="65">
        <f t="shared" si="3"/>
        <v>1.8687007627860448</v>
      </c>
      <c r="K8" s="46">
        <v>3334</v>
      </c>
      <c r="L8" s="52">
        <v>6000</v>
      </c>
      <c r="M8" s="52">
        <v>0</v>
      </c>
      <c r="N8" s="52">
        <v>9334</v>
      </c>
      <c r="O8" s="53">
        <f t="shared" si="4"/>
        <v>0.30435633233337683</v>
      </c>
      <c r="P8" s="53">
        <f t="shared" si="5"/>
        <v>0.73420907732242591</v>
      </c>
      <c r="Q8" s="65">
        <f t="shared" si="6"/>
        <v>1.1671876953857696</v>
      </c>
      <c r="R8" s="46">
        <v>735</v>
      </c>
      <c r="S8" s="52">
        <v>2644</v>
      </c>
      <c r="T8" s="52">
        <v>12713</v>
      </c>
      <c r="U8" s="53">
        <f t="shared" si="7"/>
        <v>0.41453632450763012</v>
      </c>
      <c r="V8" s="65">
        <f t="shared" si="8"/>
        <v>1.5897211454295361</v>
      </c>
      <c r="W8" s="46">
        <v>3011</v>
      </c>
      <c r="X8" s="55" t="s">
        <v>203</v>
      </c>
      <c r="Y8" s="54">
        <f t="shared" si="9"/>
        <v>9.8180513890700399E-2</v>
      </c>
      <c r="Z8" s="66">
        <f t="shared" si="10"/>
        <v>0.3765161935725897</v>
      </c>
    </row>
    <row r="9" spans="1:26">
      <c r="A9" s="50" t="s">
        <v>60</v>
      </c>
      <c r="B9" s="51" t="s">
        <v>107</v>
      </c>
      <c r="C9" s="64">
        <v>35688</v>
      </c>
      <c r="D9" s="52">
        <v>186160</v>
      </c>
      <c r="E9" s="53">
        <f t="shared" si="0"/>
        <v>0.15182580810379223</v>
      </c>
      <c r="F9" s="65">
        <f t="shared" si="1"/>
        <v>5.2163192109392513</v>
      </c>
      <c r="G9" s="52">
        <v>1226142</v>
      </c>
      <c r="H9" s="46">
        <v>86368</v>
      </c>
      <c r="I9" s="53">
        <f t="shared" si="2"/>
        <v>0.46394499355393209</v>
      </c>
      <c r="J9" s="65">
        <f t="shared" si="3"/>
        <v>2.4200851826944629</v>
      </c>
      <c r="K9" s="46">
        <v>14221</v>
      </c>
      <c r="L9" s="52">
        <v>15000</v>
      </c>
      <c r="M9" s="52">
        <v>0</v>
      </c>
      <c r="N9" s="52">
        <v>29221</v>
      </c>
      <c r="O9" s="53">
        <f t="shared" si="4"/>
        <v>0.15696712505371724</v>
      </c>
      <c r="P9" s="53">
        <f t="shared" si="5"/>
        <v>0.45945690969983805</v>
      </c>
      <c r="Q9" s="65">
        <f t="shared" si="6"/>
        <v>0.81879062990360907</v>
      </c>
      <c r="R9" s="46">
        <v>3135</v>
      </c>
      <c r="S9" s="52">
        <v>31243</v>
      </c>
      <c r="T9" s="52">
        <v>63599</v>
      </c>
      <c r="U9" s="53">
        <f t="shared" si="7"/>
        <v>0.34163622690159001</v>
      </c>
      <c r="V9" s="65">
        <f t="shared" si="8"/>
        <v>1.782083613539565</v>
      </c>
      <c r="W9" s="46">
        <v>36193</v>
      </c>
      <c r="X9" s="55" t="s">
        <v>201</v>
      </c>
      <c r="Y9" s="54">
        <f t="shared" si="9"/>
        <v>0.19441877954447787</v>
      </c>
      <c r="Z9" s="66">
        <f t="shared" si="10"/>
        <v>1.0141504147052229</v>
      </c>
    </row>
    <row r="10" spans="1:26">
      <c r="A10" s="50" t="s">
        <v>61</v>
      </c>
      <c r="B10" s="51" t="s">
        <v>108</v>
      </c>
      <c r="C10" s="64">
        <v>82934</v>
      </c>
      <c r="D10" s="52">
        <v>268156</v>
      </c>
      <c r="E10" s="53">
        <f t="shared" si="0"/>
        <v>6.9825963688707374E-2</v>
      </c>
      <c r="F10" s="65">
        <f t="shared" si="1"/>
        <v>3.233366291267755</v>
      </c>
      <c r="G10" s="52">
        <v>3840348</v>
      </c>
      <c r="H10" s="46">
        <v>183446</v>
      </c>
      <c r="I10" s="53">
        <f t="shared" si="2"/>
        <v>0.68410179149450323</v>
      </c>
      <c r="J10" s="65">
        <f t="shared" si="3"/>
        <v>2.2119516724142088</v>
      </c>
      <c r="K10" s="46">
        <v>32389</v>
      </c>
      <c r="L10" s="52">
        <v>9000</v>
      </c>
      <c r="M10" s="52">
        <v>0</v>
      </c>
      <c r="N10" s="52">
        <v>41389</v>
      </c>
      <c r="O10" s="53">
        <f t="shared" si="4"/>
        <v>0.15434672354897896</v>
      </c>
      <c r="P10" s="53">
        <f t="shared" si="5"/>
        <v>0.72357126623660428</v>
      </c>
      <c r="Q10" s="65">
        <f t="shared" si="6"/>
        <v>0.49905949309089154</v>
      </c>
      <c r="R10" s="46">
        <v>7141</v>
      </c>
      <c r="S10" s="52">
        <v>8671</v>
      </c>
      <c r="T10" s="52">
        <v>57201</v>
      </c>
      <c r="U10" s="53">
        <f t="shared" si="7"/>
        <v>0.21331240024463372</v>
      </c>
      <c r="V10" s="65">
        <f t="shared" si="8"/>
        <v>0.68971712446041433</v>
      </c>
      <c r="W10" s="46">
        <v>27509</v>
      </c>
      <c r="X10" s="55" t="s">
        <v>202</v>
      </c>
      <c r="Y10" s="54">
        <f t="shared" si="9"/>
        <v>0.10258580826086308</v>
      </c>
      <c r="Z10" s="66">
        <f t="shared" si="10"/>
        <v>0.3316974943931319</v>
      </c>
    </row>
    <row r="11" spans="1:26">
      <c r="A11" s="50" t="s">
        <v>63</v>
      </c>
      <c r="B11" s="51" t="s">
        <v>110</v>
      </c>
      <c r="C11" s="64">
        <v>36405</v>
      </c>
      <c r="D11" s="52">
        <v>163901</v>
      </c>
      <c r="E11" s="53">
        <f t="shared" si="0"/>
        <v>9.0499439006290192E-2</v>
      </c>
      <c r="F11" s="65">
        <f t="shared" si="1"/>
        <v>4.5021562972119211</v>
      </c>
      <c r="G11" s="52">
        <v>1811072</v>
      </c>
      <c r="H11" s="46">
        <v>77574</v>
      </c>
      <c r="I11" s="53">
        <f t="shared" si="2"/>
        <v>0.47329790544291983</v>
      </c>
      <c r="J11" s="65">
        <f t="shared" si="3"/>
        <v>2.1308611454470539</v>
      </c>
      <c r="K11" s="46">
        <v>13617</v>
      </c>
      <c r="L11" s="52">
        <v>13909</v>
      </c>
      <c r="M11" s="52">
        <v>0</v>
      </c>
      <c r="N11" s="52">
        <v>27526</v>
      </c>
      <c r="O11" s="53">
        <f t="shared" si="4"/>
        <v>0.167942843545799</v>
      </c>
      <c r="P11" s="53">
        <f t="shared" si="5"/>
        <v>0.52316873835861177</v>
      </c>
      <c r="Q11" s="65">
        <f t="shared" si="6"/>
        <v>0.75610493064139539</v>
      </c>
      <c r="R11" s="46">
        <v>3002</v>
      </c>
      <c r="S11" s="52">
        <v>22086</v>
      </c>
      <c r="T11" s="52">
        <v>52614</v>
      </c>
      <c r="U11" s="53">
        <f t="shared" si="7"/>
        <v>0.32101085411315367</v>
      </c>
      <c r="V11" s="65">
        <f t="shared" si="8"/>
        <v>1.4452410383189123</v>
      </c>
      <c r="W11" s="46">
        <v>33713</v>
      </c>
      <c r="X11" s="55" t="s">
        <v>204</v>
      </c>
      <c r="Y11" s="54">
        <f t="shared" si="9"/>
        <v>0.2056912404439265</v>
      </c>
      <c r="Z11" s="66">
        <f t="shared" si="10"/>
        <v>0.92605411344595523</v>
      </c>
    </row>
    <row r="12" spans="1:26">
      <c r="A12" s="50" t="s">
        <v>65</v>
      </c>
      <c r="B12" s="51" t="s">
        <v>112</v>
      </c>
      <c r="C12" s="64">
        <v>14312</v>
      </c>
      <c r="D12" s="52">
        <v>81325</v>
      </c>
      <c r="E12" s="53">
        <f t="shared" si="0"/>
        <v>0.10552752734048572</v>
      </c>
      <c r="F12" s="65">
        <f t="shared" si="1"/>
        <v>5.6822945779765233</v>
      </c>
      <c r="G12" s="52">
        <v>770652</v>
      </c>
      <c r="H12" s="46">
        <v>54183</v>
      </c>
      <c r="I12" s="53">
        <f t="shared" si="2"/>
        <v>0.66625268982477714</v>
      </c>
      <c r="J12" s="65">
        <f t="shared" si="3"/>
        <v>3.7858440469536054</v>
      </c>
      <c r="K12" s="46">
        <v>5464</v>
      </c>
      <c r="L12" s="52">
        <v>303</v>
      </c>
      <c r="M12" s="52">
        <v>0</v>
      </c>
      <c r="N12" s="52">
        <v>5767</v>
      </c>
      <c r="O12" s="53">
        <f t="shared" si="4"/>
        <v>7.0913003381494005E-2</v>
      </c>
      <c r="P12" s="53">
        <f t="shared" si="5"/>
        <v>0.3175485931391443</v>
      </c>
      <c r="Q12" s="65">
        <f t="shared" si="6"/>
        <v>0.40294857462269423</v>
      </c>
      <c r="R12" s="46">
        <v>1205</v>
      </c>
      <c r="S12" s="52">
        <v>11189</v>
      </c>
      <c r="T12" s="52">
        <v>18161</v>
      </c>
      <c r="U12" s="53">
        <f t="shared" si="7"/>
        <v>0.22331386412542267</v>
      </c>
      <c r="V12" s="65">
        <f t="shared" si="8"/>
        <v>1.2689351593068754</v>
      </c>
      <c r="W12" s="46">
        <v>8981</v>
      </c>
      <c r="X12" s="55" t="s">
        <v>205</v>
      </c>
      <c r="Y12" s="54">
        <f t="shared" si="9"/>
        <v>0.11043344604980018</v>
      </c>
      <c r="Z12" s="66">
        <f t="shared" si="10"/>
        <v>0.62751537171604244</v>
      </c>
    </row>
    <row r="13" spans="1:26">
      <c r="A13" s="50" t="s">
        <v>66</v>
      </c>
      <c r="B13" s="51" t="s">
        <v>113</v>
      </c>
      <c r="C13" s="64">
        <v>47139</v>
      </c>
      <c r="D13" s="52">
        <v>120997</v>
      </c>
      <c r="E13" s="53">
        <f t="shared" si="0"/>
        <v>5.2618052179267627E-2</v>
      </c>
      <c r="F13" s="65">
        <f t="shared" si="1"/>
        <v>2.5668130422792168</v>
      </c>
      <c r="G13" s="52">
        <v>2299534</v>
      </c>
      <c r="H13" s="46">
        <v>80501</v>
      </c>
      <c r="I13" s="53">
        <f t="shared" si="2"/>
        <v>0.66531401604998475</v>
      </c>
      <c r="J13" s="65">
        <f t="shared" si="3"/>
        <v>1.707736693608265</v>
      </c>
      <c r="K13" s="46">
        <v>19035</v>
      </c>
      <c r="L13" s="52">
        <v>1108</v>
      </c>
      <c r="M13" s="52">
        <v>1533</v>
      </c>
      <c r="N13" s="52">
        <v>21676</v>
      </c>
      <c r="O13" s="53">
        <f t="shared" si="4"/>
        <v>0.1791449374777887</v>
      </c>
      <c r="P13" s="53">
        <f t="shared" si="5"/>
        <v>0.63252502261519161</v>
      </c>
      <c r="Q13" s="65">
        <f t="shared" si="6"/>
        <v>0.45983156197628289</v>
      </c>
      <c r="R13" s="46">
        <v>4197</v>
      </c>
      <c r="S13" s="52">
        <v>8396</v>
      </c>
      <c r="T13" s="52">
        <v>34269</v>
      </c>
      <c r="U13" s="53">
        <f t="shared" si="7"/>
        <v>0.28322189806358833</v>
      </c>
      <c r="V13" s="65">
        <f t="shared" si="8"/>
        <v>0.72697766180869339</v>
      </c>
      <c r="W13" s="46">
        <v>6227</v>
      </c>
      <c r="X13" s="55" t="s">
        <v>206</v>
      </c>
      <c r="Y13" s="54">
        <f t="shared" si="9"/>
        <v>5.1464085886426938E-2</v>
      </c>
      <c r="Z13" s="66">
        <f t="shared" si="10"/>
        <v>0.13209868686225842</v>
      </c>
    </row>
    <row r="14" spans="1:26">
      <c r="A14" s="50" t="s">
        <v>68</v>
      </c>
      <c r="B14" s="51" t="s">
        <v>115</v>
      </c>
      <c r="C14" s="64">
        <v>6460</v>
      </c>
      <c r="D14" s="52">
        <v>33387</v>
      </c>
      <c r="E14" s="53">
        <f t="shared" si="0"/>
        <v>0.11700326965736935</v>
      </c>
      <c r="F14" s="65">
        <f t="shared" si="1"/>
        <v>5.1682662538699686</v>
      </c>
      <c r="G14" s="52">
        <v>285351</v>
      </c>
      <c r="H14" s="46">
        <v>24660</v>
      </c>
      <c r="I14" s="53">
        <f t="shared" si="2"/>
        <v>0.73861083655314941</v>
      </c>
      <c r="J14" s="65">
        <f t="shared" si="3"/>
        <v>3.8173374613003097</v>
      </c>
      <c r="K14" s="46">
        <v>2933</v>
      </c>
      <c r="L14" s="52">
        <v>0</v>
      </c>
      <c r="M14" s="52">
        <v>0</v>
      </c>
      <c r="N14" s="52">
        <v>2933</v>
      </c>
      <c r="O14" s="53">
        <f t="shared" si="4"/>
        <v>8.7848563812262262E-2</v>
      </c>
      <c r="P14" s="53">
        <f t="shared" si="5"/>
        <v>0.81927374301675981</v>
      </c>
      <c r="Q14" s="65">
        <f t="shared" si="6"/>
        <v>0.45402476780185758</v>
      </c>
      <c r="R14" s="46">
        <v>647</v>
      </c>
      <c r="S14" s="52">
        <v>0</v>
      </c>
      <c r="T14" s="52">
        <v>3580</v>
      </c>
      <c r="U14" s="53">
        <f t="shared" si="7"/>
        <v>0.10722736394405008</v>
      </c>
      <c r="V14" s="65">
        <f t="shared" si="8"/>
        <v>0.55417956656346745</v>
      </c>
      <c r="W14" s="46">
        <v>5147</v>
      </c>
      <c r="X14" s="55" t="s">
        <v>208</v>
      </c>
      <c r="Y14" s="54">
        <f t="shared" si="9"/>
        <v>0.15416179950280048</v>
      </c>
      <c r="Z14" s="66">
        <f t="shared" si="10"/>
        <v>0.79674922600619191</v>
      </c>
    </row>
    <row r="15" spans="1:26">
      <c r="A15" s="50" t="s">
        <v>78</v>
      </c>
      <c r="B15" s="51" t="s">
        <v>122</v>
      </c>
      <c r="C15" s="64">
        <v>4469</v>
      </c>
      <c r="D15" s="52">
        <v>12244</v>
      </c>
      <c r="E15" s="53">
        <f t="shared" si="0"/>
        <v>5.4898198008348616E-2</v>
      </c>
      <c r="F15" s="65">
        <f t="shared" si="1"/>
        <v>2.7397628104721412</v>
      </c>
      <c r="G15" s="52">
        <v>223031</v>
      </c>
      <c r="H15" s="46">
        <v>8443</v>
      </c>
      <c r="I15" s="53">
        <f t="shared" si="2"/>
        <v>0.689562234563868</v>
      </c>
      <c r="J15" s="65">
        <f t="shared" si="3"/>
        <v>1.889236965764153</v>
      </c>
      <c r="K15" s="46">
        <v>2933</v>
      </c>
      <c r="L15" s="52">
        <v>0</v>
      </c>
      <c r="M15" s="52">
        <v>0</v>
      </c>
      <c r="N15" s="52">
        <v>2933</v>
      </c>
      <c r="O15" s="53">
        <f t="shared" si="4"/>
        <v>0.23954590003266907</v>
      </c>
      <c r="P15" s="53">
        <f t="shared" si="5"/>
        <v>0.81927374301675981</v>
      </c>
      <c r="Q15" s="65">
        <f t="shared" si="6"/>
        <v>0.656298948310584</v>
      </c>
      <c r="R15" s="46">
        <v>647</v>
      </c>
      <c r="S15" s="52">
        <v>0</v>
      </c>
      <c r="T15" s="52">
        <v>3580</v>
      </c>
      <c r="U15" s="53">
        <f t="shared" si="7"/>
        <v>0.29238810846128716</v>
      </c>
      <c r="V15" s="65">
        <f t="shared" si="8"/>
        <v>0.8010740657865294</v>
      </c>
      <c r="W15" s="46">
        <v>221</v>
      </c>
      <c r="X15" s="55" t="s">
        <v>196</v>
      </c>
      <c r="Y15" s="58">
        <f t="shared" si="9"/>
        <v>1.8049656974844824E-2</v>
      </c>
      <c r="Z15" s="66">
        <f t="shared" si="10"/>
        <v>4.9451778921458939E-2</v>
      </c>
    </row>
    <row r="16" spans="1:26">
      <c r="A16" s="50" t="s">
        <v>70</v>
      </c>
      <c r="B16" s="51" t="s">
        <v>117</v>
      </c>
      <c r="C16" s="64">
        <v>4489</v>
      </c>
      <c r="D16" s="52">
        <v>13222</v>
      </c>
      <c r="E16" s="53">
        <f t="shared" si="0"/>
        <v>5.494583127283003E-2</v>
      </c>
      <c r="F16" s="65">
        <f t="shared" si="1"/>
        <v>2.9454221430162622</v>
      </c>
      <c r="G16" s="52">
        <v>240637</v>
      </c>
      <c r="H16" s="46">
        <v>8423</v>
      </c>
      <c r="I16" s="53">
        <f t="shared" si="2"/>
        <v>0.63704432007260625</v>
      </c>
      <c r="J16" s="65">
        <f t="shared" si="3"/>
        <v>1.8763644464245934</v>
      </c>
      <c r="K16" s="46">
        <v>2933</v>
      </c>
      <c r="L16" s="52">
        <v>0</v>
      </c>
      <c r="M16" s="52">
        <v>0</v>
      </c>
      <c r="N16" s="52">
        <v>2933</v>
      </c>
      <c r="O16" s="53">
        <f t="shared" si="4"/>
        <v>0.22182725760096808</v>
      </c>
      <c r="P16" s="53">
        <f t="shared" si="5"/>
        <v>0.81927374301675981</v>
      </c>
      <c r="Q16" s="65">
        <f t="shared" si="6"/>
        <v>0.65337491646246382</v>
      </c>
      <c r="R16" s="46">
        <v>647</v>
      </c>
      <c r="S16" s="52">
        <v>0</v>
      </c>
      <c r="T16" s="52">
        <v>3580</v>
      </c>
      <c r="U16" s="53">
        <f t="shared" si="7"/>
        <v>0.27076085312358189</v>
      </c>
      <c r="V16" s="65">
        <f t="shared" si="8"/>
        <v>0.79750501225217196</v>
      </c>
      <c r="W16" s="46">
        <v>1219</v>
      </c>
      <c r="X16" s="55" t="s">
        <v>210</v>
      </c>
      <c r="Y16" s="54">
        <f t="shared" si="9"/>
        <v>9.219482680381183E-2</v>
      </c>
      <c r="Z16" s="66">
        <f t="shared" si="10"/>
        <v>0.27155268433949653</v>
      </c>
    </row>
    <row r="17" spans="1:26">
      <c r="A17" s="50" t="s">
        <v>72</v>
      </c>
      <c r="B17" s="51" t="s">
        <v>117</v>
      </c>
      <c r="C17" s="64">
        <v>5485</v>
      </c>
      <c r="D17" s="52">
        <v>22838</v>
      </c>
      <c r="E17" s="53">
        <f t="shared" si="0"/>
        <v>8.6696403150801932E-2</v>
      </c>
      <c r="F17" s="65">
        <f t="shared" si="1"/>
        <v>4.1637192342752964</v>
      </c>
      <c r="G17" s="52">
        <v>263425</v>
      </c>
      <c r="H17" s="46">
        <v>16831</v>
      </c>
      <c r="I17" s="53">
        <f t="shared" si="2"/>
        <v>0.73697346527716967</v>
      </c>
      <c r="J17" s="65">
        <f t="shared" si="3"/>
        <v>3.0685505925250682</v>
      </c>
      <c r="K17" s="46">
        <v>2933</v>
      </c>
      <c r="L17" s="52">
        <v>0</v>
      </c>
      <c r="M17" s="52">
        <v>0</v>
      </c>
      <c r="N17" s="52">
        <v>2933</v>
      </c>
      <c r="O17" s="53">
        <f t="shared" si="4"/>
        <v>0.12842630703213942</v>
      </c>
      <c r="P17" s="53">
        <f t="shared" si="5"/>
        <v>0.68528037383177565</v>
      </c>
      <c r="Q17" s="65">
        <f t="shared" si="6"/>
        <v>0.53473108477666365</v>
      </c>
      <c r="R17" s="46">
        <v>647</v>
      </c>
      <c r="S17" s="52">
        <v>700</v>
      </c>
      <c r="T17" s="52">
        <v>4280</v>
      </c>
      <c r="U17" s="53">
        <f t="shared" si="7"/>
        <v>0.18740695332340834</v>
      </c>
      <c r="V17" s="65">
        <f t="shared" si="8"/>
        <v>0.78030993618960798</v>
      </c>
      <c r="W17" s="46">
        <v>1727</v>
      </c>
      <c r="X17" s="55" t="s">
        <v>212</v>
      </c>
      <c r="Y17" s="54">
        <f t="shared" si="9"/>
        <v>7.5619581399422015E-2</v>
      </c>
      <c r="Z17" s="66">
        <f t="shared" si="10"/>
        <v>0.31485870556061984</v>
      </c>
    </row>
    <row r="18" spans="1:26">
      <c r="A18" s="50" t="s">
        <v>56</v>
      </c>
      <c r="B18" s="51" t="s">
        <v>103</v>
      </c>
      <c r="C18" s="64">
        <v>3778</v>
      </c>
      <c r="D18" s="52">
        <v>11407</v>
      </c>
      <c r="E18" s="53">
        <f t="shared" si="0"/>
        <v>8.2262414723147714E-2</v>
      </c>
      <c r="F18" s="65">
        <f t="shared" si="1"/>
        <v>3.0193223928004236</v>
      </c>
      <c r="G18" s="52">
        <v>138666</v>
      </c>
      <c r="H18" s="46">
        <v>7040</v>
      </c>
      <c r="I18" s="53">
        <f t="shared" si="2"/>
        <v>0.61716489874638381</v>
      </c>
      <c r="J18" s="65">
        <f t="shared" si="3"/>
        <v>1.8634197988353627</v>
      </c>
      <c r="K18" s="46">
        <v>2933</v>
      </c>
      <c r="L18" s="52">
        <v>0</v>
      </c>
      <c r="M18" s="52">
        <v>0</v>
      </c>
      <c r="N18" s="52">
        <v>2933</v>
      </c>
      <c r="O18" s="53">
        <f t="shared" si="4"/>
        <v>0.2571228193214693</v>
      </c>
      <c r="P18" s="53">
        <f t="shared" si="5"/>
        <v>0.81927374301675981</v>
      </c>
      <c r="Q18" s="65">
        <f t="shared" si="6"/>
        <v>0.77633668607728956</v>
      </c>
      <c r="R18" s="46">
        <v>647</v>
      </c>
      <c r="S18" s="52">
        <v>0</v>
      </c>
      <c r="T18" s="52">
        <v>3580</v>
      </c>
      <c r="U18" s="53">
        <f t="shared" si="7"/>
        <v>0.31384237748750765</v>
      </c>
      <c r="V18" s="65">
        <f t="shared" si="8"/>
        <v>0.94759131815775544</v>
      </c>
      <c r="W18" s="46">
        <v>787</v>
      </c>
      <c r="X18" s="55" t="s">
        <v>197</v>
      </c>
      <c r="Y18" s="54">
        <f t="shared" si="9"/>
        <v>6.899272376610853E-2</v>
      </c>
      <c r="Z18" s="66">
        <f t="shared" si="10"/>
        <v>0.20831127580730546</v>
      </c>
    </row>
    <row r="19" spans="1:26">
      <c r="A19" s="50" t="s">
        <v>77</v>
      </c>
      <c r="B19" s="51" t="s">
        <v>103</v>
      </c>
      <c r="C19" s="64">
        <v>4620</v>
      </c>
      <c r="D19" s="52">
        <v>8750</v>
      </c>
      <c r="E19" s="53">
        <f t="shared" si="0"/>
        <v>6.553767105332145E-2</v>
      </c>
      <c r="F19" s="65">
        <f t="shared" si="1"/>
        <v>1.893939393939394</v>
      </c>
      <c r="G19" s="52">
        <v>133511</v>
      </c>
      <c r="H19" s="46">
        <v>4515</v>
      </c>
      <c r="I19" s="53">
        <f t="shared" si="2"/>
        <v>0.51600000000000001</v>
      </c>
      <c r="J19" s="65">
        <f t="shared" si="3"/>
        <v>0.97727272727272729</v>
      </c>
      <c r="K19" s="46">
        <v>2933</v>
      </c>
      <c r="L19" s="52">
        <v>0</v>
      </c>
      <c r="M19" s="52">
        <v>0</v>
      </c>
      <c r="N19" s="52">
        <v>2933</v>
      </c>
      <c r="O19" s="53">
        <f t="shared" si="4"/>
        <v>0.3352</v>
      </c>
      <c r="P19" s="53">
        <f t="shared" si="5"/>
        <v>0.81927374301675981</v>
      </c>
      <c r="Q19" s="65">
        <f t="shared" si="6"/>
        <v>0.63484848484848488</v>
      </c>
      <c r="R19" s="46">
        <v>647</v>
      </c>
      <c r="S19" s="52">
        <v>0</v>
      </c>
      <c r="T19" s="52">
        <v>3580</v>
      </c>
      <c r="U19" s="53">
        <f t="shared" si="7"/>
        <v>0.40914285714285714</v>
      </c>
      <c r="V19" s="65">
        <f t="shared" si="8"/>
        <v>0.77489177489177485</v>
      </c>
      <c r="W19" s="46">
        <v>655</v>
      </c>
      <c r="X19" s="55" t="s">
        <v>217</v>
      </c>
      <c r="Y19" s="54">
        <f t="shared" si="9"/>
        <v>7.4857142857142858E-2</v>
      </c>
      <c r="Z19" s="66">
        <f t="shared" si="10"/>
        <v>0.14177489177489178</v>
      </c>
    </row>
    <row r="20" spans="1:26">
      <c r="A20" s="50" t="s">
        <v>75</v>
      </c>
      <c r="B20" s="51" t="s">
        <v>120</v>
      </c>
      <c r="C20" s="64">
        <v>5559</v>
      </c>
      <c r="D20" s="52">
        <v>60687</v>
      </c>
      <c r="E20" s="53">
        <f t="shared" si="0"/>
        <v>0.10376684221325491</v>
      </c>
      <c r="F20" s="65">
        <f t="shared" si="1"/>
        <v>10.916891527253103</v>
      </c>
      <c r="G20" s="52">
        <v>584840</v>
      </c>
      <c r="H20" s="46">
        <v>31240</v>
      </c>
      <c r="I20" s="53">
        <f t="shared" si="2"/>
        <v>0.51477252129780682</v>
      </c>
      <c r="J20" s="65">
        <f t="shared" si="3"/>
        <v>5.6197157762187446</v>
      </c>
      <c r="K20" s="46">
        <v>2933</v>
      </c>
      <c r="L20" s="52">
        <v>4298</v>
      </c>
      <c r="M20" s="52">
        <v>3740</v>
      </c>
      <c r="N20" s="52">
        <v>10971</v>
      </c>
      <c r="O20" s="53">
        <f t="shared" si="4"/>
        <v>0.18078006821889367</v>
      </c>
      <c r="P20" s="53">
        <f t="shared" si="5"/>
        <v>0.42421313123501664</v>
      </c>
      <c r="Q20" s="65">
        <f t="shared" si="6"/>
        <v>1.9735563950350783</v>
      </c>
      <c r="R20" s="46">
        <v>647</v>
      </c>
      <c r="S20" s="52">
        <v>14244</v>
      </c>
      <c r="T20" s="52">
        <v>25862</v>
      </c>
      <c r="U20" s="53">
        <f t="shared" si="7"/>
        <v>0.4261538715046056</v>
      </c>
      <c r="V20" s="65">
        <f t="shared" si="8"/>
        <v>4.652275589134736</v>
      </c>
      <c r="W20" s="46">
        <v>3585</v>
      </c>
      <c r="X20" s="55" t="s">
        <v>215</v>
      </c>
      <c r="Y20" s="54">
        <f t="shared" si="9"/>
        <v>5.907360719758762E-2</v>
      </c>
      <c r="Z20" s="66">
        <f t="shared" si="10"/>
        <v>0.64490016189962218</v>
      </c>
    </row>
    <row r="21" spans="1:26">
      <c r="A21" s="50" t="s">
        <v>81</v>
      </c>
      <c r="B21" s="51" t="s">
        <v>125</v>
      </c>
      <c r="C21" s="64">
        <v>29568</v>
      </c>
      <c r="D21" s="52">
        <v>18540</v>
      </c>
      <c r="E21" s="53">
        <f t="shared" si="0"/>
        <v>2.910760235937998E-2</v>
      </c>
      <c r="F21" s="65">
        <f t="shared" si="1"/>
        <v>0.62702922077922074</v>
      </c>
      <c r="G21" s="52">
        <v>636947</v>
      </c>
      <c r="H21" s="46">
        <v>2357</v>
      </c>
      <c r="I21" s="53">
        <f t="shared" si="2"/>
        <v>0.12713052858683926</v>
      </c>
      <c r="J21" s="65">
        <f t="shared" si="3"/>
        <v>7.9714556277056273E-2</v>
      </c>
      <c r="K21" s="46">
        <v>11720</v>
      </c>
      <c r="L21" s="52">
        <v>1879</v>
      </c>
      <c r="M21" s="52">
        <v>0</v>
      </c>
      <c r="N21" s="52">
        <v>13599</v>
      </c>
      <c r="O21" s="53">
        <f t="shared" si="4"/>
        <v>0.73349514563106799</v>
      </c>
      <c r="P21" s="53">
        <f t="shared" si="5"/>
        <v>0.84032626830624735</v>
      </c>
      <c r="Q21" s="65">
        <f t="shared" si="6"/>
        <v>0.45992288961038963</v>
      </c>
      <c r="R21" s="46">
        <v>2584</v>
      </c>
      <c r="S21" s="52">
        <v>0</v>
      </c>
      <c r="T21" s="52">
        <v>16183</v>
      </c>
      <c r="U21" s="53">
        <f t="shared" si="7"/>
        <v>0.87286947141316074</v>
      </c>
      <c r="V21" s="65">
        <f t="shared" si="8"/>
        <v>0.54731466450216448</v>
      </c>
      <c r="W21" s="46">
        <v>0</v>
      </c>
      <c r="X21" s="55" t="s">
        <v>141</v>
      </c>
      <c r="Y21" s="54">
        <f t="shared" si="9"/>
        <v>0</v>
      </c>
      <c r="Z21" s="66">
        <f t="shared" si="10"/>
        <v>0</v>
      </c>
    </row>
    <row r="22" spans="1:26">
      <c r="A22" s="50" t="s">
        <v>79</v>
      </c>
      <c r="B22" s="51" t="s">
        <v>123</v>
      </c>
      <c r="C22" s="64">
        <v>22529</v>
      </c>
      <c r="D22" s="52">
        <v>169477</v>
      </c>
      <c r="E22" s="53">
        <f t="shared" si="0"/>
        <v>0.13303342457237097</v>
      </c>
      <c r="F22" s="65">
        <f t="shared" si="1"/>
        <v>7.5226152958409163</v>
      </c>
      <c r="G22" s="52">
        <v>1273943</v>
      </c>
      <c r="H22" s="46">
        <v>118107</v>
      </c>
      <c r="I22" s="53">
        <f t="shared" si="2"/>
        <v>0.69689102356071919</v>
      </c>
      <c r="J22" s="65">
        <f t="shared" si="3"/>
        <v>5.2424430733720984</v>
      </c>
      <c r="K22" s="46">
        <v>6488</v>
      </c>
      <c r="L22" s="52">
        <v>23215</v>
      </c>
      <c r="M22" s="52">
        <v>202</v>
      </c>
      <c r="N22" s="52">
        <v>29905</v>
      </c>
      <c r="O22" s="53">
        <f t="shared" si="4"/>
        <v>0.17645462216111921</v>
      </c>
      <c r="P22" s="53">
        <f t="shared" si="5"/>
        <v>0.73683043413985116</v>
      </c>
      <c r="Q22" s="65">
        <f t="shared" si="6"/>
        <v>1.3274002396910649</v>
      </c>
      <c r="R22" s="46">
        <v>1431</v>
      </c>
      <c r="S22" s="52">
        <v>9250</v>
      </c>
      <c r="T22" s="52">
        <v>40586</v>
      </c>
      <c r="U22" s="53">
        <f t="shared" si="7"/>
        <v>0.23947792325802322</v>
      </c>
      <c r="V22" s="65">
        <f t="shared" si="8"/>
        <v>1.8015002885170226</v>
      </c>
      <c r="W22" s="46">
        <v>10784</v>
      </c>
      <c r="X22" s="55" t="s">
        <v>196</v>
      </c>
      <c r="Y22" s="54">
        <f t="shared" si="9"/>
        <v>6.3631053181257627E-2</v>
      </c>
      <c r="Z22" s="66">
        <f t="shared" si="10"/>
        <v>0.47867193395179547</v>
      </c>
    </row>
    <row r="23" spans="1:26" ht="25.5">
      <c r="A23" s="50" t="s">
        <v>58</v>
      </c>
      <c r="B23" s="51" t="s">
        <v>105</v>
      </c>
      <c r="C23" s="64">
        <v>3616</v>
      </c>
      <c r="D23" s="52">
        <v>42743</v>
      </c>
      <c r="E23" s="53">
        <f t="shared" si="0"/>
        <v>0.15842475908080059</v>
      </c>
      <c r="F23" s="65">
        <f t="shared" si="1"/>
        <v>11.820519911504425</v>
      </c>
      <c r="G23" s="52">
        <v>269800</v>
      </c>
      <c r="H23" s="46">
        <v>24410</v>
      </c>
      <c r="I23" s="53">
        <f t="shared" si="2"/>
        <v>0.57108766347706053</v>
      </c>
      <c r="J23" s="65">
        <f t="shared" si="3"/>
        <v>6.7505530973451329</v>
      </c>
      <c r="K23" s="46">
        <v>2933</v>
      </c>
      <c r="L23" s="52">
        <v>8000</v>
      </c>
      <c r="M23" s="52">
        <v>0</v>
      </c>
      <c r="N23" s="52">
        <v>10933</v>
      </c>
      <c r="O23" s="53">
        <f t="shared" si="4"/>
        <v>0.25578457291252371</v>
      </c>
      <c r="P23" s="53">
        <f t="shared" si="5"/>
        <v>0.94412780656303974</v>
      </c>
      <c r="Q23" s="65">
        <f t="shared" si="6"/>
        <v>3.0235066371681416</v>
      </c>
      <c r="R23" s="46">
        <v>647</v>
      </c>
      <c r="S23" s="52">
        <v>0</v>
      </c>
      <c r="T23" s="52">
        <v>11580</v>
      </c>
      <c r="U23" s="53">
        <f t="shared" si="7"/>
        <v>0.27092155440656951</v>
      </c>
      <c r="V23" s="65">
        <f t="shared" si="8"/>
        <v>3.2024336283185839</v>
      </c>
      <c r="W23" s="46">
        <v>6753</v>
      </c>
      <c r="X23" s="55" t="s">
        <v>199</v>
      </c>
      <c r="Y23" s="54">
        <f t="shared" si="9"/>
        <v>0.15799078211636994</v>
      </c>
      <c r="Z23" s="66">
        <f t="shared" si="10"/>
        <v>1.867533185840708</v>
      </c>
    </row>
    <row r="24" spans="1:26">
      <c r="A24" s="50" t="s">
        <v>83</v>
      </c>
      <c r="B24" s="51" t="s">
        <v>128</v>
      </c>
      <c r="C24" s="64">
        <v>17075</v>
      </c>
      <c r="D24" s="52">
        <v>85007</v>
      </c>
      <c r="E24" s="53">
        <f t="shared" si="0"/>
        <v>9.6949755649709465E-2</v>
      </c>
      <c r="F24" s="65">
        <f t="shared" si="1"/>
        <v>4.9784480234260613</v>
      </c>
      <c r="G24" s="52">
        <v>876815</v>
      </c>
      <c r="H24" s="46">
        <v>37539</v>
      </c>
      <c r="I24" s="53">
        <f t="shared" si="2"/>
        <v>0.44159892714717613</v>
      </c>
      <c r="J24" s="65">
        <f t="shared" si="3"/>
        <v>2.1984773060029283</v>
      </c>
      <c r="K24" s="46">
        <v>6667</v>
      </c>
      <c r="L24" s="52">
        <v>0</v>
      </c>
      <c r="M24" s="52">
        <v>0</v>
      </c>
      <c r="N24" s="52">
        <v>6667</v>
      </c>
      <c r="O24" s="53">
        <f t="shared" si="4"/>
        <v>7.8428835272389336E-2</v>
      </c>
      <c r="P24" s="53">
        <f t="shared" si="5"/>
        <v>0.16458071045940409</v>
      </c>
      <c r="Q24" s="65">
        <f t="shared" si="6"/>
        <v>0.39045387994143482</v>
      </c>
      <c r="R24" s="46">
        <v>1470</v>
      </c>
      <c r="S24" s="52">
        <v>32372</v>
      </c>
      <c r="T24" s="52">
        <v>40509</v>
      </c>
      <c r="U24" s="53">
        <f t="shared" si="7"/>
        <v>0.4765372263460656</v>
      </c>
      <c r="V24" s="65">
        <f t="shared" si="8"/>
        <v>2.372415812591508</v>
      </c>
      <c r="W24" s="46">
        <v>6959</v>
      </c>
      <c r="X24" s="55" t="s">
        <v>221</v>
      </c>
      <c r="Y24" s="54">
        <f t="shared" si="9"/>
        <v>8.1863846506758264E-2</v>
      </c>
      <c r="Z24" s="66">
        <f t="shared" si="10"/>
        <v>0.40755490483162521</v>
      </c>
    </row>
    <row r="25" spans="1:26">
      <c r="A25" s="50" t="s">
        <v>406</v>
      </c>
      <c r="B25" s="51" t="s">
        <v>126</v>
      </c>
      <c r="C25" s="64">
        <v>14532</v>
      </c>
      <c r="D25" s="52">
        <v>89035</v>
      </c>
      <c r="E25" s="53">
        <f t="shared" si="0"/>
        <v>9.0274285389831607E-2</v>
      </c>
      <c r="F25" s="65">
        <f t="shared" si="1"/>
        <v>6.1268235617946605</v>
      </c>
      <c r="G25" s="52">
        <v>986272</v>
      </c>
      <c r="H25" s="46">
        <v>51615</v>
      </c>
      <c r="I25" s="53">
        <f t="shared" si="2"/>
        <v>0.5797158420845735</v>
      </c>
      <c r="J25" s="65">
        <f t="shared" si="3"/>
        <v>3.5518166804293974</v>
      </c>
      <c r="K25" s="46">
        <v>6554</v>
      </c>
      <c r="L25" s="52">
        <v>7322</v>
      </c>
      <c r="M25" s="52">
        <v>0</v>
      </c>
      <c r="N25" s="52">
        <v>13876</v>
      </c>
      <c r="O25" s="53">
        <f t="shared" si="4"/>
        <v>0.15584882349637783</v>
      </c>
      <c r="P25" s="53">
        <f t="shared" si="5"/>
        <v>0.48831644144144143</v>
      </c>
      <c r="Q25" s="65">
        <f t="shared" si="6"/>
        <v>0.95485824387558493</v>
      </c>
      <c r="R25" s="46">
        <v>1445</v>
      </c>
      <c r="S25" s="52">
        <v>13095</v>
      </c>
      <c r="T25" s="52">
        <v>28416</v>
      </c>
      <c r="U25" s="53">
        <f t="shared" si="7"/>
        <v>0.31915538833043183</v>
      </c>
      <c r="V25" s="65">
        <f t="shared" si="8"/>
        <v>1.9554087530966144</v>
      </c>
      <c r="W25" s="46">
        <v>9004</v>
      </c>
      <c r="X25" s="55" t="s">
        <v>219</v>
      </c>
      <c r="Y25" s="54">
        <f t="shared" si="9"/>
        <v>0.10112876958499467</v>
      </c>
      <c r="Z25" s="66">
        <f t="shared" si="10"/>
        <v>0.61959812826864846</v>
      </c>
    </row>
    <row r="26" spans="1:26">
      <c r="A26" s="50" t="s">
        <v>74</v>
      </c>
      <c r="B26" s="51" t="s">
        <v>119</v>
      </c>
      <c r="C26" s="64">
        <v>1410</v>
      </c>
      <c r="D26" s="52">
        <v>24636</v>
      </c>
      <c r="E26" s="53">
        <f t="shared" si="0"/>
        <v>4.7168203775217736E-2</v>
      </c>
      <c r="F26" s="65">
        <f t="shared" si="1"/>
        <v>17.472340425531915</v>
      </c>
      <c r="G26" s="52">
        <v>522301</v>
      </c>
      <c r="H26" s="46">
        <v>17806</v>
      </c>
      <c r="I26" s="53">
        <f t="shared" si="2"/>
        <v>0.72276343562266598</v>
      </c>
      <c r="J26" s="65">
        <f t="shared" si="3"/>
        <v>12.62836879432624</v>
      </c>
      <c r="K26" s="46">
        <v>2933</v>
      </c>
      <c r="L26" s="52">
        <v>0</v>
      </c>
      <c r="M26" s="52">
        <v>0</v>
      </c>
      <c r="N26" s="52">
        <v>2933</v>
      </c>
      <c r="O26" s="53">
        <f t="shared" si="4"/>
        <v>0.11905341776262381</v>
      </c>
      <c r="P26" s="53">
        <f t="shared" si="5"/>
        <v>0.67208982584784605</v>
      </c>
      <c r="Q26" s="65">
        <f t="shared" si="6"/>
        <v>2.080141843971631</v>
      </c>
      <c r="R26" s="46">
        <v>647</v>
      </c>
      <c r="S26" s="52">
        <v>784</v>
      </c>
      <c r="T26" s="52">
        <v>4364</v>
      </c>
      <c r="U26" s="53">
        <f t="shared" si="7"/>
        <v>0.1771391459652541</v>
      </c>
      <c r="V26" s="65">
        <f t="shared" si="8"/>
        <v>3.0950354609929076</v>
      </c>
      <c r="W26" s="46">
        <v>2466</v>
      </c>
      <c r="X26" s="55" t="s">
        <v>214</v>
      </c>
      <c r="Y26" s="54">
        <f t="shared" si="9"/>
        <v>0.10009741841207988</v>
      </c>
      <c r="Z26" s="66">
        <f t="shared" si="10"/>
        <v>1.7489361702127659</v>
      </c>
    </row>
    <row r="27" spans="1:26">
      <c r="A27" s="50" t="s">
        <v>84</v>
      </c>
      <c r="B27" s="51" t="s">
        <v>129</v>
      </c>
      <c r="C27" s="64">
        <v>25163</v>
      </c>
      <c r="D27" s="52">
        <v>235511</v>
      </c>
      <c r="E27" s="53">
        <f t="shared" si="0"/>
        <v>8.700163873139434E-2</v>
      </c>
      <c r="F27" s="65">
        <f t="shared" si="1"/>
        <v>9.3594166037435915</v>
      </c>
      <c r="G27" s="52">
        <v>2706972</v>
      </c>
      <c r="H27" s="46">
        <v>131856</v>
      </c>
      <c r="I27" s="53">
        <f t="shared" si="2"/>
        <v>0.55987193804111057</v>
      </c>
      <c r="J27" s="65">
        <f t="shared" si="3"/>
        <v>5.2400747128720742</v>
      </c>
      <c r="K27" s="46">
        <v>10079</v>
      </c>
      <c r="L27" s="52">
        <v>0</v>
      </c>
      <c r="M27" s="52">
        <v>14604</v>
      </c>
      <c r="N27" s="52">
        <v>24683</v>
      </c>
      <c r="O27" s="53">
        <f t="shared" si="4"/>
        <v>0.10480614493590533</v>
      </c>
      <c r="P27" s="53">
        <f t="shared" si="5"/>
        <v>0.69716141787883068</v>
      </c>
      <c r="Q27" s="65">
        <f t="shared" si="6"/>
        <v>0.98092437308746971</v>
      </c>
      <c r="R27" s="46">
        <v>2222</v>
      </c>
      <c r="S27" s="52">
        <v>8500</v>
      </c>
      <c r="T27" s="52">
        <v>35405</v>
      </c>
      <c r="U27" s="53">
        <f t="shared" si="7"/>
        <v>0.1503326808514252</v>
      </c>
      <c r="V27" s="65">
        <f t="shared" si="8"/>
        <v>1.4070261892461153</v>
      </c>
      <c r="W27" s="46">
        <v>68250</v>
      </c>
      <c r="X27" s="55" t="s">
        <v>222</v>
      </c>
      <c r="Y27" s="54">
        <f t="shared" si="9"/>
        <v>0.28979538110746417</v>
      </c>
      <c r="Z27" s="66">
        <f t="shared" si="10"/>
        <v>2.7123157016254025</v>
      </c>
    </row>
    <row r="28" spans="1:26">
      <c r="A28" s="50" t="s">
        <v>64</v>
      </c>
      <c r="B28" s="51" t="s">
        <v>111</v>
      </c>
      <c r="C28" s="64">
        <v>5991</v>
      </c>
      <c r="D28" s="52">
        <v>6370</v>
      </c>
      <c r="E28" s="53">
        <f t="shared" si="0"/>
        <v>7.816046822660401E-2</v>
      </c>
      <c r="F28" s="65">
        <f t="shared" si="1"/>
        <v>1.0632615590051744</v>
      </c>
      <c r="G28" s="52">
        <v>81499</v>
      </c>
      <c r="H28" s="46">
        <v>2634</v>
      </c>
      <c r="I28" s="53">
        <f t="shared" si="2"/>
        <v>0.41350078492935638</v>
      </c>
      <c r="J28" s="65">
        <f t="shared" si="3"/>
        <v>0.43965948923385079</v>
      </c>
      <c r="K28" s="46">
        <v>2933</v>
      </c>
      <c r="L28" s="52">
        <v>0</v>
      </c>
      <c r="M28" s="52">
        <v>0</v>
      </c>
      <c r="N28" s="52">
        <v>2933</v>
      </c>
      <c r="O28" s="53">
        <f t="shared" si="4"/>
        <v>0.46043956043956041</v>
      </c>
      <c r="P28" s="53">
        <f t="shared" si="5"/>
        <v>0.81927374301675981</v>
      </c>
      <c r="Q28" s="65">
        <f t="shared" si="6"/>
        <v>0.4895676848606243</v>
      </c>
      <c r="R28" s="46">
        <v>647</v>
      </c>
      <c r="S28" s="52">
        <v>0</v>
      </c>
      <c r="T28" s="52">
        <v>3580</v>
      </c>
      <c r="U28" s="53">
        <f t="shared" si="7"/>
        <v>0.56200941915227631</v>
      </c>
      <c r="V28" s="65">
        <f t="shared" si="8"/>
        <v>0.59756301118344179</v>
      </c>
      <c r="W28" s="46">
        <v>156</v>
      </c>
      <c r="X28" s="55" t="s">
        <v>196</v>
      </c>
      <c r="Y28" s="54">
        <f t="shared" si="9"/>
        <v>2.4489795918367346E-2</v>
      </c>
      <c r="Z28" s="66">
        <f t="shared" si="10"/>
        <v>2.6039058587881823E-2</v>
      </c>
    </row>
    <row r="29" spans="1:26">
      <c r="A29" s="50" t="s">
        <v>85</v>
      </c>
      <c r="B29" s="51" t="s">
        <v>111</v>
      </c>
      <c r="C29" s="64">
        <v>19821</v>
      </c>
      <c r="D29" s="52">
        <v>127563</v>
      </c>
      <c r="E29" s="53">
        <f t="shared" si="0"/>
        <v>8.5818947538380805E-2</v>
      </c>
      <c r="F29" s="65">
        <f t="shared" si="1"/>
        <v>6.4357499621613439</v>
      </c>
      <c r="G29" s="52">
        <v>1486420</v>
      </c>
      <c r="H29" s="46">
        <v>53977</v>
      </c>
      <c r="I29" s="53">
        <f t="shared" si="2"/>
        <v>0.4231399386969576</v>
      </c>
      <c r="J29" s="65">
        <f t="shared" si="3"/>
        <v>2.7232228444578981</v>
      </c>
      <c r="K29" s="46">
        <v>10005</v>
      </c>
      <c r="L29" s="52">
        <v>7899</v>
      </c>
      <c r="M29" s="52">
        <v>0</v>
      </c>
      <c r="N29" s="52">
        <v>17904</v>
      </c>
      <c r="O29" s="53">
        <f t="shared" si="4"/>
        <v>0.14035417793560828</v>
      </c>
      <c r="P29" s="53">
        <f t="shared" si="5"/>
        <v>0.32711526866789686</v>
      </c>
      <c r="Q29" s="65">
        <f t="shared" si="6"/>
        <v>0.90328439533827753</v>
      </c>
      <c r="R29" s="46">
        <v>2206</v>
      </c>
      <c r="S29" s="52">
        <v>34623</v>
      </c>
      <c r="T29" s="52">
        <v>54733</v>
      </c>
      <c r="U29" s="53">
        <f t="shared" si="7"/>
        <v>0.42906642208163809</v>
      </c>
      <c r="V29" s="65">
        <f t="shared" si="8"/>
        <v>2.7613642096766058</v>
      </c>
      <c r="W29" s="46">
        <v>18853</v>
      </c>
      <c r="X29" s="55" t="s">
        <v>223</v>
      </c>
      <c r="Y29" s="54">
        <f t="shared" si="9"/>
        <v>0.14779363922140432</v>
      </c>
      <c r="Z29" s="66">
        <f t="shared" si="10"/>
        <v>0.95116290802684023</v>
      </c>
    </row>
    <row r="30" spans="1:26">
      <c r="A30" s="50" t="s">
        <v>100</v>
      </c>
      <c r="B30" s="51" t="s">
        <v>111</v>
      </c>
      <c r="C30" s="64">
        <v>1920</v>
      </c>
      <c r="D30" s="52">
        <v>7963</v>
      </c>
      <c r="E30" s="53">
        <f t="shared" si="0"/>
        <v>8.1126789261881715E-2</v>
      </c>
      <c r="F30" s="65">
        <f t="shared" si="1"/>
        <v>4.1473958333333334</v>
      </c>
      <c r="G30" s="52">
        <v>98155</v>
      </c>
      <c r="H30" s="46">
        <v>4383</v>
      </c>
      <c r="I30" s="53">
        <f t="shared" si="2"/>
        <v>0.55042069571769436</v>
      </c>
      <c r="J30" s="65">
        <f t="shared" si="3"/>
        <v>2.2828124999999999</v>
      </c>
      <c r="K30" s="46">
        <v>2933</v>
      </c>
      <c r="L30" s="52">
        <v>0</v>
      </c>
      <c r="M30" s="52">
        <v>0</v>
      </c>
      <c r="N30" s="52">
        <v>2933</v>
      </c>
      <c r="O30" s="53">
        <f t="shared" si="4"/>
        <v>0.36832851940223532</v>
      </c>
      <c r="P30" s="53">
        <f t="shared" si="5"/>
        <v>0.81927374301675981</v>
      </c>
      <c r="Q30" s="65">
        <f t="shared" si="6"/>
        <v>1.5276041666666667</v>
      </c>
      <c r="R30" s="46">
        <v>647</v>
      </c>
      <c r="S30" s="52">
        <v>0</v>
      </c>
      <c r="T30" s="52">
        <v>3580</v>
      </c>
      <c r="U30" s="53">
        <f t="shared" si="7"/>
        <v>0.44957930428230564</v>
      </c>
      <c r="V30" s="65">
        <f t="shared" si="8"/>
        <v>1.8645833333333333</v>
      </c>
      <c r="W30" s="46">
        <v>0</v>
      </c>
      <c r="X30" s="55" t="s">
        <v>141</v>
      </c>
      <c r="Y30" s="54">
        <f t="shared" si="9"/>
        <v>0</v>
      </c>
      <c r="Z30" s="66">
        <f t="shared" si="10"/>
        <v>0</v>
      </c>
    </row>
    <row r="31" spans="1:26" ht="25.5">
      <c r="A31" s="50" t="s">
        <v>82</v>
      </c>
      <c r="B31" s="51" t="s">
        <v>127</v>
      </c>
      <c r="C31" s="64">
        <v>34114</v>
      </c>
      <c r="D31" s="52">
        <v>164494</v>
      </c>
      <c r="E31" s="53">
        <f t="shared" si="0"/>
        <v>0.16720642258720972</v>
      </c>
      <c r="F31" s="65">
        <f t="shared" si="1"/>
        <v>4.8218913056223247</v>
      </c>
      <c r="G31" s="52">
        <v>983778</v>
      </c>
      <c r="H31" s="46">
        <v>71358</v>
      </c>
      <c r="I31" s="53">
        <f t="shared" si="2"/>
        <v>0.43380305664644303</v>
      </c>
      <c r="J31" s="65">
        <f t="shared" si="3"/>
        <v>2.0917511871958725</v>
      </c>
      <c r="K31" s="46">
        <v>13045</v>
      </c>
      <c r="L31" s="52">
        <v>0</v>
      </c>
      <c r="M31" s="52">
        <v>0</v>
      </c>
      <c r="N31" s="52">
        <v>13045</v>
      </c>
      <c r="O31" s="53">
        <f t="shared" si="4"/>
        <v>7.9303804394081245E-2</v>
      </c>
      <c r="P31" s="53">
        <f t="shared" si="5"/>
        <v>0.50194312978567857</v>
      </c>
      <c r="Q31" s="65">
        <f t="shared" si="6"/>
        <v>0.38239432491059389</v>
      </c>
      <c r="R31" s="46">
        <v>2876</v>
      </c>
      <c r="S31" s="52">
        <v>10068</v>
      </c>
      <c r="T31" s="52">
        <v>25989</v>
      </c>
      <c r="U31" s="53">
        <f t="shared" si="7"/>
        <v>0.1579936046299561</v>
      </c>
      <c r="V31" s="65">
        <f t="shared" si="8"/>
        <v>0.76182798850911648</v>
      </c>
      <c r="W31" s="46">
        <v>67147</v>
      </c>
      <c r="X31" s="55" t="s">
        <v>220</v>
      </c>
      <c r="Y31" s="54">
        <f t="shared" si="9"/>
        <v>0.40820333872360087</v>
      </c>
      <c r="Z31" s="66">
        <f t="shared" si="10"/>
        <v>1.9683121299173361</v>
      </c>
    </row>
    <row r="32" spans="1:26">
      <c r="A32" s="50" t="s">
        <v>87</v>
      </c>
      <c r="B32" s="51" t="s">
        <v>130</v>
      </c>
      <c r="C32" s="64">
        <v>12588</v>
      </c>
      <c r="D32" s="52">
        <v>53953</v>
      </c>
      <c r="E32" s="53">
        <f t="shared" si="0"/>
        <v>0.11103702194479946</v>
      </c>
      <c r="F32" s="65">
        <f t="shared" si="1"/>
        <v>4.2860660946933589</v>
      </c>
      <c r="G32" s="52">
        <v>485901</v>
      </c>
      <c r="H32" s="46">
        <v>33698</v>
      </c>
      <c r="I32" s="53">
        <f t="shared" si="2"/>
        <v>0.62458065353177761</v>
      </c>
      <c r="J32" s="65">
        <f t="shared" si="3"/>
        <v>2.676993962503972</v>
      </c>
      <c r="K32" s="46">
        <v>4992</v>
      </c>
      <c r="L32" s="52">
        <v>0</v>
      </c>
      <c r="M32" s="52">
        <v>0</v>
      </c>
      <c r="N32" s="52">
        <v>4992</v>
      </c>
      <c r="O32" s="53">
        <f t="shared" si="4"/>
        <v>9.2524975441588053E-2</v>
      </c>
      <c r="P32" s="53">
        <f t="shared" si="5"/>
        <v>0.6172106824925816</v>
      </c>
      <c r="Q32" s="65">
        <f t="shared" si="6"/>
        <v>0.39656816015252622</v>
      </c>
      <c r="R32" s="46">
        <v>1101</v>
      </c>
      <c r="S32" s="52">
        <v>1995</v>
      </c>
      <c r="T32" s="52">
        <v>8088</v>
      </c>
      <c r="U32" s="53">
        <f t="shared" si="7"/>
        <v>0.14990825347988063</v>
      </c>
      <c r="V32" s="65">
        <f t="shared" si="8"/>
        <v>0.64251668255481409</v>
      </c>
      <c r="W32" s="46">
        <v>12167</v>
      </c>
      <c r="X32" s="55" t="s">
        <v>225</v>
      </c>
      <c r="Y32" s="54">
        <f t="shared" si="9"/>
        <v>0.22551109298834171</v>
      </c>
      <c r="Z32" s="66">
        <f t="shared" si="10"/>
        <v>0.96655544963457263</v>
      </c>
    </row>
    <row r="33" spans="1:26">
      <c r="A33" s="50" t="s">
        <v>89</v>
      </c>
      <c r="B33" s="51" t="s">
        <v>131</v>
      </c>
      <c r="C33" s="64">
        <v>75604</v>
      </c>
      <c r="D33" s="52">
        <v>150533</v>
      </c>
      <c r="E33" s="53">
        <f t="shared" si="0"/>
        <v>6.1912372685889706E-2</v>
      </c>
      <c r="F33" s="65">
        <f t="shared" si="1"/>
        <v>1.9910719009576212</v>
      </c>
      <c r="G33" s="52">
        <v>2431388</v>
      </c>
      <c r="H33" s="46">
        <v>50855</v>
      </c>
      <c r="I33" s="53">
        <f t="shared" si="2"/>
        <v>0.33783290042714886</v>
      </c>
      <c r="J33" s="65">
        <f t="shared" si="3"/>
        <v>0.67264959525951007</v>
      </c>
      <c r="K33" s="46">
        <v>25016</v>
      </c>
      <c r="L33" s="52">
        <v>2979</v>
      </c>
      <c r="M33" s="52">
        <v>0</v>
      </c>
      <c r="N33" s="52">
        <v>27995</v>
      </c>
      <c r="O33" s="53">
        <f t="shared" si="4"/>
        <v>0.1859725110108747</v>
      </c>
      <c r="P33" s="53">
        <f t="shared" si="5"/>
        <v>0.30759004109257915</v>
      </c>
      <c r="Q33" s="65">
        <f t="shared" si="6"/>
        <v>0.37028464102428443</v>
      </c>
      <c r="R33" s="46">
        <v>5516</v>
      </c>
      <c r="S33" s="52">
        <v>57503</v>
      </c>
      <c r="T33" s="52">
        <v>91014</v>
      </c>
      <c r="U33" s="53">
        <f t="shared" si="7"/>
        <v>0.60461161340038394</v>
      </c>
      <c r="V33" s="65">
        <f t="shared" si="8"/>
        <v>1.2038251944341569</v>
      </c>
      <c r="W33" s="46">
        <v>8664</v>
      </c>
      <c r="X33" s="55" t="s">
        <v>226</v>
      </c>
      <c r="Y33" s="54">
        <f t="shared" si="9"/>
        <v>5.7555486172467168E-2</v>
      </c>
      <c r="Z33" s="66">
        <f t="shared" si="10"/>
        <v>0.11459711126395429</v>
      </c>
    </row>
    <row r="34" spans="1:26">
      <c r="A34" s="50" t="s">
        <v>91</v>
      </c>
      <c r="B34" s="51" t="s">
        <v>133</v>
      </c>
      <c r="C34" s="64">
        <v>17871</v>
      </c>
      <c r="D34" s="52">
        <v>52013</v>
      </c>
      <c r="E34" s="53">
        <f t="shared" si="0"/>
        <v>7.0628860701739613E-2</v>
      </c>
      <c r="F34" s="65">
        <f t="shared" si="1"/>
        <v>2.9104694756868672</v>
      </c>
      <c r="G34" s="52">
        <v>736427</v>
      </c>
      <c r="H34" s="46">
        <v>37217</v>
      </c>
      <c r="I34" s="53">
        <f t="shared" si="2"/>
        <v>0.71553265529771404</v>
      </c>
      <c r="J34" s="65">
        <f t="shared" si="3"/>
        <v>2.0825359521011695</v>
      </c>
      <c r="K34" s="46">
        <v>7163</v>
      </c>
      <c r="L34" s="52">
        <v>0</v>
      </c>
      <c r="M34" s="52">
        <v>0</v>
      </c>
      <c r="N34" s="52">
        <v>7163</v>
      </c>
      <c r="O34" s="53">
        <f t="shared" si="4"/>
        <v>0.13771557110722318</v>
      </c>
      <c r="P34" s="53">
        <f t="shared" si="5"/>
        <v>0.59473596811690466</v>
      </c>
      <c r="Q34" s="65">
        <f t="shared" si="6"/>
        <v>0.40081696603435735</v>
      </c>
      <c r="R34" s="46">
        <v>1579</v>
      </c>
      <c r="S34" s="52">
        <v>3302</v>
      </c>
      <c r="T34" s="52">
        <v>12044</v>
      </c>
      <c r="U34" s="53">
        <f t="shared" si="7"/>
        <v>0.23155749524157423</v>
      </c>
      <c r="V34" s="65">
        <f t="shared" si="8"/>
        <v>0.67394102176710868</v>
      </c>
      <c r="W34" s="46">
        <v>2752</v>
      </c>
      <c r="X34" s="55" t="s">
        <v>228</v>
      </c>
      <c r="Y34" s="54">
        <f t="shared" si="9"/>
        <v>5.2909849460711748E-2</v>
      </c>
      <c r="Z34" s="66">
        <f t="shared" si="10"/>
        <v>0.15399250181858878</v>
      </c>
    </row>
    <row r="35" spans="1:26">
      <c r="A35" s="50" t="s">
        <v>92</v>
      </c>
      <c r="B35" s="51" t="s">
        <v>134</v>
      </c>
      <c r="C35" s="64">
        <v>131744</v>
      </c>
      <c r="D35" s="52">
        <v>169286</v>
      </c>
      <c r="E35" s="53">
        <f t="shared" si="0"/>
        <v>3.068562577660721E-2</v>
      </c>
      <c r="F35" s="65">
        <f t="shared" si="1"/>
        <v>1.284961743988341</v>
      </c>
      <c r="G35" s="52">
        <v>5516785</v>
      </c>
      <c r="H35" s="46">
        <v>69947</v>
      </c>
      <c r="I35" s="53">
        <f t="shared" si="2"/>
        <v>0.41318833217159129</v>
      </c>
      <c r="J35" s="65">
        <f t="shared" si="3"/>
        <v>0.53093119990284188</v>
      </c>
      <c r="K35" s="46">
        <v>52101</v>
      </c>
      <c r="L35" s="52">
        <v>0</v>
      </c>
      <c r="M35" s="52">
        <v>348</v>
      </c>
      <c r="N35" s="52">
        <v>52449</v>
      </c>
      <c r="O35" s="53">
        <f t="shared" si="4"/>
        <v>0.30982479354465225</v>
      </c>
      <c r="P35" s="53">
        <f t="shared" si="5"/>
        <v>0.57170107475311194</v>
      </c>
      <c r="Q35" s="65">
        <f t="shared" si="6"/>
        <v>0.39811300704396407</v>
      </c>
      <c r="R35" s="46">
        <v>11487</v>
      </c>
      <c r="S35" s="52">
        <v>27806</v>
      </c>
      <c r="T35" s="52">
        <v>91742</v>
      </c>
      <c r="U35" s="53">
        <f t="shared" si="7"/>
        <v>0.541934950320759</v>
      </c>
      <c r="V35" s="65">
        <f t="shared" si="8"/>
        <v>0.69636567889239742</v>
      </c>
      <c r="W35" s="46">
        <v>7597</v>
      </c>
      <c r="X35" s="55" t="s">
        <v>229</v>
      </c>
      <c r="Y35" s="54">
        <f t="shared" si="9"/>
        <v>4.4876717507649773E-2</v>
      </c>
      <c r="Z35" s="66">
        <f t="shared" si="10"/>
        <v>5.7664865193101773E-2</v>
      </c>
    </row>
    <row r="36" spans="1:26">
      <c r="A36" s="50" t="s">
        <v>93</v>
      </c>
      <c r="B36" s="51" t="s">
        <v>134</v>
      </c>
      <c r="C36" s="64">
        <v>59190</v>
      </c>
      <c r="D36" s="52">
        <v>471665</v>
      </c>
      <c r="E36" s="53">
        <f t="shared" si="0"/>
        <v>5.7442154733879501E-2</v>
      </c>
      <c r="F36" s="65">
        <f t="shared" si="1"/>
        <v>7.9686602466632879</v>
      </c>
      <c r="G36" s="52">
        <v>8211130</v>
      </c>
      <c r="H36" s="46">
        <v>183049</v>
      </c>
      <c r="I36" s="53">
        <f t="shared" si="2"/>
        <v>0.3880911239969046</v>
      </c>
      <c r="J36" s="65">
        <f t="shared" si="3"/>
        <v>3.0925663118770061</v>
      </c>
      <c r="K36" s="46">
        <v>19592</v>
      </c>
      <c r="L36" s="52">
        <v>0</v>
      </c>
      <c r="M36" s="52">
        <v>0</v>
      </c>
      <c r="N36" s="52">
        <v>19592</v>
      </c>
      <c r="O36" s="53">
        <f t="shared" si="4"/>
        <v>4.153795596450871E-2</v>
      </c>
      <c r="P36" s="53">
        <f t="shared" si="5"/>
        <v>7.1087760292885049E-2</v>
      </c>
      <c r="Q36" s="65">
        <f t="shared" si="6"/>
        <v>0.33100185842203073</v>
      </c>
      <c r="R36" s="46">
        <v>4320</v>
      </c>
      <c r="S36" s="52">
        <v>251691</v>
      </c>
      <c r="T36" s="52">
        <v>275603</v>
      </c>
      <c r="U36" s="53">
        <f t="shared" si="7"/>
        <v>0.58431937922042132</v>
      </c>
      <c r="V36" s="65">
        <f t="shared" si="8"/>
        <v>4.6562426085487409</v>
      </c>
      <c r="W36" s="46">
        <v>13013</v>
      </c>
      <c r="X36" s="55" t="s">
        <v>230</v>
      </c>
      <c r="Y36" s="54">
        <f t="shared" si="9"/>
        <v>2.7589496782674142E-2</v>
      </c>
      <c r="Z36" s="66">
        <f t="shared" si="10"/>
        <v>0.21985132623754011</v>
      </c>
    </row>
    <row r="37" spans="1:26">
      <c r="A37" s="50" t="s">
        <v>59</v>
      </c>
      <c r="B37" s="51" t="s">
        <v>106</v>
      </c>
      <c r="C37" s="64">
        <v>8020</v>
      </c>
      <c r="D37" s="52">
        <v>15728</v>
      </c>
      <c r="E37" s="53">
        <f t="shared" si="0"/>
        <v>9.8122153596606157E-2</v>
      </c>
      <c r="F37" s="65">
        <f t="shared" si="1"/>
        <v>1.9610972568578553</v>
      </c>
      <c r="G37" s="52">
        <v>160290</v>
      </c>
      <c r="H37" s="46">
        <v>10427</v>
      </c>
      <c r="I37" s="53">
        <f t="shared" si="2"/>
        <v>0.66295778229908442</v>
      </c>
      <c r="J37" s="65">
        <f t="shared" si="3"/>
        <v>1.3001246882793018</v>
      </c>
      <c r="K37" s="46">
        <v>3287</v>
      </c>
      <c r="L37" s="52">
        <v>0</v>
      </c>
      <c r="M37" s="52">
        <v>0</v>
      </c>
      <c r="N37" s="52">
        <v>3287</v>
      </c>
      <c r="O37" s="53">
        <f t="shared" si="4"/>
        <v>0.20899033570701933</v>
      </c>
      <c r="P37" s="53">
        <f t="shared" si="5"/>
        <v>0.81929212362911263</v>
      </c>
      <c r="Q37" s="65">
        <f t="shared" si="6"/>
        <v>0.40985037406483793</v>
      </c>
      <c r="R37" s="46">
        <v>725</v>
      </c>
      <c r="S37" s="52">
        <v>0</v>
      </c>
      <c r="T37" s="52">
        <v>4012</v>
      </c>
      <c r="U37" s="53">
        <f t="shared" si="7"/>
        <v>0.25508646998982704</v>
      </c>
      <c r="V37" s="65">
        <f t="shared" si="8"/>
        <v>0.50024937655860346</v>
      </c>
      <c r="W37" s="46">
        <v>1289</v>
      </c>
      <c r="X37" s="55" t="s">
        <v>200</v>
      </c>
      <c r="Y37" s="54">
        <f t="shared" si="9"/>
        <v>8.1955747711088503E-2</v>
      </c>
      <c r="Z37" s="66">
        <f t="shared" si="10"/>
        <v>0.16072319201995011</v>
      </c>
    </row>
    <row r="38" spans="1:26">
      <c r="A38" s="50" t="s">
        <v>73</v>
      </c>
      <c r="B38" s="51" t="s">
        <v>118</v>
      </c>
      <c r="C38" s="64">
        <v>4230</v>
      </c>
      <c r="D38" s="52">
        <v>20692</v>
      </c>
      <c r="E38" s="53">
        <f t="shared" si="0"/>
        <v>5.9107840672775885E-2</v>
      </c>
      <c r="F38" s="65">
        <f t="shared" si="1"/>
        <v>4.8917257683215132</v>
      </c>
      <c r="G38" s="52">
        <v>350072</v>
      </c>
      <c r="H38" s="46">
        <v>10482</v>
      </c>
      <c r="I38" s="53">
        <f t="shared" si="2"/>
        <v>0.50657258843997677</v>
      </c>
      <c r="J38" s="65">
        <f t="shared" si="3"/>
        <v>2.4780141843971633</v>
      </c>
      <c r="K38" s="46">
        <v>2933</v>
      </c>
      <c r="L38" s="52">
        <v>0</v>
      </c>
      <c r="M38" s="52">
        <v>0</v>
      </c>
      <c r="N38" s="52">
        <v>2933</v>
      </c>
      <c r="O38" s="53">
        <f t="shared" si="4"/>
        <v>0.14174560216508797</v>
      </c>
      <c r="P38" s="53">
        <f t="shared" si="5"/>
        <v>0.59037842190016099</v>
      </c>
      <c r="Q38" s="65">
        <f t="shared" si="6"/>
        <v>0.69338061465721035</v>
      </c>
      <c r="R38" s="46">
        <v>647</v>
      </c>
      <c r="S38" s="52">
        <v>1388</v>
      </c>
      <c r="T38" s="52">
        <v>4968</v>
      </c>
      <c r="U38" s="53">
        <f t="shared" si="7"/>
        <v>0.24009278948385851</v>
      </c>
      <c r="V38" s="65">
        <f t="shared" si="8"/>
        <v>1.1744680851063829</v>
      </c>
      <c r="W38" s="46">
        <v>5242</v>
      </c>
      <c r="X38" s="55" t="s">
        <v>213</v>
      </c>
      <c r="Y38" s="54">
        <f t="shared" si="9"/>
        <v>0.25333462207616469</v>
      </c>
      <c r="Z38" s="66">
        <f t="shared" si="10"/>
        <v>1.2392434988179668</v>
      </c>
    </row>
    <row r="39" spans="1:26">
      <c r="A39" s="50" t="s">
        <v>86</v>
      </c>
      <c r="B39" s="51" t="s">
        <v>118</v>
      </c>
      <c r="C39" s="64">
        <v>6154</v>
      </c>
      <c r="D39" s="52">
        <v>30260</v>
      </c>
      <c r="E39" s="53">
        <f t="shared" si="0"/>
        <v>8.6611558893570251E-2</v>
      </c>
      <c r="F39" s="65">
        <f t="shared" si="1"/>
        <v>4.9171270718232041</v>
      </c>
      <c r="G39" s="52">
        <v>349376</v>
      </c>
      <c r="H39" s="46">
        <v>21498</v>
      </c>
      <c r="I39" s="53">
        <f t="shared" si="2"/>
        <v>0.71044282881692</v>
      </c>
      <c r="J39" s="65">
        <f t="shared" si="3"/>
        <v>3.493337666558336</v>
      </c>
      <c r="K39" s="46">
        <v>2933</v>
      </c>
      <c r="L39" s="52">
        <v>0</v>
      </c>
      <c r="M39" s="52">
        <v>0</v>
      </c>
      <c r="N39" s="52">
        <v>2933</v>
      </c>
      <c r="O39" s="53">
        <f t="shared" si="4"/>
        <v>9.6926635822868479E-2</v>
      </c>
      <c r="P39" s="53">
        <f t="shared" si="5"/>
        <v>0.5912114493045757</v>
      </c>
      <c r="Q39" s="65">
        <f t="shared" si="6"/>
        <v>0.47660058498537539</v>
      </c>
      <c r="R39" s="46">
        <v>647</v>
      </c>
      <c r="S39" s="52">
        <v>1381</v>
      </c>
      <c r="T39" s="52">
        <v>4961</v>
      </c>
      <c r="U39" s="53">
        <f t="shared" si="7"/>
        <v>0.16394580304031725</v>
      </c>
      <c r="V39" s="65">
        <f t="shared" si="8"/>
        <v>0.80614234644133898</v>
      </c>
      <c r="W39" s="46">
        <v>3801</v>
      </c>
      <c r="X39" s="55" t="s">
        <v>224</v>
      </c>
      <c r="Y39" s="54">
        <f t="shared" si="9"/>
        <v>0.12561136814276272</v>
      </c>
      <c r="Z39" s="66">
        <f t="shared" si="10"/>
        <v>0.61764705882352944</v>
      </c>
    </row>
    <row r="40" spans="1:26">
      <c r="A40" s="50" t="s">
        <v>67</v>
      </c>
      <c r="B40" s="51" t="s">
        <v>114</v>
      </c>
      <c r="C40" s="64">
        <v>9476</v>
      </c>
      <c r="D40" s="52">
        <v>59907</v>
      </c>
      <c r="E40" s="53">
        <f t="shared" si="0"/>
        <v>8.3890789475526778E-2</v>
      </c>
      <c r="F40" s="65">
        <f t="shared" si="1"/>
        <v>6.3219712959054455</v>
      </c>
      <c r="G40" s="52">
        <v>714107</v>
      </c>
      <c r="H40" s="46">
        <v>50944</v>
      </c>
      <c r="I40" s="53">
        <f t="shared" si="2"/>
        <v>0.85038476304939326</v>
      </c>
      <c r="J40" s="65">
        <f t="shared" si="3"/>
        <v>5.3761080624736177</v>
      </c>
      <c r="K40" s="46">
        <v>3108</v>
      </c>
      <c r="L40" s="52">
        <v>0</v>
      </c>
      <c r="M40" s="52">
        <v>0</v>
      </c>
      <c r="N40" s="52">
        <v>3108</v>
      </c>
      <c r="O40" s="53">
        <f t="shared" si="4"/>
        <v>5.1880414642696181E-2</v>
      </c>
      <c r="P40" s="53">
        <f t="shared" si="5"/>
        <v>0.34675889769050539</v>
      </c>
      <c r="Q40" s="65">
        <f t="shared" si="6"/>
        <v>0.32798649219079778</v>
      </c>
      <c r="R40" s="46">
        <v>685</v>
      </c>
      <c r="S40" s="52">
        <v>5170</v>
      </c>
      <c r="T40" s="52">
        <v>8963</v>
      </c>
      <c r="U40" s="53">
        <f t="shared" si="7"/>
        <v>0.14961523695060677</v>
      </c>
      <c r="V40" s="65">
        <f t="shared" si="8"/>
        <v>0.94586323343182777</v>
      </c>
      <c r="W40" s="46">
        <v>0</v>
      </c>
      <c r="X40" s="55"/>
      <c r="Y40" s="54">
        <f t="shared" si="9"/>
        <v>0</v>
      </c>
      <c r="Z40" s="66">
        <f t="shared" si="10"/>
        <v>0</v>
      </c>
    </row>
    <row r="41" spans="1:26">
      <c r="A41" s="50" t="s">
        <v>71</v>
      </c>
      <c r="B41" s="51" t="s">
        <v>114</v>
      </c>
      <c r="C41" s="64">
        <v>12642</v>
      </c>
      <c r="D41" s="52">
        <v>108756</v>
      </c>
      <c r="E41" s="53">
        <f t="shared" si="0"/>
        <v>9.4453804867033753E-2</v>
      </c>
      <c r="F41" s="65">
        <f t="shared" si="1"/>
        <v>8.6027527289985759</v>
      </c>
      <c r="G41" s="52">
        <v>1151420</v>
      </c>
      <c r="H41" s="46">
        <v>72687</v>
      </c>
      <c r="I41" s="53">
        <f t="shared" si="2"/>
        <v>0.66834933245062345</v>
      </c>
      <c r="J41" s="65">
        <f t="shared" si="3"/>
        <v>5.7496440436639773</v>
      </c>
      <c r="K41" s="46">
        <v>5873</v>
      </c>
      <c r="L41" s="52">
        <v>0</v>
      </c>
      <c r="M41" s="52">
        <v>1886</v>
      </c>
      <c r="N41" s="52">
        <v>7759</v>
      </c>
      <c r="O41" s="53">
        <f t="shared" si="4"/>
        <v>7.1343190260767228E-2</v>
      </c>
      <c r="P41" s="53">
        <f t="shared" si="5"/>
        <v>0.30640129526517396</v>
      </c>
      <c r="Q41" s="65">
        <f t="shared" si="6"/>
        <v>0.61374782471127987</v>
      </c>
      <c r="R41" s="46">
        <v>1295</v>
      </c>
      <c r="S41" s="52">
        <v>16269</v>
      </c>
      <c r="T41" s="52">
        <v>25323</v>
      </c>
      <c r="U41" s="53">
        <f t="shared" si="7"/>
        <v>0.23284232594063775</v>
      </c>
      <c r="V41" s="65">
        <f t="shared" si="8"/>
        <v>2.0030849549121976</v>
      </c>
      <c r="W41" s="46">
        <v>10746</v>
      </c>
      <c r="X41" s="55" t="s">
        <v>211</v>
      </c>
      <c r="Y41" s="54">
        <f t="shared" si="9"/>
        <v>9.8808341608738831E-2</v>
      </c>
      <c r="Z41" s="66">
        <f t="shared" si="10"/>
        <v>0.85002373042240154</v>
      </c>
    </row>
    <row r="42" spans="1:26">
      <c r="A42" s="50" t="s">
        <v>95</v>
      </c>
      <c r="B42" s="51" t="s">
        <v>136</v>
      </c>
      <c r="C42" s="64">
        <v>31931</v>
      </c>
      <c r="D42" s="52">
        <v>127253</v>
      </c>
      <c r="E42" s="53">
        <f t="shared" si="0"/>
        <v>9.5986247701287275E-2</v>
      </c>
      <c r="F42" s="65">
        <f t="shared" si="1"/>
        <v>3.9852494441138706</v>
      </c>
      <c r="G42" s="52">
        <v>1325742</v>
      </c>
      <c r="H42" s="46">
        <v>75490</v>
      </c>
      <c r="I42" s="53">
        <f t="shared" si="2"/>
        <v>0.59322766457372322</v>
      </c>
      <c r="J42" s="65">
        <f t="shared" si="3"/>
        <v>2.3641602204754002</v>
      </c>
      <c r="K42" s="46">
        <v>12469</v>
      </c>
      <c r="L42" s="52">
        <v>7443</v>
      </c>
      <c r="M42" s="52">
        <v>4800</v>
      </c>
      <c r="N42" s="52">
        <v>24712</v>
      </c>
      <c r="O42" s="53">
        <f t="shared" si="4"/>
        <v>0.19419581463698302</v>
      </c>
      <c r="P42" s="53">
        <f t="shared" si="5"/>
        <v>0.59711013386169232</v>
      </c>
      <c r="Q42" s="65">
        <f t="shared" si="6"/>
        <v>0.77391876233127677</v>
      </c>
      <c r="R42" s="46">
        <v>2749</v>
      </c>
      <c r="S42" s="52">
        <v>13925</v>
      </c>
      <c r="T42" s="52">
        <v>41386</v>
      </c>
      <c r="U42" s="53">
        <f t="shared" si="7"/>
        <v>0.32522612433498621</v>
      </c>
      <c r="V42" s="65">
        <f t="shared" si="8"/>
        <v>1.2961072312173123</v>
      </c>
      <c r="W42" s="46">
        <v>10377</v>
      </c>
      <c r="X42" s="55" t="s">
        <v>232</v>
      </c>
      <c r="Y42" s="54">
        <f t="shared" si="9"/>
        <v>8.154621109129058E-2</v>
      </c>
      <c r="Z42" s="66">
        <f t="shared" si="10"/>
        <v>0.32498199242115811</v>
      </c>
    </row>
    <row r="43" spans="1:26">
      <c r="A43" s="50" t="s">
        <v>96</v>
      </c>
      <c r="B43" s="51" t="s">
        <v>137</v>
      </c>
      <c r="C43" s="64">
        <v>16359</v>
      </c>
      <c r="D43" s="52">
        <v>57134</v>
      </c>
      <c r="E43" s="53">
        <f t="shared" si="0"/>
        <v>7.6279253575715175E-2</v>
      </c>
      <c r="F43" s="65">
        <f t="shared" si="1"/>
        <v>3.4925117672229353</v>
      </c>
      <c r="G43" s="52">
        <v>749011</v>
      </c>
      <c r="H43" s="46">
        <v>34586</v>
      </c>
      <c r="I43" s="53">
        <f t="shared" si="2"/>
        <v>0.60534882906850562</v>
      </c>
      <c r="J43" s="65">
        <f t="shared" si="3"/>
        <v>2.1141879087963811</v>
      </c>
      <c r="K43" s="46">
        <v>6519</v>
      </c>
      <c r="L43" s="52">
        <v>9850</v>
      </c>
      <c r="M43" s="52">
        <v>0</v>
      </c>
      <c r="N43" s="52">
        <v>16369</v>
      </c>
      <c r="O43" s="53">
        <f t="shared" si="4"/>
        <v>0.28650190779570833</v>
      </c>
      <c r="P43" s="53">
        <f t="shared" si="5"/>
        <v>0.91929686622486806</v>
      </c>
      <c r="Q43" s="65">
        <f t="shared" si="6"/>
        <v>1.0006112843083319</v>
      </c>
      <c r="R43" s="46">
        <v>1437</v>
      </c>
      <c r="S43" s="52">
        <v>0</v>
      </c>
      <c r="T43" s="52">
        <v>17806</v>
      </c>
      <c r="U43" s="53">
        <f t="shared" si="7"/>
        <v>0.31165330626247068</v>
      </c>
      <c r="V43" s="65">
        <f t="shared" si="8"/>
        <v>1.0884528394156121</v>
      </c>
      <c r="W43" s="46">
        <v>4742</v>
      </c>
      <c r="X43" s="55" t="s">
        <v>233</v>
      </c>
      <c r="Y43" s="54">
        <f t="shared" si="9"/>
        <v>8.2997864669023702E-2</v>
      </c>
      <c r="Z43" s="66">
        <f t="shared" si="10"/>
        <v>0.28987101901094198</v>
      </c>
    </row>
    <row r="44" spans="1:26">
      <c r="A44" s="50" t="s">
        <v>69</v>
      </c>
      <c r="B44" s="51" t="s">
        <v>116</v>
      </c>
      <c r="C44" s="64">
        <v>11147</v>
      </c>
      <c r="D44" s="52">
        <v>31327</v>
      </c>
      <c r="E44" s="53">
        <f t="shared" si="0"/>
        <v>8.3207169304158904E-2</v>
      </c>
      <c r="F44" s="65">
        <f t="shared" si="1"/>
        <v>2.8103525612272362</v>
      </c>
      <c r="G44" s="52">
        <v>376494</v>
      </c>
      <c r="H44" s="46">
        <v>15510</v>
      </c>
      <c r="I44" s="53">
        <f t="shared" si="2"/>
        <v>0.49510007341909534</v>
      </c>
      <c r="J44" s="65">
        <f t="shared" si="3"/>
        <v>1.3914057593971472</v>
      </c>
      <c r="K44" s="46">
        <v>4449</v>
      </c>
      <c r="L44" s="52">
        <v>0</v>
      </c>
      <c r="M44" s="52">
        <v>0</v>
      </c>
      <c r="N44" s="52">
        <v>4449</v>
      </c>
      <c r="O44" s="53">
        <f t="shared" si="4"/>
        <v>0.14201806748172502</v>
      </c>
      <c r="P44" s="53">
        <f t="shared" si="5"/>
        <v>0.53409363745498195</v>
      </c>
      <c r="Q44" s="65">
        <f t="shared" si="6"/>
        <v>0.39912083968780837</v>
      </c>
      <c r="R44" s="46">
        <v>981</v>
      </c>
      <c r="S44" s="52">
        <v>2900</v>
      </c>
      <c r="T44" s="52">
        <v>8330</v>
      </c>
      <c r="U44" s="53">
        <f t="shared" si="7"/>
        <v>0.26590481054681264</v>
      </c>
      <c r="V44" s="65">
        <f t="shared" si="8"/>
        <v>0.7472862653628779</v>
      </c>
      <c r="W44" s="46">
        <v>7487</v>
      </c>
      <c r="X44" s="55" t="s">
        <v>209</v>
      </c>
      <c r="Y44" s="54">
        <f t="shared" si="9"/>
        <v>0.23899511603409199</v>
      </c>
      <c r="Z44" s="66">
        <f t="shared" si="10"/>
        <v>0.67166053646721091</v>
      </c>
    </row>
    <row r="45" spans="1:26">
      <c r="A45" s="50" t="s">
        <v>90</v>
      </c>
      <c r="B45" s="51" t="s">
        <v>132</v>
      </c>
      <c r="C45" s="64">
        <v>9631</v>
      </c>
      <c r="D45" s="52">
        <v>15728</v>
      </c>
      <c r="E45" s="53">
        <f t="shared" si="0"/>
        <v>0.10979713220613491</v>
      </c>
      <c r="F45" s="65">
        <f t="shared" si="1"/>
        <v>1.633059910705015</v>
      </c>
      <c r="G45" s="52">
        <v>143246</v>
      </c>
      <c r="H45" s="46">
        <v>6670</v>
      </c>
      <c r="I45" s="53">
        <f t="shared" si="2"/>
        <v>0.42408443540183111</v>
      </c>
      <c r="J45" s="65">
        <f t="shared" si="3"/>
        <v>0.6925552902087011</v>
      </c>
      <c r="K45" s="46">
        <v>2933</v>
      </c>
      <c r="L45" s="52">
        <v>0</v>
      </c>
      <c r="M45" s="52">
        <v>0</v>
      </c>
      <c r="N45" s="52">
        <v>2933</v>
      </c>
      <c r="O45" s="53">
        <f t="shared" si="4"/>
        <v>0.18648270600203459</v>
      </c>
      <c r="P45" s="53">
        <f t="shared" si="5"/>
        <v>0.52856370517210305</v>
      </c>
      <c r="Q45" s="65">
        <f t="shared" si="6"/>
        <v>0.30453743121171217</v>
      </c>
      <c r="R45" s="46">
        <v>647</v>
      </c>
      <c r="S45" s="52">
        <v>1969</v>
      </c>
      <c r="T45" s="52">
        <v>5549</v>
      </c>
      <c r="U45" s="53">
        <f t="shared" si="7"/>
        <v>0.35281027466937948</v>
      </c>
      <c r="V45" s="65">
        <f t="shared" si="8"/>
        <v>0.57616031564738868</v>
      </c>
      <c r="W45" s="46">
        <v>3509</v>
      </c>
      <c r="X45" s="55" t="s">
        <v>227</v>
      </c>
      <c r="Y45" s="54">
        <f t="shared" si="9"/>
        <v>0.22310528992878942</v>
      </c>
      <c r="Z45" s="66">
        <f t="shared" si="10"/>
        <v>0.36434430484892533</v>
      </c>
    </row>
    <row r="46" spans="1:26">
      <c r="A46" s="50" t="s">
        <v>97</v>
      </c>
      <c r="B46" s="51" t="s">
        <v>132</v>
      </c>
      <c r="C46" s="64">
        <v>73192</v>
      </c>
      <c r="D46" s="52">
        <v>346796</v>
      </c>
      <c r="E46" s="53">
        <f t="shared" si="0"/>
        <v>8.1823930236508802E-2</v>
      </c>
      <c r="F46" s="65">
        <f t="shared" si="1"/>
        <v>4.7381681058039131</v>
      </c>
      <c r="G46" s="52">
        <v>4238320</v>
      </c>
      <c r="H46" s="46">
        <v>157204</v>
      </c>
      <c r="I46" s="53">
        <f t="shared" si="2"/>
        <v>0.45330395967658221</v>
      </c>
      <c r="J46" s="65">
        <f t="shared" si="3"/>
        <v>2.1478303639742049</v>
      </c>
      <c r="K46" s="46">
        <v>32286</v>
      </c>
      <c r="L46" s="52">
        <v>21936</v>
      </c>
      <c r="M46" s="52">
        <v>2424</v>
      </c>
      <c r="N46" s="52">
        <v>56646</v>
      </c>
      <c r="O46" s="53">
        <f t="shared" si="4"/>
        <v>0.16334098432507871</v>
      </c>
      <c r="P46" s="53">
        <f t="shared" si="5"/>
        <v>0.38380129004282076</v>
      </c>
      <c r="Q46" s="65">
        <f t="shared" si="6"/>
        <v>0.77393704229970484</v>
      </c>
      <c r="R46" s="46">
        <v>7119</v>
      </c>
      <c r="S46" s="52">
        <v>83827</v>
      </c>
      <c r="T46" s="52">
        <v>147592</v>
      </c>
      <c r="U46" s="53">
        <f t="shared" si="7"/>
        <v>0.42558737701703597</v>
      </c>
      <c r="V46" s="65">
        <f t="shared" si="8"/>
        <v>2.0165045360148652</v>
      </c>
      <c r="W46" s="46">
        <v>42000</v>
      </c>
      <c r="X46" s="55" t="s">
        <v>234</v>
      </c>
      <c r="Y46" s="54">
        <f t="shared" si="9"/>
        <v>0.12110866330638186</v>
      </c>
      <c r="Z46" s="66">
        <f t="shared" si="10"/>
        <v>0.57383320581484321</v>
      </c>
    </row>
    <row r="47" spans="1:26">
      <c r="A47" s="50" t="s">
        <v>80</v>
      </c>
      <c r="B47" s="51" t="s">
        <v>124</v>
      </c>
      <c r="C47" s="64">
        <v>6528</v>
      </c>
      <c r="D47" s="52">
        <v>34468</v>
      </c>
      <c r="E47" s="53">
        <f t="shared" si="0"/>
        <v>0.12003524302713922</v>
      </c>
      <c r="F47" s="65">
        <f t="shared" si="1"/>
        <v>5.2800245098039218</v>
      </c>
      <c r="G47" s="52">
        <v>287149</v>
      </c>
      <c r="H47" s="46">
        <v>22980</v>
      </c>
      <c r="I47" s="53">
        <f t="shared" si="2"/>
        <v>0.66670534988975283</v>
      </c>
      <c r="J47" s="65">
        <f t="shared" si="3"/>
        <v>3.5202205882352939</v>
      </c>
      <c r="K47" s="46">
        <v>2933</v>
      </c>
      <c r="L47" s="52">
        <v>1666</v>
      </c>
      <c r="M47" s="52">
        <v>150</v>
      </c>
      <c r="N47" s="52">
        <v>4749</v>
      </c>
      <c r="O47" s="53">
        <f t="shared" si="4"/>
        <v>0.13777996982708599</v>
      </c>
      <c r="P47" s="53">
        <f t="shared" si="5"/>
        <v>0.56969769673704418</v>
      </c>
      <c r="Q47" s="65">
        <f t="shared" si="6"/>
        <v>0.72748161764705888</v>
      </c>
      <c r="R47" s="46">
        <v>647</v>
      </c>
      <c r="S47" s="52">
        <v>2940</v>
      </c>
      <c r="T47" s="52">
        <v>8336</v>
      </c>
      <c r="U47" s="53">
        <f t="shared" si="7"/>
        <v>0.2418475107345944</v>
      </c>
      <c r="V47" s="65">
        <f t="shared" si="8"/>
        <v>1.2769607843137254</v>
      </c>
      <c r="W47" s="46">
        <v>3152</v>
      </c>
      <c r="X47" s="55" t="s">
        <v>218</v>
      </c>
      <c r="Y47" s="54">
        <f t="shared" si="9"/>
        <v>9.1447139375652783E-2</v>
      </c>
      <c r="Z47" s="66">
        <f t="shared" si="10"/>
        <v>0.48284313725490197</v>
      </c>
    </row>
    <row r="48" spans="1:26">
      <c r="A48" s="50" t="s">
        <v>98</v>
      </c>
      <c r="B48" s="51" t="s">
        <v>138</v>
      </c>
      <c r="C48" s="64">
        <v>31012</v>
      </c>
      <c r="D48" s="52">
        <v>68208</v>
      </c>
      <c r="E48" s="53">
        <f t="shared" si="0"/>
        <v>6.8358799511722856E-2</v>
      </c>
      <c r="F48" s="65">
        <f t="shared" si="1"/>
        <v>2.199406681284664</v>
      </c>
      <c r="G48" s="52">
        <v>997794</v>
      </c>
      <c r="H48" s="46">
        <v>37754</v>
      </c>
      <c r="I48" s="53">
        <f t="shared" si="2"/>
        <v>0.55351278442411445</v>
      </c>
      <c r="J48" s="65">
        <f t="shared" si="3"/>
        <v>1.2173997162388752</v>
      </c>
      <c r="K48" s="46">
        <v>11889</v>
      </c>
      <c r="L48" s="52">
        <v>5496</v>
      </c>
      <c r="M48" s="52">
        <v>0</v>
      </c>
      <c r="N48" s="52">
        <v>17385</v>
      </c>
      <c r="O48" s="53">
        <f t="shared" si="4"/>
        <v>0.25488212526389864</v>
      </c>
      <c r="P48" s="53">
        <f t="shared" si="5"/>
        <v>0.79001181495955652</v>
      </c>
      <c r="Q48" s="65">
        <f t="shared" si="6"/>
        <v>0.5605894492454534</v>
      </c>
      <c r="R48" s="46">
        <v>2621</v>
      </c>
      <c r="S48" s="52">
        <v>2000</v>
      </c>
      <c r="T48" s="52">
        <v>22006</v>
      </c>
      <c r="U48" s="53">
        <f t="shared" si="7"/>
        <v>0.32263077644851046</v>
      </c>
      <c r="V48" s="65">
        <f t="shared" si="8"/>
        <v>0.70959628530891272</v>
      </c>
      <c r="W48" s="46">
        <v>8448</v>
      </c>
      <c r="X48" s="55" t="s">
        <v>235</v>
      </c>
      <c r="Y48" s="54">
        <f t="shared" si="9"/>
        <v>0.12385643912737508</v>
      </c>
      <c r="Z48" s="66">
        <f t="shared" si="10"/>
        <v>0.27241067973687605</v>
      </c>
    </row>
    <row r="49" spans="1:26">
      <c r="A49" s="50" t="s">
        <v>99</v>
      </c>
      <c r="B49" s="51" t="s">
        <v>139</v>
      </c>
      <c r="C49" s="64">
        <v>23359</v>
      </c>
      <c r="D49" s="52">
        <v>107894</v>
      </c>
      <c r="E49" s="53">
        <f t="shared" si="0"/>
        <v>4.4135357045850962E-2</v>
      </c>
      <c r="F49" s="65">
        <f t="shared" si="1"/>
        <v>4.6189477289267522</v>
      </c>
      <c r="G49" s="52">
        <v>2444616</v>
      </c>
      <c r="H49" s="46">
        <v>62686</v>
      </c>
      <c r="I49" s="53">
        <f t="shared" si="2"/>
        <v>0.58099616290062472</v>
      </c>
      <c r="J49" s="65">
        <f t="shared" si="3"/>
        <v>2.6835909071449975</v>
      </c>
      <c r="K49" s="46">
        <v>11442</v>
      </c>
      <c r="L49" s="52">
        <v>0</v>
      </c>
      <c r="M49" s="52">
        <v>0</v>
      </c>
      <c r="N49" s="52">
        <v>11442</v>
      </c>
      <c r="O49" s="53">
        <f t="shared" si="4"/>
        <v>0.10604852911190613</v>
      </c>
      <c r="P49" s="53">
        <f t="shared" si="5"/>
        <v>0.65204011853202648</v>
      </c>
      <c r="Q49" s="65">
        <f t="shared" si="6"/>
        <v>0.48983261269746137</v>
      </c>
      <c r="R49" s="46">
        <v>2523</v>
      </c>
      <c r="S49" s="52">
        <v>3583</v>
      </c>
      <c r="T49" s="52">
        <v>17548</v>
      </c>
      <c r="U49" s="53">
        <f t="shared" si="7"/>
        <v>0.16264111071978052</v>
      </c>
      <c r="V49" s="65">
        <f t="shared" si="8"/>
        <v>0.75123078898925466</v>
      </c>
      <c r="W49" s="46">
        <v>27660</v>
      </c>
      <c r="X49" s="55" t="s">
        <v>236</v>
      </c>
      <c r="Y49" s="54">
        <f t="shared" si="9"/>
        <v>0.25636272637959479</v>
      </c>
      <c r="Z49" s="66">
        <f t="shared" si="10"/>
        <v>1.1841260327924996</v>
      </c>
    </row>
    <row r="50" spans="1:26">
      <c r="A50" s="50" t="s">
        <v>101</v>
      </c>
      <c r="B50" s="51" t="s">
        <v>140</v>
      </c>
      <c r="C50" s="64">
        <v>43240</v>
      </c>
      <c r="D50" s="52">
        <v>101581</v>
      </c>
      <c r="E50" s="53">
        <f t="shared" si="0"/>
        <v>8.1327389559004606E-2</v>
      </c>
      <c r="F50" s="65">
        <f t="shared" si="1"/>
        <v>2.3492368177613323</v>
      </c>
      <c r="G50" s="52">
        <v>1249038</v>
      </c>
      <c r="H50" s="46">
        <v>21319</v>
      </c>
      <c r="I50" s="53">
        <f t="shared" si="2"/>
        <v>0.20987192486783945</v>
      </c>
      <c r="J50" s="65">
        <f t="shared" si="3"/>
        <v>0.49303885291396854</v>
      </c>
      <c r="K50" s="46">
        <v>16692</v>
      </c>
      <c r="L50" s="52">
        <v>0</v>
      </c>
      <c r="M50" s="52">
        <v>0</v>
      </c>
      <c r="N50" s="52">
        <v>16692</v>
      </c>
      <c r="O50" s="53">
        <f t="shared" si="4"/>
        <v>0.16432206810328703</v>
      </c>
      <c r="P50" s="53">
        <f t="shared" si="5"/>
        <v>0.21831022756997123</v>
      </c>
      <c r="Q50" s="65">
        <f t="shared" si="6"/>
        <v>0.38603145235892694</v>
      </c>
      <c r="R50" s="46">
        <v>3680</v>
      </c>
      <c r="S50" s="52">
        <v>56088</v>
      </c>
      <c r="T50" s="52">
        <v>76460</v>
      </c>
      <c r="U50" s="53">
        <f t="shared" si="7"/>
        <v>0.75269981591045565</v>
      </c>
      <c r="V50" s="65">
        <f t="shared" si="8"/>
        <v>1.7682701202590194</v>
      </c>
      <c r="W50" s="46">
        <v>3802</v>
      </c>
      <c r="X50" s="55" t="s">
        <v>237</v>
      </c>
      <c r="Y50" s="54">
        <f t="shared" si="9"/>
        <v>3.7428259221704847E-2</v>
      </c>
      <c r="Z50" s="66">
        <f t="shared" si="10"/>
        <v>8.7927844588344128E-2</v>
      </c>
    </row>
    <row r="51" spans="1:26">
      <c r="A51" s="60"/>
      <c r="B51" s="61"/>
      <c r="C51" s="61"/>
      <c r="D51" s="61"/>
      <c r="E51" s="62"/>
      <c r="F51" s="61"/>
      <c r="G51" s="61"/>
      <c r="H51" s="61"/>
      <c r="I51" s="62"/>
      <c r="J51" s="61"/>
      <c r="K51" s="61"/>
      <c r="L51" s="61"/>
      <c r="M51" s="61"/>
      <c r="N51" s="61"/>
      <c r="O51" s="62"/>
      <c r="P51" s="62"/>
      <c r="Q51" s="61"/>
      <c r="R51" s="61"/>
      <c r="S51" s="61"/>
      <c r="T51" s="61"/>
      <c r="U51" s="62"/>
      <c r="V51" s="61"/>
      <c r="W51" s="61"/>
      <c r="X51" s="61"/>
      <c r="Y51" s="62"/>
      <c r="Z51" s="68"/>
    </row>
    <row r="52" spans="1:26">
      <c r="A52" s="7" t="s">
        <v>310</v>
      </c>
      <c r="B52" s="7"/>
      <c r="C52" s="8">
        <f>SUM(C3:C50)</f>
        <v>1097379</v>
      </c>
      <c r="D52" s="9">
        <f t="shared" ref="D52:W52" si="11">SUM(D3:D50)</f>
        <v>4279250</v>
      </c>
      <c r="E52" s="10">
        <f>D52/G52</f>
        <v>7.3490194045883472E-2</v>
      </c>
      <c r="F52" s="15">
        <f>D52/C52</f>
        <v>3.8995187624330336</v>
      </c>
      <c r="G52" s="9">
        <f t="shared" si="11"/>
        <v>58228857</v>
      </c>
      <c r="H52" s="9">
        <f t="shared" si="11"/>
        <v>2244858</v>
      </c>
      <c r="I52" s="10">
        <f>H52/D52</f>
        <v>0.52459145878366531</v>
      </c>
      <c r="J52" s="15">
        <f>H52/C52</f>
        <v>2.0456542361390184</v>
      </c>
      <c r="K52" s="9">
        <f t="shared" si="11"/>
        <v>445507</v>
      </c>
      <c r="L52" s="9">
        <f t="shared" si="11"/>
        <v>170603</v>
      </c>
      <c r="M52" s="9">
        <f t="shared" si="11"/>
        <v>29687</v>
      </c>
      <c r="N52" s="9">
        <f t="shared" si="11"/>
        <v>645797</v>
      </c>
      <c r="O52" s="10">
        <f>N52/D52</f>
        <v>0.15091359467196355</v>
      </c>
      <c r="P52" s="10">
        <f>N52/T52</f>
        <v>0.42797149317548638</v>
      </c>
      <c r="Q52" s="15">
        <f>N52/C52</f>
        <v>0.58849039392953573</v>
      </c>
      <c r="R52" s="9">
        <f t="shared" si="11"/>
        <v>98231</v>
      </c>
      <c r="S52" s="9">
        <f t="shared" si="11"/>
        <v>764944</v>
      </c>
      <c r="T52" s="9">
        <f t="shared" si="11"/>
        <v>1508972</v>
      </c>
      <c r="U52" s="10">
        <f>T52/D52</f>
        <v>0.35262534322603262</v>
      </c>
      <c r="V52" s="15">
        <f>T52/C52</f>
        <v>1.3750691420193024</v>
      </c>
      <c r="W52" s="9">
        <f t="shared" si="11"/>
        <v>525420</v>
      </c>
      <c r="X52" s="11"/>
      <c r="Y52" s="10">
        <f>W52/D52</f>
        <v>0.12278319799030205</v>
      </c>
      <c r="Z52" s="15">
        <f>W52/C52</f>
        <v>0.47879538427471274</v>
      </c>
    </row>
    <row r="53" spans="1:26">
      <c r="A53" s="7" t="s">
        <v>311</v>
      </c>
      <c r="B53" s="7"/>
      <c r="C53" s="8">
        <f>AVERAGE(C3:C50)</f>
        <v>22862.0625</v>
      </c>
      <c r="D53" s="9">
        <f t="shared" ref="D53:Z53" si="12">AVERAGE(D3:D50)</f>
        <v>89151.041666666672</v>
      </c>
      <c r="E53" s="10">
        <f t="shared" si="12"/>
        <v>8.2993525183389219E-2</v>
      </c>
      <c r="F53" s="15">
        <f t="shared" si="12"/>
        <v>4.6719342147469716</v>
      </c>
      <c r="G53" s="9">
        <f t="shared" si="12"/>
        <v>1213101.1875</v>
      </c>
      <c r="H53" s="9">
        <f t="shared" si="12"/>
        <v>46767.875</v>
      </c>
      <c r="I53" s="10">
        <f t="shared" si="12"/>
        <v>0.55658831234107076</v>
      </c>
      <c r="J53" s="15">
        <f t="shared" si="12"/>
        <v>2.7319209646279705</v>
      </c>
      <c r="K53" s="9">
        <f t="shared" si="12"/>
        <v>9281.3958333333339</v>
      </c>
      <c r="L53" s="9">
        <f t="shared" si="12"/>
        <v>3554.2291666666665</v>
      </c>
      <c r="M53" s="9">
        <f t="shared" si="12"/>
        <v>618.47916666666663</v>
      </c>
      <c r="N53" s="9">
        <f t="shared" si="12"/>
        <v>13454.104166666666</v>
      </c>
      <c r="O53" s="10">
        <f t="shared" si="12"/>
        <v>0.1963778904999233</v>
      </c>
      <c r="P53" s="10">
        <f t="shared" si="12"/>
        <v>0.60930351198977395</v>
      </c>
      <c r="Q53" s="15">
        <f t="shared" si="12"/>
        <v>0.74684777882867515</v>
      </c>
      <c r="R53" s="9">
        <f t="shared" si="12"/>
        <v>2046.4791666666667</v>
      </c>
      <c r="S53" s="9">
        <f t="shared" si="12"/>
        <v>15936.333333333334</v>
      </c>
      <c r="T53" s="9">
        <f t="shared" si="12"/>
        <v>31436.916666666668</v>
      </c>
      <c r="U53" s="10">
        <f t="shared" si="12"/>
        <v>0.33307280549897805</v>
      </c>
      <c r="V53" s="15">
        <f t="shared" si="12"/>
        <v>1.3829210252392288</v>
      </c>
      <c r="W53" s="9">
        <f t="shared" si="12"/>
        <v>10946.25</v>
      </c>
      <c r="X53" s="11"/>
      <c r="Y53" s="10">
        <f t="shared" si="12"/>
        <v>0.11033888215995129</v>
      </c>
      <c r="Z53" s="15">
        <f t="shared" si="12"/>
        <v>0.55709222487977128</v>
      </c>
    </row>
    <row r="54" spans="1:26">
      <c r="A54" s="7" t="s">
        <v>312</v>
      </c>
      <c r="B54" s="7"/>
      <c r="C54" s="8">
        <f>MEDIAN(C3:C50)</f>
        <v>14422</v>
      </c>
      <c r="D54" s="9">
        <f t="shared" ref="D54:Z54" si="13">MEDIAN(D3:D50)</f>
        <v>58520.5</v>
      </c>
      <c r="E54" s="10">
        <f t="shared" si="13"/>
        <v>8.1575659897756697E-2</v>
      </c>
      <c r="F54" s="15">
        <f t="shared" si="13"/>
        <v>4.1555575338043145</v>
      </c>
      <c r="G54" s="9">
        <f t="shared" si="13"/>
        <v>742719</v>
      </c>
      <c r="H54" s="9">
        <f t="shared" si="13"/>
        <v>32950.5</v>
      </c>
      <c r="I54" s="10">
        <f t="shared" si="13"/>
        <v>0.57540175278081707</v>
      </c>
      <c r="J54" s="15">
        <f t="shared" si="13"/>
        <v>2.2052144892085686</v>
      </c>
      <c r="K54" s="9">
        <f t="shared" si="13"/>
        <v>6180.5</v>
      </c>
      <c r="L54" s="9">
        <f t="shared" si="13"/>
        <v>0</v>
      </c>
      <c r="M54" s="9">
        <f t="shared" si="13"/>
        <v>0</v>
      </c>
      <c r="N54" s="9">
        <f t="shared" si="13"/>
        <v>8546.5</v>
      </c>
      <c r="O54" s="10">
        <f t="shared" si="13"/>
        <v>0.166132455824543</v>
      </c>
      <c r="P54" s="10">
        <f t="shared" si="13"/>
        <v>0.6071604081771369</v>
      </c>
      <c r="Q54" s="15">
        <f t="shared" si="13"/>
        <v>0.55458507336563012</v>
      </c>
      <c r="R54" s="9">
        <f t="shared" si="13"/>
        <v>1363</v>
      </c>
      <c r="S54" s="9">
        <f t="shared" si="13"/>
        <v>3121</v>
      </c>
      <c r="T54" s="9">
        <f t="shared" si="13"/>
        <v>15167.5</v>
      </c>
      <c r="U54" s="10">
        <f t="shared" si="13"/>
        <v>0.30202070736187892</v>
      </c>
      <c r="V54" s="15">
        <f t="shared" si="13"/>
        <v>0.94672727579479155</v>
      </c>
      <c r="W54" s="9">
        <f t="shared" si="13"/>
        <v>5734.5</v>
      </c>
      <c r="X54" s="11"/>
      <c r="Y54" s="10">
        <f t="shared" si="13"/>
        <v>8.722250202233825E-2</v>
      </c>
      <c r="Z54" s="15">
        <f t="shared" si="13"/>
        <v>0.37043024921075751</v>
      </c>
    </row>
  </sheetData>
  <autoFilter ref="A2:Z2" xr:uid="{72337050-779E-427E-AEE5-209163E89E11}"/>
  <sortState xmlns:xlrd2="http://schemas.microsoft.com/office/spreadsheetml/2017/richdata2" ref="A4:Z50">
    <sortCondition ref="B3:B50"/>
  </sortState>
  <mergeCells count="8">
    <mergeCell ref="K1:Q1"/>
    <mergeCell ref="R1:V1"/>
    <mergeCell ref="W1:Z1"/>
    <mergeCell ref="A1:A2"/>
    <mergeCell ref="B1:B2"/>
    <mergeCell ref="C1:C2"/>
    <mergeCell ref="D1:G1"/>
    <mergeCell ref="H1:J1"/>
  </mergeCells>
  <conditionalFormatting sqref="A3:Z50">
    <cfRule type="expression" dxfId="2" priority="1">
      <formula>MOD(ROW(),2)=1</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0E5DE-6289-475C-9007-95110B897D62}">
  <sheetPr>
    <tabColor theme="7" tint="0.39997558519241921"/>
  </sheetPr>
  <dimension ref="A1:Y54"/>
  <sheetViews>
    <sheetView showGridLines="0" showRowColHeaders="0" workbookViewId="0">
      <pane xSplit="1" ySplit="2" topLeftCell="E3" activePane="bottomRight" state="frozen"/>
      <selection pane="topRight" activeCell="B1" sqref="B1"/>
      <selection pane="bottomLeft" activeCell="A3" sqref="A3"/>
      <selection pane="bottomRight" sqref="A1:A2"/>
    </sheetView>
  </sheetViews>
  <sheetFormatPr defaultRowHeight="12.75"/>
  <cols>
    <col min="1" max="1" width="38.7109375" style="2" bestFit="1" customWidth="1"/>
    <col min="2" max="2" width="14.7109375" style="2" hidden="1" customWidth="1"/>
    <col min="3" max="3" width="12.42578125" style="2" customWidth="1"/>
    <col min="4" max="4" width="13.85546875" style="2" customWidth="1"/>
    <col min="5" max="5" width="14" style="6" customWidth="1"/>
    <col min="6" max="6" width="12.85546875" style="2" customWidth="1"/>
    <col min="7" max="7" width="13.42578125" style="2" customWidth="1"/>
    <col min="8" max="8" width="15.140625" style="2" customWidth="1"/>
    <col min="9" max="9" width="13.28515625" style="2" customWidth="1"/>
    <col min="10" max="10" width="12.85546875" style="2" customWidth="1"/>
    <col min="11" max="11" width="13.28515625" style="2" customWidth="1"/>
    <col min="12" max="12" width="15.140625" style="6" customWidth="1"/>
    <col min="13" max="13" width="12.7109375" style="2" customWidth="1"/>
    <col min="14" max="14" width="13.28515625" style="2" customWidth="1"/>
    <col min="15" max="15" width="14.28515625" style="6" customWidth="1"/>
    <col min="16" max="16" width="12.5703125" style="2" customWidth="1"/>
    <col min="17" max="17" width="13.140625" style="2" customWidth="1"/>
    <col min="18" max="18" width="13.7109375" style="6" customWidth="1"/>
    <col min="19" max="19" width="13.28515625" style="2" customWidth="1"/>
    <col min="20" max="20" width="11.85546875" style="2" customWidth="1"/>
    <col min="21" max="21" width="14.42578125" style="2" customWidth="1"/>
    <col min="22" max="22" width="68" style="2" customWidth="1"/>
    <col min="23" max="23" width="13.28515625" style="2" customWidth="1"/>
    <col min="24" max="24" width="13.28515625" style="6" customWidth="1"/>
    <col min="25" max="25" width="13.42578125" style="2" customWidth="1"/>
    <col min="26" max="16384" width="9.140625" style="2"/>
  </cols>
  <sheetData>
    <row r="1" spans="1:25">
      <c r="A1" s="143" t="s">
        <v>0</v>
      </c>
      <c r="B1" s="143" t="s">
        <v>283</v>
      </c>
      <c r="C1" s="142" t="s">
        <v>408</v>
      </c>
      <c r="D1" s="129" t="s">
        <v>313</v>
      </c>
      <c r="E1" s="129"/>
      <c r="F1" s="129"/>
      <c r="G1" s="129"/>
      <c r="H1" s="126" t="s">
        <v>363</v>
      </c>
      <c r="I1" s="126"/>
      <c r="J1" s="126"/>
      <c r="K1" s="126"/>
      <c r="L1" s="126"/>
      <c r="M1" s="126"/>
      <c r="N1" s="127" t="s">
        <v>364</v>
      </c>
      <c r="O1" s="127"/>
      <c r="P1" s="127"/>
      <c r="Q1" s="128" t="s">
        <v>365</v>
      </c>
      <c r="R1" s="128"/>
      <c r="S1" s="128"/>
      <c r="T1" s="140" t="s">
        <v>366</v>
      </c>
      <c r="U1" s="140"/>
      <c r="V1" s="140"/>
      <c r="W1" s="140"/>
      <c r="X1" s="140"/>
      <c r="Y1" s="140"/>
    </row>
    <row r="2" spans="1:25" ht="66.75" customHeight="1">
      <c r="A2" s="143"/>
      <c r="B2" s="143"/>
      <c r="C2" s="152"/>
      <c r="D2" s="30" t="s">
        <v>327</v>
      </c>
      <c r="E2" s="82" t="s">
        <v>367</v>
      </c>
      <c r="F2" s="82" t="s">
        <v>368</v>
      </c>
      <c r="G2" s="90" t="s">
        <v>317</v>
      </c>
      <c r="H2" s="21" t="s">
        <v>369</v>
      </c>
      <c r="I2" s="21" t="s">
        <v>370</v>
      </c>
      <c r="J2" s="21" t="s">
        <v>371</v>
      </c>
      <c r="K2" s="21" t="s">
        <v>45</v>
      </c>
      <c r="L2" s="22" t="s">
        <v>372</v>
      </c>
      <c r="M2" s="23" t="s">
        <v>373</v>
      </c>
      <c r="N2" s="24" t="s">
        <v>374</v>
      </c>
      <c r="O2" s="43" t="s">
        <v>375</v>
      </c>
      <c r="P2" s="45" t="s">
        <v>376</v>
      </c>
      <c r="Q2" s="27" t="s">
        <v>377</v>
      </c>
      <c r="R2" s="87" t="s">
        <v>378</v>
      </c>
      <c r="S2" s="91" t="s">
        <v>379</v>
      </c>
      <c r="T2" s="18" t="s">
        <v>380</v>
      </c>
      <c r="U2" s="18" t="s">
        <v>381</v>
      </c>
      <c r="V2" s="88" t="s">
        <v>382</v>
      </c>
      <c r="W2" s="89" t="s">
        <v>383</v>
      </c>
      <c r="X2" s="89" t="s">
        <v>384</v>
      </c>
      <c r="Y2" s="89" t="s">
        <v>385</v>
      </c>
    </row>
    <row r="3" spans="1:25">
      <c r="A3" s="50" t="s">
        <v>57</v>
      </c>
      <c r="B3" s="51" t="s">
        <v>104</v>
      </c>
      <c r="C3" s="64">
        <v>17153</v>
      </c>
      <c r="D3" s="46">
        <v>185287</v>
      </c>
      <c r="E3" s="53">
        <f t="shared" ref="E3:E50" si="0">D3/G3</f>
        <v>0.10303722557393204</v>
      </c>
      <c r="F3" s="65">
        <f t="shared" ref="F3:F50" si="1">D3/C3</f>
        <v>10.802017139858917</v>
      </c>
      <c r="G3" s="52">
        <v>1798253</v>
      </c>
      <c r="H3" s="46">
        <v>1351</v>
      </c>
      <c r="I3" s="52">
        <v>1351</v>
      </c>
      <c r="J3" s="52">
        <v>1351</v>
      </c>
      <c r="K3" s="52">
        <v>4053</v>
      </c>
      <c r="L3" s="54">
        <f t="shared" ref="L3:L50" si="2">K3/D3</f>
        <v>2.1874173579366066E-2</v>
      </c>
      <c r="M3" s="65">
        <f t="shared" ref="M3:M50" si="3">K3/C3</f>
        <v>0.23628519792456129</v>
      </c>
      <c r="N3" s="46">
        <v>108203</v>
      </c>
      <c r="O3" s="53">
        <f t="shared" ref="O3:O50" si="4">N3/D3</f>
        <v>0.58397513047326577</v>
      </c>
      <c r="P3" s="65">
        <f t="shared" ref="P3:P50" si="5">N3/C3</f>
        <v>6.3081093686235645</v>
      </c>
      <c r="Q3" s="46">
        <v>12563</v>
      </c>
      <c r="R3" s="53">
        <f t="shared" ref="R3:R50" si="6">Q3/D3</f>
        <v>6.7802921953509954E-2</v>
      </c>
      <c r="S3" s="65">
        <f t="shared" ref="S3:S50" si="7">Q3/C3</f>
        <v>0.73240832507433107</v>
      </c>
      <c r="T3" s="92">
        <v>23800</v>
      </c>
      <c r="U3" s="117">
        <v>36668</v>
      </c>
      <c r="V3" s="55" t="s">
        <v>240</v>
      </c>
      <c r="W3" s="52">
        <f t="shared" ref="W3:W50" si="8">T3+U3</f>
        <v>60468</v>
      </c>
      <c r="X3" s="53">
        <f t="shared" ref="X3:X50" si="9">W3/D3</f>
        <v>0.32634777399385817</v>
      </c>
      <c r="Y3" s="66">
        <f t="shared" ref="Y3:Y50" si="10">W3/C3</f>
        <v>3.5252142482364599</v>
      </c>
    </row>
    <row r="4" spans="1:25">
      <c r="A4" s="50" t="s">
        <v>94</v>
      </c>
      <c r="B4" s="51" t="s">
        <v>135</v>
      </c>
      <c r="C4" s="64">
        <v>22493</v>
      </c>
      <c r="D4" s="46">
        <v>137313</v>
      </c>
      <c r="E4" s="53">
        <f t="shared" si="0"/>
        <v>0.14233205526480275</v>
      </c>
      <c r="F4" s="65">
        <f t="shared" si="1"/>
        <v>6.1046992397634821</v>
      </c>
      <c r="G4" s="52">
        <v>964737</v>
      </c>
      <c r="H4" s="46">
        <v>900</v>
      </c>
      <c r="I4" s="52">
        <v>626</v>
      </c>
      <c r="J4" s="52">
        <v>0</v>
      </c>
      <c r="K4" s="52">
        <v>1526</v>
      </c>
      <c r="L4" s="58">
        <f t="shared" si="2"/>
        <v>1.1113295900606644E-2</v>
      </c>
      <c r="M4" s="65">
        <f t="shared" si="3"/>
        <v>6.7843329035699992E-2</v>
      </c>
      <c r="N4" s="46">
        <v>74547</v>
      </c>
      <c r="O4" s="53">
        <f t="shared" si="4"/>
        <v>0.54289834174477292</v>
      </c>
      <c r="P4" s="65">
        <f t="shared" si="5"/>
        <v>3.3142310941181701</v>
      </c>
      <c r="Q4" s="46">
        <v>16022</v>
      </c>
      <c r="R4" s="53">
        <f t="shared" si="6"/>
        <v>0.11668232432471798</v>
      </c>
      <c r="S4" s="65">
        <f t="shared" si="7"/>
        <v>0.71231049659894186</v>
      </c>
      <c r="T4" s="92">
        <v>33207</v>
      </c>
      <c r="U4" s="117">
        <v>12011</v>
      </c>
      <c r="V4" s="55" t="s">
        <v>275</v>
      </c>
      <c r="W4" s="52">
        <f t="shared" si="8"/>
        <v>45218</v>
      </c>
      <c r="X4" s="53">
        <f t="shared" si="9"/>
        <v>0.32930603802990249</v>
      </c>
      <c r="Y4" s="66">
        <f t="shared" si="10"/>
        <v>2.0103143200106701</v>
      </c>
    </row>
    <row r="5" spans="1:25" ht="25.5">
      <c r="A5" s="50" t="s">
        <v>76</v>
      </c>
      <c r="B5" s="51" t="s">
        <v>121</v>
      </c>
      <c r="C5" s="64">
        <v>12330</v>
      </c>
      <c r="D5" s="46">
        <v>209349</v>
      </c>
      <c r="E5" s="53">
        <f t="shared" si="0"/>
        <v>0.21554727751213906</v>
      </c>
      <c r="F5" s="65">
        <f t="shared" si="1"/>
        <v>16.978832116788322</v>
      </c>
      <c r="G5" s="52">
        <v>971244</v>
      </c>
      <c r="H5" s="46">
        <v>8587</v>
      </c>
      <c r="I5" s="52">
        <v>3125</v>
      </c>
      <c r="J5" s="52">
        <v>0</v>
      </c>
      <c r="K5" s="52">
        <v>11712</v>
      </c>
      <c r="L5" s="53">
        <f t="shared" si="2"/>
        <v>5.5944857630081828E-2</v>
      </c>
      <c r="M5" s="65">
        <f t="shared" si="3"/>
        <v>0.94987834549878347</v>
      </c>
      <c r="N5" s="46">
        <v>110095</v>
      </c>
      <c r="O5" s="53">
        <f t="shared" si="4"/>
        <v>0.52589217049042503</v>
      </c>
      <c r="P5" s="65">
        <f t="shared" si="5"/>
        <v>8.9290348742903483</v>
      </c>
      <c r="Q5" s="46">
        <v>44647</v>
      </c>
      <c r="R5" s="53">
        <f t="shared" si="6"/>
        <v>0.21326588615183259</v>
      </c>
      <c r="S5" s="65">
        <f t="shared" si="7"/>
        <v>3.6210056772100567</v>
      </c>
      <c r="T5" s="92">
        <v>20608</v>
      </c>
      <c r="U5" s="117">
        <v>22287</v>
      </c>
      <c r="V5" s="55" t="s">
        <v>256</v>
      </c>
      <c r="W5" s="52">
        <f t="shared" si="8"/>
        <v>42895</v>
      </c>
      <c r="X5" s="53">
        <f t="shared" si="9"/>
        <v>0.20489708572766052</v>
      </c>
      <c r="Y5" s="66">
        <f t="shared" si="10"/>
        <v>3.4789132197891321</v>
      </c>
    </row>
    <row r="6" spans="1:25">
      <c r="A6" s="50" t="s">
        <v>88</v>
      </c>
      <c r="B6" s="51" t="s">
        <v>121</v>
      </c>
      <c r="C6" s="64">
        <v>3828</v>
      </c>
      <c r="D6" s="46">
        <v>108457</v>
      </c>
      <c r="E6" s="53">
        <f t="shared" si="0"/>
        <v>0.55133236409479558</v>
      </c>
      <c r="F6" s="65">
        <f t="shared" si="1"/>
        <v>28.332549634273771</v>
      </c>
      <c r="G6" s="52">
        <v>196718</v>
      </c>
      <c r="H6" s="46">
        <v>588</v>
      </c>
      <c r="I6" s="52">
        <v>0</v>
      </c>
      <c r="J6" s="52">
        <v>0</v>
      </c>
      <c r="K6" s="52">
        <v>588</v>
      </c>
      <c r="L6" s="58">
        <f t="shared" si="2"/>
        <v>5.4215034529813662E-3</v>
      </c>
      <c r="M6" s="65">
        <f t="shared" si="3"/>
        <v>0.15360501567398119</v>
      </c>
      <c r="N6" s="46">
        <v>13527</v>
      </c>
      <c r="O6" s="53">
        <f t="shared" si="4"/>
        <v>0.12472224015047438</v>
      </c>
      <c r="P6" s="65">
        <f t="shared" si="5"/>
        <v>3.5336990595611284</v>
      </c>
      <c r="Q6" s="46">
        <v>7137</v>
      </c>
      <c r="R6" s="53">
        <f t="shared" si="6"/>
        <v>6.5804881197156481E-2</v>
      </c>
      <c r="S6" s="65">
        <f t="shared" si="7"/>
        <v>1.8644200626959249</v>
      </c>
      <c r="T6" s="92">
        <v>10372</v>
      </c>
      <c r="U6" s="117">
        <v>76833</v>
      </c>
      <c r="V6" s="55" t="s">
        <v>269</v>
      </c>
      <c r="W6" s="52">
        <f t="shared" si="8"/>
        <v>87205</v>
      </c>
      <c r="X6" s="53">
        <f t="shared" si="9"/>
        <v>0.80405137519938774</v>
      </c>
      <c r="Y6" s="66">
        <f t="shared" si="10"/>
        <v>22.780825496342739</v>
      </c>
    </row>
    <row r="7" spans="1:25">
      <c r="A7" s="50" t="s">
        <v>55</v>
      </c>
      <c r="B7" s="51" t="s">
        <v>102</v>
      </c>
      <c r="C7" s="64">
        <v>22583</v>
      </c>
      <c r="D7" s="46">
        <v>85230</v>
      </c>
      <c r="E7" s="53">
        <f t="shared" si="0"/>
        <v>0.34039035261133677</v>
      </c>
      <c r="F7" s="65">
        <f t="shared" si="1"/>
        <v>3.7740778461674713</v>
      </c>
      <c r="G7" s="52">
        <v>250389</v>
      </c>
      <c r="H7" s="46">
        <v>629</v>
      </c>
      <c r="I7" s="52">
        <v>0</v>
      </c>
      <c r="J7" s="52">
        <v>0</v>
      </c>
      <c r="K7" s="52">
        <v>629</v>
      </c>
      <c r="L7" s="58">
        <f t="shared" si="2"/>
        <v>7.3800305056904844E-3</v>
      </c>
      <c r="M7" s="65">
        <f t="shared" si="3"/>
        <v>2.7852809635566578E-2</v>
      </c>
      <c r="N7" s="46">
        <v>20514</v>
      </c>
      <c r="O7" s="53">
        <f t="shared" si="4"/>
        <v>0.24068989792326645</v>
      </c>
      <c r="P7" s="65">
        <f t="shared" si="5"/>
        <v>0.90838241154850996</v>
      </c>
      <c r="Q7" s="46">
        <v>16826</v>
      </c>
      <c r="R7" s="53">
        <f t="shared" si="6"/>
        <v>0.19741874926669012</v>
      </c>
      <c r="S7" s="65">
        <f t="shared" si="7"/>
        <v>0.74507372802550587</v>
      </c>
      <c r="T7" s="92">
        <v>25218</v>
      </c>
      <c r="U7" s="117">
        <v>22043</v>
      </c>
      <c r="V7" s="55" t="s">
        <v>238</v>
      </c>
      <c r="W7" s="52">
        <f t="shared" si="8"/>
        <v>47261</v>
      </c>
      <c r="X7" s="53">
        <f t="shared" si="9"/>
        <v>0.55451132230435296</v>
      </c>
      <c r="Y7" s="66">
        <f t="shared" si="10"/>
        <v>2.0927688969578888</v>
      </c>
    </row>
    <row r="8" spans="1:25">
      <c r="A8" s="50" t="s">
        <v>62</v>
      </c>
      <c r="B8" s="51" t="s">
        <v>109</v>
      </c>
      <c r="C8" s="64">
        <v>7997</v>
      </c>
      <c r="D8" s="46">
        <v>88164</v>
      </c>
      <c r="E8" s="53">
        <f t="shared" si="0"/>
        <v>0.22658500792857345</v>
      </c>
      <c r="F8" s="65">
        <f t="shared" si="1"/>
        <v>11.024634237839189</v>
      </c>
      <c r="G8" s="52">
        <v>389099</v>
      </c>
      <c r="H8" s="46">
        <v>3419</v>
      </c>
      <c r="I8" s="52">
        <v>3614</v>
      </c>
      <c r="J8" s="52">
        <v>5135</v>
      </c>
      <c r="K8" s="52">
        <v>12168</v>
      </c>
      <c r="L8" s="53">
        <f t="shared" si="2"/>
        <v>0.13801551653736219</v>
      </c>
      <c r="M8" s="65">
        <f t="shared" si="3"/>
        <v>1.5215705889708642</v>
      </c>
      <c r="N8" s="46">
        <v>42409</v>
      </c>
      <c r="O8" s="53">
        <f t="shared" si="4"/>
        <v>0.48102400072591989</v>
      </c>
      <c r="P8" s="65">
        <f t="shared" si="5"/>
        <v>5.3031136676253592</v>
      </c>
      <c r="Q8" s="46">
        <v>8274</v>
      </c>
      <c r="R8" s="53">
        <f t="shared" si="6"/>
        <v>9.3847829045869066E-2</v>
      </c>
      <c r="S8" s="65">
        <f t="shared" si="7"/>
        <v>1.0346379892459672</v>
      </c>
      <c r="T8" s="92">
        <v>11790</v>
      </c>
      <c r="U8" s="117">
        <v>13523</v>
      </c>
      <c r="V8" s="55" t="s">
        <v>245</v>
      </c>
      <c r="W8" s="52">
        <f t="shared" si="8"/>
        <v>25313</v>
      </c>
      <c r="X8" s="53">
        <f t="shared" si="9"/>
        <v>0.28711265369084887</v>
      </c>
      <c r="Y8" s="66">
        <f t="shared" si="10"/>
        <v>3.1653119919969988</v>
      </c>
    </row>
    <row r="9" spans="1:25">
      <c r="A9" s="50" t="s">
        <v>60</v>
      </c>
      <c r="B9" s="51" t="s">
        <v>107</v>
      </c>
      <c r="C9" s="64">
        <v>35688</v>
      </c>
      <c r="D9" s="46">
        <v>189917</v>
      </c>
      <c r="E9" s="53">
        <f t="shared" si="0"/>
        <v>0.15488989040421094</v>
      </c>
      <c r="F9" s="65">
        <f t="shared" si="1"/>
        <v>5.3215926922214747</v>
      </c>
      <c r="G9" s="52">
        <v>1226142</v>
      </c>
      <c r="H9" s="46">
        <v>7246</v>
      </c>
      <c r="I9" s="52">
        <v>6614</v>
      </c>
      <c r="J9" s="52">
        <v>30000</v>
      </c>
      <c r="K9" s="52">
        <v>43860</v>
      </c>
      <c r="L9" s="53">
        <f t="shared" si="2"/>
        <v>0.23094299088549208</v>
      </c>
      <c r="M9" s="65">
        <f t="shared" si="3"/>
        <v>1.2289845326160054</v>
      </c>
      <c r="N9" s="46">
        <v>39517</v>
      </c>
      <c r="O9" s="53">
        <f t="shared" si="4"/>
        <v>0.20807510649388944</v>
      </c>
      <c r="P9" s="65">
        <f t="shared" si="5"/>
        <v>1.1072909661510872</v>
      </c>
      <c r="Q9" s="46">
        <v>17544</v>
      </c>
      <c r="R9" s="53">
        <f t="shared" si="6"/>
        <v>9.2377196354196833E-2</v>
      </c>
      <c r="S9" s="65">
        <f t="shared" si="7"/>
        <v>0.49159381304640215</v>
      </c>
      <c r="T9" s="92">
        <v>50283</v>
      </c>
      <c r="U9" s="117">
        <v>38713</v>
      </c>
      <c r="V9" s="55" t="s">
        <v>243</v>
      </c>
      <c r="W9" s="52">
        <f t="shared" si="8"/>
        <v>88996</v>
      </c>
      <c r="X9" s="53">
        <f t="shared" si="9"/>
        <v>0.46860470626642164</v>
      </c>
      <c r="Y9" s="66">
        <f t="shared" si="10"/>
        <v>2.4937233804079804</v>
      </c>
    </row>
    <row r="10" spans="1:25">
      <c r="A10" s="50" t="s">
        <v>61</v>
      </c>
      <c r="B10" s="51" t="s">
        <v>108</v>
      </c>
      <c r="C10" s="64">
        <v>82934</v>
      </c>
      <c r="D10" s="46">
        <v>614423</v>
      </c>
      <c r="E10" s="53">
        <f t="shared" si="0"/>
        <v>0.15999149035451996</v>
      </c>
      <c r="F10" s="65">
        <f t="shared" si="1"/>
        <v>7.4085779053223044</v>
      </c>
      <c r="G10" s="52">
        <v>3840348</v>
      </c>
      <c r="H10" s="46">
        <v>11783</v>
      </c>
      <c r="I10" s="52">
        <v>3197</v>
      </c>
      <c r="J10" s="52">
        <v>0</v>
      </c>
      <c r="K10" s="52">
        <v>14980</v>
      </c>
      <c r="L10" s="54">
        <f t="shared" si="2"/>
        <v>2.4380597731530233E-2</v>
      </c>
      <c r="M10" s="65">
        <f t="shared" si="3"/>
        <v>0.18062555767236599</v>
      </c>
      <c r="N10" s="46">
        <v>309514</v>
      </c>
      <c r="O10" s="53">
        <f t="shared" si="4"/>
        <v>0.50374741830953595</v>
      </c>
      <c r="P10" s="65">
        <f t="shared" si="5"/>
        <v>3.7320519931511806</v>
      </c>
      <c r="Q10" s="46">
        <v>87168</v>
      </c>
      <c r="R10" s="53">
        <f t="shared" si="6"/>
        <v>0.14186968912296577</v>
      </c>
      <c r="S10" s="65">
        <f t="shared" si="7"/>
        <v>1.0510526442713484</v>
      </c>
      <c r="T10" s="92">
        <v>114525</v>
      </c>
      <c r="U10" s="117">
        <v>88236</v>
      </c>
      <c r="V10" s="55" t="s">
        <v>244</v>
      </c>
      <c r="W10" s="52">
        <f t="shared" si="8"/>
        <v>202761</v>
      </c>
      <c r="X10" s="53">
        <f t="shared" si="9"/>
        <v>0.33000229483596805</v>
      </c>
      <c r="Y10" s="66">
        <f t="shared" si="10"/>
        <v>2.4448477102274095</v>
      </c>
    </row>
    <row r="11" spans="1:25">
      <c r="A11" s="50" t="s">
        <v>63</v>
      </c>
      <c r="B11" s="51" t="s">
        <v>110</v>
      </c>
      <c r="C11" s="64">
        <v>36405</v>
      </c>
      <c r="D11" s="46">
        <v>300564</v>
      </c>
      <c r="E11" s="53">
        <f t="shared" si="0"/>
        <v>0.16595916672556366</v>
      </c>
      <c r="F11" s="65">
        <f t="shared" si="1"/>
        <v>8.2561186650185405</v>
      </c>
      <c r="G11" s="52">
        <v>1811072</v>
      </c>
      <c r="H11" s="46">
        <v>16779</v>
      </c>
      <c r="I11" s="52">
        <v>4039</v>
      </c>
      <c r="J11" s="52">
        <v>3019</v>
      </c>
      <c r="K11" s="52">
        <v>23837</v>
      </c>
      <c r="L11" s="53">
        <f t="shared" si="2"/>
        <v>7.9307568438003226E-2</v>
      </c>
      <c r="M11" s="65">
        <f t="shared" si="3"/>
        <v>0.65477269605823374</v>
      </c>
      <c r="N11" s="46">
        <v>196101</v>
      </c>
      <c r="O11" s="53">
        <f t="shared" si="4"/>
        <v>0.65244340639597553</v>
      </c>
      <c r="P11" s="65">
        <f t="shared" si="5"/>
        <v>5.3866501854140916</v>
      </c>
      <c r="Q11" s="46">
        <v>32479</v>
      </c>
      <c r="R11" s="53">
        <f t="shared" si="6"/>
        <v>0.10806018019456755</v>
      </c>
      <c r="S11" s="65">
        <f t="shared" si="7"/>
        <v>0.89215767064963603</v>
      </c>
      <c r="T11" s="92">
        <v>48147</v>
      </c>
      <c r="U11" s="117">
        <v>0</v>
      </c>
      <c r="V11" s="55" t="s">
        <v>141</v>
      </c>
      <c r="W11" s="52">
        <f t="shared" si="8"/>
        <v>48147</v>
      </c>
      <c r="X11" s="53">
        <f t="shared" si="9"/>
        <v>0.16018884497145366</v>
      </c>
      <c r="Y11" s="66">
        <f t="shared" si="10"/>
        <v>1.3225381128965801</v>
      </c>
    </row>
    <row r="12" spans="1:25" ht="25.5">
      <c r="A12" s="50" t="s">
        <v>65</v>
      </c>
      <c r="B12" s="51" t="s">
        <v>112</v>
      </c>
      <c r="C12" s="64">
        <v>14312</v>
      </c>
      <c r="D12" s="46">
        <v>155903</v>
      </c>
      <c r="E12" s="53">
        <f t="shared" si="0"/>
        <v>0.20230013027929597</v>
      </c>
      <c r="F12" s="65">
        <f t="shared" si="1"/>
        <v>10.893166573504752</v>
      </c>
      <c r="G12" s="52">
        <v>770652</v>
      </c>
      <c r="H12" s="46">
        <v>3801</v>
      </c>
      <c r="I12" s="52">
        <v>1379</v>
      </c>
      <c r="J12" s="52">
        <v>90</v>
      </c>
      <c r="K12" s="52">
        <v>5270</v>
      </c>
      <c r="L12" s="53">
        <f t="shared" si="2"/>
        <v>3.3803069857539621E-2</v>
      </c>
      <c r="M12" s="65">
        <f t="shared" si="3"/>
        <v>0.36822247065399666</v>
      </c>
      <c r="N12" s="46">
        <v>84600</v>
      </c>
      <c r="O12" s="53">
        <f t="shared" si="4"/>
        <v>0.54264510625196438</v>
      </c>
      <c r="P12" s="65">
        <f t="shared" si="5"/>
        <v>5.9111235326998326</v>
      </c>
      <c r="Q12" s="46">
        <v>26295</v>
      </c>
      <c r="R12" s="53">
        <f t="shared" si="6"/>
        <v>0.1686625658261868</v>
      </c>
      <c r="S12" s="65">
        <f t="shared" si="7"/>
        <v>1.8372694242593628</v>
      </c>
      <c r="T12" s="92">
        <v>19320</v>
      </c>
      <c r="U12" s="117">
        <v>20418</v>
      </c>
      <c r="V12" s="55" t="s">
        <v>247</v>
      </c>
      <c r="W12" s="52">
        <f t="shared" si="8"/>
        <v>39738</v>
      </c>
      <c r="X12" s="53">
        <f t="shared" si="9"/>
        <v>0.25488925806430923</v>
      </c>
      <c r="Y12" s="66">
        <f t="shared" si="10"/>
        <v>2.7765511458915597</v>
      </c>
    </row>
    <row r="13" spans="1:25">
      <c r="A13" s="50" t="s">
        <v>66</v>
      </c>
      <c r="B13" s="51" t="s">
        <v>113</v>
      </c>
      <c r="C13" s="64">
        <v>47139</v>
      </c>
      <c r="D13" s="46">
        <v>218826</v>
      </c>
      <c r="E13" s="53">
        <f t="shared" si="0"/>
        <v>9.516101958048892E-2</v>
      </c>
      <c r="F13" s="65">
        <f t="shared" si="1"/>
        <v>4.642143448100299</v>
      </c>
      <c r="G13" s="52">
        <v>2299534</v>
      </c>
      <c r="H13" s="46">
        <v>15937</v>
      </c>
      <c r="I13" s="52">
        <v>12478</v>
      </c>
      <c r="J13" s="52">
        <v>0</v>
      </c>
      <c r="K13" s="52">
        <v>28415</v>
      </c>
      <c r="L13" s="53">
        <f t="shared" si="2"/>
        <v>0.1298520285523658</v>
      </c>
      <c r="M13" s="65">
        <f t="shared" si="3"/>
        <v>0.60279174356689791</v>
      </c>
      <c r="N13" s="46">
        <v>97597</v>
      </c>
      <c r="O13" s="53">
        <f t="shared" si="4"/>
        <v>0.4460027601838904</v>
      </c>
      <c r="P13" s="65">
        <f t="shared" si="5"/>
        <v>2.0704087910222957</v>
      </c>
      <c r="Q13" s="46">
        <v>16433</v>
      </c>
      <c r="R13" s="53">
        <f t="shared" si="6"/>
        <v>7.5096195150484865E-2</v>
      </c>
      <c r="S13" s="65">
        <f t="shared" si="7"/>
        <v>0.34860731029508474</v>
      </c>
      <c r="T13" s="92">
        <v>67305</v>
      </c>
      <c r="U13" s="117">
        <v>9076</v>
      </c>
      <c r="V13" s="55" t="s">
        <v>141</v>
      </c>
      <c r="W13" s="52">
        <f t="shared" si="8"/>
        <v>76381</v>
      </c>
      <c r="X13" s="53">
        <f t="shared" si="9"/>
        <v>0.34904901611325895</v>
      </c>
      <c r="Y13" s="66">
        <f t="shared" si="10"/>
        <v>1.6203356032160208</v>
      </c>
    </row>
    <row r="14" spans="1:25">
      <c r="A14" s="50" t="s">
        <v>68</v>
      </c>
      <c r="B14" s="51" t="s">
        <v>115</v>
      </c>
      <c r="C14" s="64">
        <v>6460</v>
      </c>
      <c r="D14" s="46">
        <v>64489</v>
      </c>
      <c r="E14" s="53">
        <f t="shared" si="0"/>
        <v>0.22599885754737148</v>
      </c>
      <c r="F14" s="65">
        <f t="shared" si="1"/>
        <v>9.9828173374613005</v>
      </c>
      <c r="G14" s="52">
        <v>285351</v>
      </c>
      <c r="H14" s="46">
        <v>4741</v>
      </c>
      <c r="I14" s="52">
        <v>1185</v>
      </c>
      <c r="J14" s="52">
        <v>0</v>
      </c>
      <c r="K14" s="52">
        <v>5926</v>
      </c>
      <c r="L14" s="53">
        <f t="shared" si="2"/>
        <v>9.1891640434802829E-2</v>
      </c>
      <c r="M14" s="65">
        <f t="shared" si="3"/>
        <v>0.91733746130030958</v>
      </c>
      <c r="N14" s="46">
        <v>30002</v>
      </c>
      <c r="O14" s="53">
        <f t="shared" si="4"/>
        <v>0.46522662779698865</v>
      </c>
      <c r="P14" s="65">
        <f t="shared" si="5"/>
        <v>4.6442724458204339</v>
      </c>
      <c r="Q14" s="46">
        <v>9972</v>
      </c>
      <c r="R14" s="53">
        <f t="shared" si="6"/>
        <v>0.15463102234489604</v>
      </c>
      <c r="S14" s="65">
        <f t="shared" si="7"/>
        <v>1.5436532507739937</v>
      </c>
      <c r="T14" s="92">
        <v>10372</v>
      </c>
      <c r="U14" s="117">
        <v>8217</v>
      </c>
      <c r="V14" s="55" t="s">
        <v>249</v>
      </c>
      <c r="W14" s="52">
        <f t="shared" si="8"/>
        <v>18589</v>
      </c>
      <c r="X14" s="53">
        <f t="shared" si="9"/>
        <v>0.28825070942331249</v>
      </c>
      <c r="Y14" s="66">
        <f t="shared" si="10"/>
        <v>2.8775541795665633</v>
      </c>
    </row>
    <row r="15" spans="1:25">
      <c r="A15" s="50" t="s">
        <v>78</v>
      </c>
      <c r="B15" s="51" t="s">
        <v>122</v>
      </c>
      <c r="C15" s="64">
        <v>4469</v>
      </c>
      <c r="D15" s="46">
        <v>56715</v>
      </c>
      <c r="E15" s="53">
        <f t="shared" si="0"/>
        <v>0.25429200425053017</v>
      </c>
      <c r="F15" s="65">
        <f t="shared" si="1"/>
        <v>12.690758558961736</v>
      </c>
      <c r="G15" s="52">
        <v>223031</v>
      </c>
      <c r="H15" s="46">
        <v>4057</v>
      </c>
      <c r="I15" s="52">
        <v>2000</v>
      </c>
      <c r="J15" s="52">
        <v>0</v>
      </c>
      <c r="K15" s="52">
        <v>6057</v>
      </c>
      <c r="L15" s="53">
        <f t="shared" si="2"/>
        <v>0.10679714361280085</v>
      </c>
      <c r="M15" s="65">
        <f t="shared" si="3"/>
        <v>1.3553367643768182</v>
      </c>
      <c r="N15" s="46">
        <v>16800</v>
      </c>
      <c r="O15" s="53">
        <f t="shared" si="4"/>
        <v>0.29621793176408356</v>
      </c>
      <c r="P15" s="65">
        <f t="shared" si="5"/>
        <v>3.7592302528529871</v>
      </c>
      <c r="Q15" s="46">
        <v>17039</v>
      </c>
      <c r="R15" s="53">
        <f t="shared" si="6"/>
        <v>0.30043198448382263</v>
      </c>
      <c r="S15" s="65">
        <f t="shared" si="7"/>
        <v>3.8127097784739314</v>
      </c>
      <c r="T15" s="92">
        <v>10372</v>
      </c>
      <c r="U15" s="117">
        <v>6447</v>
      </c>
      <c r="V15" s="55" t="s">
        <v>258</v>
      </c>
      <c r="W15" s="52">
        <f t="shared" si="8"/>
        <v>16819</v>
      </c>
      <c r="X15" s="53">
        <f t="shared" si="9"/>
        <v>0.29655294013929295</v>
      </c>
      <c r="Y15" s="66">
        <f t="shared" si="10"/>
        <v>3.7634817632579995</v>
      </c>
    </row>
    <row r="16" spans="1:25">
      <c r="A16" s="50" t="s">
        <v>70</v>
      </c>
      <c r="B16" s="51" t="s">
        <v>117</v>
      </c>
      <c r="C16" s="64">
        <v>4489</v>
      </c>
      <c r="D16" s="46">
        <v>55936</v>
      </c>
      <c r="E16" s="53">
        <f t="shared" si="0"/>
        <v>0.23244970640425205</v>
      </c>
      <c r="F16" s="65">
        <f t="shared" si="1"/>
        <v>12.460681666295388</v>
      </c>
      <c r="G16" s="52">
        <v>240637</v>
      </c>
      <c r="H16" s="46">
        <v>1635</v>
      </c>
      <c r="I16" s="52">
        <v>652</v>
      </c>
      <c r="J16" s="52">
        <v>0</v>
      </c>
      <c r="K16" s="52">
        <v>2287</v>
      </c>
      <c r="L16" s="53">
        <f t="shared" si="2"/>
        <v>4.0886012585812356E-2</v>
      </c>
      <c r="M16" s="65">
        <f t="shared" si="3"/>
        <v>0.50946758743595455</v>
      </c>
      <c r="N16" s="46">
        <v>26869</v>
      </c>
      <c r="O16" s="53">
        <f t="shared" si="4"/>
        <v>0.48035254576659037</v>
      </c>
      <c r="P16" s="65">
        <f t="shared" si="5"/>
        <v>5.9855201603920696</v>
      </c>
      <c r="Q16" s="46">
        <v>7915</v>
      </c>
      <c r="R16" s="53">
        <f t="shared" si="6"/>
        <v>0.14150100114416475</v>
      </c>
      <c r="S16" s="65">
        <f t="shared" si="7"/>
        <v>1.7631989307195366</v>
      </c>
      <c r="T16" s="92">
        <v>10372</v>
      </c>
      <c r="U16" s="117">
        <v>8493</v>
      </c>
      <c r="V16" s="55" t="s">
        <v>250</v>
      </c>
      <c r="W16" s="52">
        <f t="shared" si="8"/>
        <v>18865</v>
      </c>
      <c r="X16" s="53">
        <f t="shared" si="9"/>
        <v>0.33726044050343251</v>
      </c>
      <c r="Y16" s="66">
        <f t="shared" si="10"/>
        <v>4.2024949877478281</v>
      </c>
    </row>
    <row r="17" spans="1:25" ht="25.5">
      <c r="A17" s="50" t="s">
        <v>72</v>
      </c>
      <c r="B17" s="51" t="s">
        <v>117</v>
      </c>
      <c r="C17" s="64">
        <v>5485</v>
      </c>
      <c r="D17" s="46">
        <v>81063</v>
      </c>
      <c r="E17" s="53">
        <f t="shared" si="0"/>
        <v>0.30772705703710734</v>
      </c>
      <c r="F17" s="65">
        <f t="shared" si="1"/>
        <v>14.779033728350045</v>
      </c>
      <c r="G17" s="52">
        <v>263425</v>
      </c>
      <c r="H17" s="46">
        <v>2969</v>
      </c>
      <c r="I17" s="52">
        <v>1485</v>
      </c>
      <c r="J17" s="52">
        <v>0</v>
      </c>
      <c r="K17" s="52">
        <v>4454</v>
      </c>
      <c r="L17" s="53">
        <f t="shared" si="2"/>
        <v>5.4944919383689228E-2</v>
      </c>
      <c r="M17" s="65">
        <f t="shared" si="3"/>
        <v>0.81203281677301731</v>
      </c>
      <c r="N17" s="46">
        <v>33148</v>
      </c>
      <c r="O17" s="53">
        <f t="shared" si="4"/>
        <v>0.4089165217176764</v>
      </c>
      <c r="P17" s="65">
        <f t="shared" si="5"/>
        <v>6.0433910665451229</v>
      </c>
      <c r="Q17" s="46">
        <v>10419</v>
      </c>
      <c r="R17" s="53">
        <f t="shared" si="6"/>
        <v>0.12852966211465155</v>
      </c>
      <c r="S17" s="65">
        <f t="shared" si="7"/>
        <v>1.8995442114858705</v>
      </c>
      <c r="T17" s="92">
        <v>10372</v>
      </c>
      <c r="U17" s="117">
        <v>22670</v>
      </c>
      <c r="V17" s="55" t="s">
        <v>252</v>
      </c>
      <c r="W17" s="52">
        <f t="shared" si="8"/>
        <v>33042</v>
      </c>
      <c r="X17" s="53">
        <f t="shared" si="9"/>
        <v>0.40760889678398282</v>
      </c>
      <c r="Y17" s="66">
        <f t="shared" si="10"/>
        <v>6.0240656335460345</v>
      </c>
    </row>
    <row r="18" spans="1:25">
      <c r="A18" s="50" t="s">
        <v>56</v>
      </c>
      <c r="B18" s="51" t="s">
        <v>103</v>
      </c>
      <c r="C18" s="64">
        <v>3778</v>
      </c>
      <c r="D18" s="46">
        <v>52334</v>
      </c>
      <c r="E18" s="53">
        <f t="shared" si="0"/>
        <v>0.37741046831955921</v>
      </c>
      <c r="F18" s="65">
        <f t="shared" si="1"/>
        <v>13.852302805717311</v>
      </c>
      <c r="G18" s="52">
        <v>138666</v>
      </c>
      <c r="H18" s="46">
        <v>1445</v>
      </c>
      <c r="I18" s="52">
        <v>1138</v>
      </c>
      <c r="J18" s="52">
        <v>136</v>
      </c>
      <c r="K18" s="52">
        <v>2719</v>
      </c>
      <c r="L18" s="53">
        <f t="shared" si="2"/>
        <v>5.1954752168762185E-2</v>
      </c>
      <c r="M18" s="65">
        <f t="shared" si="3"/>
        <v>0.71969295923769194</v>
      </c>
      <c r="N18" s="46">
        <v>20187</v>
      </c>
      <c r="O18" s="53">
        <f t="shared" si="4"/>
        <v>0.38573393969503572</v>
      </c>
      <c r="P18" s="65">
        <f t="shared" si="5"/>
        <v>5.3433033350979358</v>
      </c>
      <c r="Q18" s="46">
        <v>8386</v>
      </c>
      <c r="R18" s="53">
        <f t="shared" si="6"/>
        <v>0.1602399969427141</v>
      </c>
      <c r="S18" s="65">
        <f t="shared" si="7"/>
        <v>2.2196929592376917</v>
      </c>
      <c r="T18" s="92">
        <v>10372</v>
      </c>
      <c r="U18" s="117">
        <v>10670</v>
      </c>
      <c r="V18" s="55" t="s">
        <v>239</v>
      </c>
      <c r="W18" s="52">
        <f t="shared" si="8"/>
        <v>21042</v>
      </c>
      <c r="X18" s="53">
        <f t="shared" si="9"/>
        <v>0.40207131119348799</v>
      </c>
      <c r="Y18" s="66">
        <f t="shared" si="10"/>
        <v>5.5696135521439913</v>
      </c>
    </row>
    <row r="19" spans="1:25">
      <c r="A19" s="50" t="s">
        <v>77</v>
      </c>
      <c r="B19" s="51" t="s">
        <v>103</v>
      </c>
      <c r="C19" s="64">
        <v>4620</v>
      </c>
      <c r="D19" s="46">
        <v>35102</v>
      </c>
      <c r="E19" s="53">
        <f t="shared" si="0"/>
        <v>0.26291466620727882</v>
      </c>
      <c r="F19" s="65">
        <f t="shared" si="1"/>
        <v>7.5978354978354981</v>
      </c>
      <c r="G19" s="52">
        <v>133511</v>
      </c>
      <c r="H19" s="46">
        <v>432</v>
      </c>
      <c r="I19" s="52">
        <v>0</v>
      </c>
      <c r="J19" s="52">
        <v>0</v>
      </c>
      <c r="K19" s="52">
        <v>432</v>
      </c>
      <c r="L19" s="58">
        <f t="shared" si="2"/>
        <v>1.230699105464076E-2</v>
      </c>
      <c r="M19" s="65">
        <f t="shared" si="3"/>
        <v>9.350649350649351E-2</v>
      </c>
      <c r="N19" s="46">
        <v>9636</v>
      </c>
      <c r="O19" s="53">
        <f t="shared" si="4"/>
        <v>0.27451427269101475</v>
      </c>
      <c r="P19" s="65">
        <f t="shared" si="5"/>
        <v>2.0857142857142859</v>
      </c>
      <c r="Q19" s="46">
        <v>9896</v>
      </c>
      <c r="R19" s="53">
        <f t="shared" si="6"/>
        <v>0.28192125804797447</v>
      </c>
      <c r="S19" s="65">
        <f t="shared" si="7"/>
        <v>2.1419913419913419</v>
      </c>
      <c r="T19" s="92">
        <v>10372</v>
      </c>
      <c r="U19" s="117">
        <v>4766</v>
      </c>
      <c r="V19" s="55" t="s">
        <v>257</v>
      </c>
      <c r="W19" s="52">
        <f t="shared" si="8"/>
        <v>15138</v>
      </c>
      <c r="X19" s="53">
        <f t="shared" si="9"/>
        <v>0.43125747820637</v>
      </c>
      <c r="Y19" s="66">
        <f t="shared" si="10"/>
        <v>3.2766233766233768</v>
      </c>
    </row>
    <row r="20" spans="1:25">
      <c r="A20" s="50" t="s">
        <v>75</v>
      </c>
      <c r="B20" s="51" t="s">
        <v>120</v>
      </c>
      <c r="C20" s="64">
        <v>5559</v>
      </c>
      <c r="D20" s="46">
        <v>129904</v>
      </c>
      <c r="E20" s="53">
        <f t="shared" si="0"/>
        <v>0.22211887011832296</v>
      </c>
      <c r="F20" s="65">
        <f t="shared" si="1"/>
        <v>23.368231696348264</v>
      </c>
      <c r="G20" s="52">
        <v>584840</v>
      </c>
      <c r="H20" s="46">
        <v>1177</v>
      </c>
      <c r="I20" s="52">
        <v>911</v>
      </c>
      <c r="J20" s="52">
        <v>0</v>
      </c>
      <c r="K20" s="52">
        <v>2088</v>
      </c>
      <c r="L20" s="58">
        <f t="shared" si="2"/>
        <v>1.6073408055179209E-2</v>
      </c>
      <c r="M20" s="65">
        <f t="shared" si="3"/>
        <v>0.37560712358337833</v>
      </c>
      <c r="N20" s="46">
        <v>99418</v>
      </c>
      <c r="O20" s="53">
        <f t="shared" si="4"/>
        <v>0.7653190048035472</v>
      </c>
      <c r="P20" s="65">
        <f t="shared" si="5"/>
        <v>17.884151825867963</v>
      </c>
      <c r="Q20" s="46">
        <v>16560</v>
      </c>
      <c r="R20" s="53">
        <f t="shared" si="6"/>
        <v>0.12747875354107649</v>
      </c>
      <c r="S20" s="65">
        <f t="shared" si="7"/>
        <v>2.9789530491095522</v>
      </c>
      <c r="T20" s="92">
        <v>10372</v>
      </c>
      <c r="U20" s="117">
        <v>1466</v>
      </c>
      <c r="V20" s="55" t="s">
        <v>255</v>
      </c>
      <c r="W20" s="52">
        <f t="shared" si="8"/>
        <v>11838</v>
      </c>
      <c r="X20" s="53">
        <f t="shared" si="9"/>
        <v>9.1128833600197065E-2</v>
      </c>
      <c r="Y20" s="66">
        <f t="shared" si="10"/>
        <v>2.129519697787372</v>
      </c>
    </row>
    <row r="21" spans="1:25">
      <c r="A21" s="50" t="s">
        <v>81</v>
      </c>
      <c r="B21" s="51" t="s">
        <v>125</v>
      </c>
      <c r="C21" s="64">
        <v>29568</v>
      </c>
      <c r="D21" s="46">
        <v>82930</v>
      </c>
      <c r="E21" s="53">
        <f t="shared" si="0"/>
        <v>0.13019921594732373</v>
      </c>
      <c r="F21" s="65">
        <f t="shared" si="1"/>
        <v>2.8047213203463204</v>
      </c>
      <c r="G21" s="52">
        <v>636947</v>
      </c>
      <c r="H21" s="46">
        <v>550</v>
      </c>
      <c r="I21" s="52">
        <v>150</v>
      </c>
      <c r="J21" s="52">
        <v>0</v>
      </c>
      <c r="K21" s="52">
        <v>700</v>
      </c>
      <c r="L21" s="58">
        <f t="shared" si="2"/>
        <v>8.440853732063186E-3</v>
      </c>
      <c r="M21" s="65">
        <f t="shared" si="3"/>
        <v>2.3674242424242424E-2</v>
      </c>
      <c r="N21" s="46">
        <v>29068</v>
      </c>
      <c r="O21" s="53">
        <f t="shared" si="4"/>
        <v>0.35051248040516098</v>
      </c>
      <c r="P21" s="65">
        <f t="shared" si="5"/>
        <v>0.98308982683982682</v>
      </c>
      <c r="Q21" s="46">
        <v>10217</v>
      </c>
      <c r="R21" s="53">
        <f t="shared" si="6"/>
        <v>0.12320028940069938</v>
      </c>
      <c r="S21" s="65">
        <f t="shared" si="7"/>
        <v>0.34554247835497837</v>
      </c>
      <c r="T21" s="92">
        <v>41441</v>
      </c>
      <c r="U21" s="117">
        <v>1504</v>
      </c>
      <c r="V21" s="55" t="s">
        <v>261</v>
      </c>
      <c r="W21" s="52">
        <f t="shared" si="8"/>
        <v>42945</v>
      </c>
      <c r="X21" s="53">
        <f t="shared" si="9"/>
        <v>0.51784637646207643</v>
      </c>
      <c r="Y21" s="66">
        <f t="shared" si="10"/>
        <v>1.4524147727272727</v>
      </c>
    </row>
    <row r="22" spans="1:25">
      <c r="A22" s="50" t="s">
        <v>79</v>
      </c>
      <c r="B22" s="51" t="s">
        <v>123</v>
      </c>
      <c r="C22" s="64">
        <v>22529</v>
      </c>
      <c r="D22" s="46">
        <v>131993</v>
      </c>
      <c r="E22" s="53">
        <f t="shared" si="0"/>
        <v>0.10360981613777069</v>
      </c>
      <c r="F22" s="65">
        <f t="shared" si="1"/>
        <v>5.8588042079098051</v>
      </c>
      <c r="G22" s="52">
        <v>1273943</v>
      </c>
      <c r="H22" s="46">
        <v>1155</v>
      </c>
      <c r="I22" s="52">
        <v>300</v>
      </c>
      <c r="J22" s="52">
        <v>0</v>
      </c>
      <c r="K22" s="52">
        <v>1455</v>
      </c>
      <c r="L22" s="58">
        <f t="shared" si="2"/>
        <v>1.1023311842294667E-2</v>
      </c>
      <c r="M22" s="65">
        <f t="shared" si="3"/>
        <v>6.4583425806737982E-2</v>
      </c>
      <c r="N22" s="46">
        <v>55106</v>
      </c>
      <c r="O22" s="53">
        <f t="shared" si="4"/>
        <v>0.41749183668830925</v>
      </c>
      <c r="P22" s="65">
        <f t="shared" si="5"/>
        <v>2.4460029295574595</v>
      </c>
      <c r="Q22" s="46">
        <v>32379</v>
      </c>
      <c r="R22" s="53">
        <f t="shared" si="6"/>
        <v>0.2453084633276007</v>
      </c>
      <c r="S22" s="65">
        <f t="shared" si="7"/>
        <v>1.4372142571796351</v>
      </c>
      <c r="T22" s="92">
        <v>22942</v>
      </c>
      <c r="U22" s="117">
        <v>20111</v>
      </c>
      <c r="V22" s="55" t="s">
        <v>259</v>
      </c>
      <c r="W22" s="52">
        <f t="shared" si="8"/>
        <v>43053</v>
      </c>
      <c r="X22" s="53">
        <f t="shared" si="9"/>
        <v>0.32617638814179539</v>
      </c>
      <c r="Y22" s="66">
        <f t="shared" si="10"/>
        <v>1.9110035953659728</v>
      </c>
    </row>
    <row r="23" spans="1:25" ht="25.5">
      <c r="A23" s="50" t="s">
        <v>58</v>
      </c>
      <c r="B23" s="51" t="s">
        <v>105</v>
      </c>
      <c r="C23" s="64">
        <v>3616</v>
      </c>
      <c r="D23" s="46">
        <v>33513</v>
      </c>
      <c r="E23" s="53">
        <f t="shared" si="0"/>
        <v>0.12421423276501112</v>
      </c>
      <c r="F23" s="65">
        <f t="shared" si="1"/>
        <v>9.2679756637168147</v>
      </c>
      <c r="G23" s="52">
        <v>269800</v>
      </c>
      <c r="H23" s="46">
        <v>1373</v>
      </c>
      <c r="I23" s="52">
        <v>1282</v>
      </c>
      <c r="J23" s="52">
        <v>300</v>
      </c>
      <c r="K23" s="52">
        <v>2955</v>
      </c>
      <c r="L23" s="53">
        <f t="shared" si="2"/>
        <v>8.8174738161310537E-2</v>
      </c>
      <c r="M23" s="65">
        <f t="shared" si="3"/>
        <v>0.81720132743362828</v>
      </c>
      <c r="N23" s="46">
        <v>5268</v>
      </c>
      <c r="O23" s="53">
        <f t="shared" si="4"/>
        <v>0.15719273117894547</v>
      </c>
      <c r="P23" s="65">
        <f t="shared" si="5"/>
        <v>1.456858407079646</v>
      </c>
      <c r="Q23" s="46">
        <v>10218</v>
      </c>
      <c r="R23" s="53">
        <f t="shared" si="6"/>
        <v>0.30489660728672457</v>
      </c>
      <c r="S23" s="65">
        <f t="shared" si="7"/>
        <v>2.8257743362831858</v>
      </c>
      <c r="T23" s="92">
        <v>10372</v>
      </c>
      <c r="U23" s="117">
        <v>4700</v>
      </c>
      <c r="V23" s="55" t="s">
        <v>241</v>
      </c>
      <c r="W23" s="52">
        <f t="shared" si="8"/>
        <v>15072</v>
      </c>
      <c r="X23" s="53">
        <f t="shared" si="9"/>
        <v>0.44973592337301943</v>
      </c>
      <c r="Y23" s="66">
        <f t="shared" si="10"/>
        <v>4.168141592920354</v>
      </c>
    </row>
    <row r="24" spans="1:25">
      <c r="A24" s="50" t="s">
        <v>83</v>
      </c>
      <c r="B24" s="51" t="s">
        <v>128</v>
      </c>
      <c r="C24" s="64">
        <v>17075</v>
      </c>
      <c r="D24" s="46">
        <v>215035</v>
      </c>
      <c r="E24" s="53">
        <f t="shared" si="0"/>
        <v>0.24524557631883578</v>
      </c>
      <c r="F24" s="65">
        <f t="shared" si="1"/>
        <v>12.593557833089312</v>
      </c>
      <c r="G24" s="52">
        <v>876815</v>
      </c>
      <c r="H24" s="46">
        <v>2765</v>
      </c>
      <c r="I24" s="52">
        <v>1700</v>
      </c>
      <c r="J24" s="52">
        <v>0</v>
      </c>
      <c r="K24" s="52">
        <v>4465</v>
      </c>
      <c r="L24" s="54">
        <f t="shared" si="2"/>
        <v>2.0764061664380218E-2</v>
      </c>
      <c r="M24" s="65">
        <f t="shared" si="3"/>
        <v>0.26149341142020499</v>
      </c>
      <c r="N24" s="46">
        <v>128457</v>
      </c>
      <c r="O24" s="53">
        <f t="shared" si="4"/>
        <v>0.59737717115818356</v>
      </c>
      <c r="P24" s="65">
        <f t="shared" si="5"/>
        <v>7.5231039531478769</v>
      </c>
      <c r="Q24" s="46">
        <v>11049</v>
      </c>
      <c r="R24" s="53">
        <f t="shared" si="6"/>
        <v>5.1382333108563723E-2</v>
      </c>
      <c r="S24" s="65">
        <f t="shared" si="7"/>
        <v>0.64708638360175696</v>
      </c>
      <c r="T24" s="92">
        <v>23574</v>
      </c>
      <c r="U24" s="117">
        <v>47490</v>
      </c>
      <c r="V24" s="55" t="s">
        <v>264</v>
      </c>
      <c r="W24" s="52">
        <f t="shared" si="8"/>
        <v>71064</v>
      </c>
      <c r="X24" s="53">
        <f t="shared" si="9"/>
        <v>0.3304764340688725</v>
      </c>
      <c r="Y24" s="66">
        <f t="shared" si="10"/>
        <v>4.1618740849194733</v>
      </c>
    </row>
    <row r="25" spans="1:25">
      <c r="A25" s="50" t="s">
        <v>406</v>
      </c>
      <c r="B25" s="51" t="s">
        <v>126</v>
      </c>
      <c r="C25" s="64">
        <v>14532</v>
      </c>
      <c r="D25" s="46">
        <v>188770</v>
      </c>
      <c r="E25" s="53">
        <f t="shared" si="0"/>
        <v>0.19139750494792512</v>
      </c>
      <c r="F25" s="65">
        <f t="shared" si="1"/>
        <v>12.989953206716212</v>
      </c>
      <c r="G25" s="52">
        <v>986272</v>
      </c>
      <c r="H25" s="46">
        <v>0</v>
      </c>
      <c r="I25" s="52">
        <v>0</v>
      </c>
      <c r="J25" s="52">
        <v>0</v>
      </c>
      <c r="K25" s="52">
        <v>0</v>
      </c>
      <c r="L25" s="53">
        <f t="shared" si="2"/>
        <v>0</v>
      </c>
      <c r="M25" s="65">
        <f t="shared" si="3"/>
        <v>0</v>
      </c>
      <c r="N25" s="46">
        <v>102590</v>
      </c>
      <c r="O25" s="53">
        <f t="shared" si="4"/>
        <v>0.54346559304974307</v>
      </c>
      <c r="P25" s="65">
        <f t="shared" si="5"/>
        <v>7.0595926231764379</v>
      </c>
      <c r="Q25" s="46">
        <v>14347</v>
      </c>
      <c r="R25" s="53">
        <f t="shared" si="6"/>
        <v>7.6002542776924295E-2</v>
      </c>
      <c r="S25" s="65">
        <f t="shared" si="7"/>
        <v>0.98726947426369394</v>
      </c>
      <c r="T25" s="92">
        <v>23174</v>
      </c>
      <c r="U25" s="117">
        <v>48659</v>
      </c>
      <c r="V25" s="55" t="s">
        <v>262</v>
      </c>
      <c r="W25" s="52">
        <f t="shared" si="8"/>
        <v>71833</v>
      </c>
      <c r="X25" s="53">
        <f t="shared" si="9"/>
        <v>0.38053186417333262</v>
      </c>
      <c r="Y25" s="66">
        <f t="shared" si="10"/>
        <v>4.9430911092760805</v>
      </c>
    </row>
    <row r="26" spans="1:25">
      <c r="A26" s="50" t="s">
        <v>74</v>
      </c>
      <c r="B26" s="51" t="s">
        <v>119</v>
      </c>
      <c r="C26" s="64">
        <v>1410</v>
      </c>
      <c r="D26" s="46">
        <v>144161</v>
      </c>
      <c r="E26" s="53">
        <f t="shared" si="0"/>
        <v>0.27601134211881656</v>
      </c>
      <c r="F26" s="65">
        <f t="shared" si="1"/>
        <v>102.24184397163121</v>
      </c>
      <c r="G26" s="52">
        <v>522301</v>
      </c>
      <c r="H26" s="46">
        <v>4678</v>
      </c>
      <c r="I26" s="52">
        <v>1275</v>
      </c>
      <c r="J26" s="52">
        <v>0</v>
      </c>
      <c r="K26" s="52">
        <v>5953</v>
      </c>
      <c r="L26" s="53">
        <f t="shared" si="2"/>
        <v>4.1294108670167383E-2</v>
      </c>
      <c r="M26" s="65">
        <f t="shared" si="3"/>
        <v>4.2219858156028369</v>
      </c>
      <c r="N26" s="46">
        <v>85037</v>
      </c>
      <c r="O26" s="53">
        <f t="shared" si="4"/>
        <v>0.58987520896775136</v>
      </c>
      <c r="P26" s="65">
        <f t="shared" si="5"/>
        <v>60.309929078014186</v>
      </c>
      <c r="Q26" s="46">
        <v>17053</v>
      </c>
      <c r="R26" s="53">
        <f t="shared" si="6"/>
        <v>0.11829135480469753</v>
      </c>
      <c r="S26" s="65">
        <f t="shared" si="7"/>
        <v>12.094326241134752</v>
      </c>
      <c r="T26" s="92">
        <v>10372</v>
      </c>
      <c r="U26" s="117">
        <v>25746</v>
      </c>
      <c r="V26" s="55" t="s">
        <v>254</v>
      </c>
      <c r="W26" s="52">
        <f t="shared" si="8"/>
        <v>36118</v>
      </c>
      <c r="X26" s="53">
        <f t="shared" si="9"/>
        <v>0.25053932755738378</v>
      </c>
      <c r="Y26" s="66">
        <f t="shared" si="10"/>
        <v>25.615602836879432</v>
      </c>
    </row>
    <row r="27" spans="1:25">
      <c r="A27" s="50" t="s">
        <v>84</v>
      </c>
      <c r="B27" s="51" t="s">
        <v>129</v>
      </c>
      <c r="C27" s="64">
        <v>25163</v>
      </c>
      <c r="D27" s="46">
        <v>896410</v>
      </c>
      <c r="E27" s="53">
        <f t="shared" si="0"/>
        <v>0.33114860441851635</v>
      </c>
      <c r="F27" s="65">
        <f t="shared" si="1"/>
        <v>35.624130668044351</v>
      </c>
      <c r="G27" s="52">
        <v>2706972</v>
      </c>
      <c r="H27" s="46">
        <v>6500</v>
      </c>
      <c r="I27" s="52">
        <v>3000</v>
      </c>
      <c r="J27" s="52">
        <v>500</v>
      </c>
      <c r="K27" s="52">
        <v>10000</v>
      </c>
      <c r="L27" s="58">
        <f t="shared" si="2"/>
        <v>1.1155609598286499E-2</v>
      </c>
      <c r="M27" s="65">
        <f t="shared" si="3"/>
        <v>0.39740889401104795</v>
      </c>
      <c r="N27" s="46">
        <v>451320</v>
      </c>
      <c r="O27" s="53">
        <f t="shared" si="4"/>
        <v>0.50347497238986627</v>
      </c>
      <c r="P27" s="65">
        <f t="shared" si="5"/>
        <v>17.935858204506616</v>
      </c>
      <c r="Q27" s="46">
        <v>18000</v>
      </c>
      <c r="R27" s="54">
        <f t="shared" si="6"/>
        <v>2.0080097276915697E-2</v>
      </c>
      <c r="S27" s="65">
        <f t="shared" si="7"/>
        <v>0.71533600921988638</v>
      </c>
      <c r="T27" s="92">
        <v>35640</v>
      </c>
      <c r="U27" s="117">
        <v>381450</v>
      </c>
      <c r="V27" s="55" t="s">
        <v>265</v>
      </c>
      <c r="W27" s="52">
        <f t="shared" si="8"/>
        <v>417090</v>
      </c>
      <c r="X27" s="53">
        <f t="shared" si="9"/>
        <v>0.46528932073493157</v>
      </c>
      <c r="Y27" s="66">
        <f t="shared" si="10"/>
        <v>16.575527560306799</v>
      </c>
    </row>
    <row r="28" spans="1:25">
      <c r="A28" s="50" t="s">
        <v>64</v>
      </c>
      <c r="B28" s="51" t="s">
        <v>111</v>
      </c>
      <c r="C28" s="64">
        <v>5991</v>
      </c>
      <c r="D28" s="46">
        <v>33539</v>
      </c>
      <c r="E28" s="53">
        <f t="shared" si="0"/>
        <v>0.41152652179781346</v>
      </c>
      <c r="F28" s="65">
        <f t="shared" si="1"/>
        <v>5.598230679352362</v>
      </c>
      <c r="G28" s="52">
        <v>81499</v>
      </c>
      <c r="H28" s="46">
        <v>770</v>
      </c>
      <c r="I28" s="52">
        <v>16</v>
      </c>
      <c r="J28" s="52">
        <v>0</v>
      </c>
      <c r="K28" s="52">
        <v>786</v>
      </c>
      <c r="L28" s="54">
        <f t="shared" si="2"/>
        <v>2.3435403560034585E-2</v>
      </c>
      <c r="M28" s="65">
        <f t="shared" si="3"/>
        <v>0.13119679519278918</v>
      </c>
      <c r="N28" s="46">
        <v>8254</v>
      </c>
      <c r="O28" s="53">
        <f t="shared" si="4"/>
        <v>0.2461015534154268</v>
      </c>
      <c r="P28" s="65">
        <f t="shared" si="5"/>
        <v>1.3777332665665165</v>
      </c>
      <c r="Q28" s="46">
        <v>5889</v>
      </c>
      <c r="R28" s="53">
        <f t="shared" si="6"/>
        <v>0.17558663048987747</v>
      </c>
      <c r="S28" s="65">
        <f t="shared" si="7"/>
        <v>0.98297446169253877</v>
      </c>
      <c r="T28" s="92">
        <v>10372</v>
      </c>
      <c r="U28" s="117">
        <v>8238</v>
      </c>
      <c r="V28" s="55" t="s">
        <v>246</v>
      </c>
      <c r="W28" s="52">
        <f t="shared" si="8"/>
        <v>18610</v>
      </c>
      <c r="X28" s="53">
        <f t="shared" si="9"/>
        <v>0.55487641253466113</v>
      </c>
      <c r="Y28" s="66">
        <f t="shared" si="10"/>
        <v>3.1063261559005175</v>
      </c>
    </row>
    <row r="29" spans="1:25">
      <c r="A29" s="50" t="s">
        <v>85</v>
      </c>
      <c r="B29" s="51" t="s">
        <v>111</v>
      </c>
      <c r="C29" s="64">
        <v>19821</v>
      </c>
      <c r="D29" s="46">
        <v>228357</v>
      </c>
      <c r="E29" s="53">
        <f t="shared" si="0"/>
        <v>0.15362885321779846</v>
      </c>
      <c r="F29" s="65">
        <f t="shared" si="1"/>
        <v>11.520962615407901</v>
      </c>
      <c r="G29" s="52">
        <v>1486420</v>
      </c>
      <c r="H29" s="46">
        <v>0</v>
      </c>
      <c r="I29" s="52">
        <v>0</v>
      </c>
      <c r="J29" s="52">
        <v>0</v>
      </c>
      <c r="K29" s="52">
        <v>0</v>
      </c>
      <c r="L29" s="54">
        <f t="shared" si="2"/>
        <v>0</v>
      </c>
      <c r="M29" s="65">
        <f t="shared" si="3"/>
        <v>0</v>
      </c>
      <c r="N29" s="46">
        <v>164150</v>
      </c>
      <c r="O29" s="53">
        <f t="shared" si="4"/>
        <v>0.71883060295940127</v>
      </c>
      <c r="P29" s="65">
        <f t="shared" si="5"/>
        <v>8.2816205035063817</v>
      </c>
      <c r="Q29" s="46">
        <v>16114</v>
      </c>
      <c r="R29" s="53">
        <f t="shared" si="6"/>
        <v>7.0564948742539088E-2</v>
      </c>
      <c r="S29" s="65">
        <f t="shared" si="7"/>
        <v>0.81297613642096767</v>
      </c>
      <c r="T29" s="92">
        <v>35378</v>
      </c>
      <c r="U29" s="117">
        <v>12715</v>
      </c>
      <c r="V29" s="55" t="s">
        <v>266</v>
      </c>
      <c r="W29" s="52">
        <f t="shared" si="8"/>
        <v>48093</v>
      </c>
      <c r="X29" s="53">
        <f t="shared" si="9"/>
        <v>0.2106044482980596</v>
      </c>
      <c r="Y29" s="66">
        <f t="shared" si="10"/>
        <v>2.4263659754805511</v>
      </c>
    </row>
    <row r="30" spans="1:25">
      <c r="A30" s="50" t="s">
        <v>100</v>
      </c>
      <c r="B30" s="51" t="s">
        <v>111</v>
      </c>
      <c r="C30" s="64">
        <v>1920</v>
      </c>
      <c r="D30" s="46">
        <v>36452</v>
      </c>
      <c r="E30" s="53">
        <f t="shared" si="0"/>
        <v>0.37137180989251695</v>
      </c>
      <c r="F30" s="65">
        <f t="shared" si="1"/>
        <v>18.985416666666666</v>
      </c>
      <c r="G30" s="52">
        <v>98155</v>
      </c>
      <c r="H30" s="46">
        <v>1278</v>
      </c>
      <c r="I30" s="52">
        <v>1279</v>
      </c>
      <c r="J30" s="52">
        <v>0</v>
      </c>
      <c r="K30" s="52">
        <v>2557</v>
      </c>
      <c r="L30" s="53">
        <f t="shared" si="2"/>
        <v>7.0147042686272365E-2</v>
      </c>
      <c r="M30" s="65">
        <f t="shared" si="3"/>
        <v>1.3317708333333333</v>
      </c>
      <c r="N30" s="46">
        <v>9957</v>
      </c>
      <c r="O30" s="53">
        <f t="shared" si="4"/>
        <v>0.27315373642049817</v>
      </c>
      <c r="P30" s="65">
        <f t="shared" si="5"/>
        <v>5.1859374999999996</v>
      </c>
      <c r="Q30" s="46">
        <v>7817</v>
      </c>
      <c r="R30" s="53">
        <f t="shared" si="6"/>
        <v>0.21444639525951936</v>
      </c>
      <c r="S30" s="65">
        <f t="shared" si="7"/>
        <v>4.0713541666666666</v>
      </c>
      <c r="T30" s="92">
        <v>10372</v>
      </c>
      <c r="U30" s="117">
        <v>5749</v>
      </c>
      <c r="V30" s="55" t="s">
        <v>281</v>
      </c>
      <c r="W30" s="52">
        <f t="shared" si="8"/>
        <v>16121</v>
      </c>
      <c r="X30" s="53">
        <f t="shared" si="9"/>
        <v>0.4422528256337101</v>
      </c>
      <c r="Y30" s="66">
        <f t="shared" si="10"/>
        <v>8.3963541666666668</v>
      </c>
    </row>
    <row r="31" spans="1:25">
      <c r="A31" s="50" t="s">
        <v>82</v>
      </c>
      <c r="B31" s="51" t="s">
        <v>127</v>
      </c>
      <c r="C31" s="64">
        <v>34114</v>
      </c>
      <c r="D31" s="46">
        <v>150140</v>
      </c>
      <c r="E31" s="53">
        <f t="shared" si="0"/>
        <v>0.15261573241117407</v>
      </c>
      <c r="F31" s="65">
        <f t="shared" si="1"/>
        <v>4.4011256375681542</v>
      </c>
      <c r="G31" s="52">
        <v>983778</v>
      </c>
      <c r="H31" s="46">
        <v>4143</v>
      </c>
      <c r="I31" s="52">
        <v>3843</v>
      </c>
      <c r="J31" s="52">
        <v>355</v>
      </c>
      <c r="K31" s="52">
        <v>8341</v>
      </c>
      <c r="L31" s="53">
        <f t="shared" si="2"/>
        <v>5.5554815505528175E-2</v>
      </c>
      <c r="M31" s="65">
        <f t="shared" si="3"/>
        <v>0.24450372281174884</v>
      </c>
      <c r="N31" s="46">
        <v>58139</v>
      </c>
      <c r="O31" s="53">
        <f t="shared" si="4"/>
        <v>0.38723191687758091</v>
      </c>
      <c r="P31" s="65">
        <f t="shared" si="5"/>
        <v>1.7042563170545817</v>
      </c>
      <c r="Q31" s="46">
        <v>22561</v>
      </c>
      <c r="R31" s="53">
        <f t="shared" si="6"/>
        <v>0.15026641800985746</v>
      </c>
      <c r="S31" s="65">
        <f t="shared" si="7"/>
        <v>0.66134138476871662</v>
      </c>
      <c r="T31" s="92">
        <v>46126</v>
      </c>
      <c r="U31" s="117">
        <v>14973</v>
      </c>
      <c r="V31" s="55" t="s">
        <v>263</v>
      </c>
      <c r="W31" s="52">
        <f t="shared" si="8"/>
        <v>61099</v>
      </c>
      <c r="X31" s="53">
        <f t="shared" si="9"/>
        <v>0.40694684960703342</v>
      </c>
      <c r="Y31" s="66">
        <f t="shared" si="10"/>
        <v>1.7910242129331067</v>
      </c>
    </row>
    <row r="32" spans="1:25">
      <c r="A32" s="50" t="s">
        <v>87</v>
      </c>
      <c r="B32" s="51" t="s">
        <v>130</v>
      </c>
      <c r="C32" s="64">
        <v>12588</v>
      </c>
      <c r="D32" s="46">
        <v>111442</v>
      </c>
      <c r="E32" s="53">
        <f t="shared" si="0"/>
        <v>0.22935124644732158</v>
      </c>
      <c r="F32" s="65">
        <f t="shared" si="1"/>
        <v>8.8530346361614232</v>
      </c>
      <c r="G32" s="52">
        <v>485901</v>
      </c>
      <c r="H32" s="46">
        <v>2918</v>
      </c>
      <c r="I32" s="52">
        <v>2411</v>
      </c>
      <c r="J32" s="52">
        <v>0</v>
      </c>
      <c r="K32" s="52">
        <v>5329</v>
      </c>
      <c r="L32" s="53">
        <f t="shared" si="2"/>
        <v>4.7818596220455485E-2</v>
      </c>
      <c r="M32" s="65">
        <f t="shared" si="3"/>
        <v>0.42333968859231014</v>
      </c>
      <c r="N32" s="46">
        <v>65754</v>
      </c>
      <c r="O32" s="53">
        <f t="shared" si="4"/>
        <v>0.59002889395380553</v>
      </c>
      <c r="P32" s="65">
        <f t="shared" si="5"/>
        <v>5.2235462345090564</v>
      </c>
      <c r="Q32" s="46">
        <v>10778</v>
      </c>
      <c r="R32" s="53">
        <f t="shared" si="6"/>
        <v>9.6713985750435202E-2</v>
      </c>
      <c r="S32" s="65">
        <f t="shared" si="7"/>
        <v>0.85621226564982522</v>
      </c>
      <c r="T32" s="92">
        <v>17651</v>
      </c>
      <c r="U32" s="117">
        <v>11930</v>
      </c>
      <c r="V32" s="55" t="s">
        <v>268</v>
      </c>
      <c r="W32" s="52">
        <f t="shared" si="8"/>
        <v>29581</v>
      </c>
      <c r="X32" s="53">
        <f t="shared" si="9"/>
        <v>0.26543852407530377</v>
      </c>
      <c r="Y32" s="66">
        <f t="shared" si="10"/>
        <v>2.349936447410232</v>
      </c>
    </row>
    <row r="33" spans="1:25">
      <c r="A33" s="50" t="s">
        <v>89</v>
      </c>
      <c r="B33" s="51" t="s">
        <v>131</v>
      </c>
      <c r="C33" s="64">
        <v>75604</v>
      </c>
      <c r="D33" s="46">
        <v>335498</v>
      </c>
      <c r="E33" s="53">
        <f t="shared" si="0"/>
        <v>0.13798620376509221</v>
      </c>
      <c r="F33" s="65">
        <f t="shared" si="1"/>
        <v>4.4375694407703294</v>
      </c>
      <c r="G33" s="52">
        <v>2431388</v>
      </c>
      <c r="H33" s="46">
        <v>2396</v>
      </c>
      <c r="I33" s="52">
        <v>1250</v>
      </c>
      <c r="J33" s="52">
        <v>0</v>
      </c>
      <c r="K33" s="52">
        <v>3646</v>
      </c>
      <c r="L33" s="58">
        <f t="shared" si="2"/>
        <v>1.0867426929519699E-2</v>
      </c>
      <c r="M33" s="65">
        <f t="shared" si="3"/>
        <v>4.8224961642241153E-2</v>
      </c>
      <c r="N33" s="46">
        <v>124683</v>
      </c>
      <c r="O33" s="53">
        <f t="shared" si="4"/>
        <v>0.37163559842383559</v>
      </c>
      <c r="P33" s="65">
        <f t="shared" si="5"/>
        <v>1.649158774668007</v>
      </c>
      <c r="Q33" s="46">
        <v>45384</v>
      </c>
      <c r="R33" s="53">
        <f t="shared" si="6"/>
        <v>0.13527353367233189</v>
      </c>
      <c r="S33" s="65">
        <f t="shared" si="7"/>
        <v>0.60028569916935615</v>
      </c>
      <c r="T33" s="92">
        <v>88455</v>
      </c>
      <c r="U33" s="117">
        <v>73330</v>
      </c>
      <c r="V33" s="55" t="s">
        <v>270</v>
      </c>
      <c r="W33" s="52">
        <f t="shared" si="8"/>
        <v>161785</v>
      </c>
      <c r="X33" s="53">
        <f t="shared" si="9"/>
        <v>0.4822234409743128</v>
      </c>
      <c r="Y33" s="66">
        <f t="shared" si="10"/>
        <v>2.1399000052907255</v>
      </c>
    </row>
    <row r="34" spans="1:25" ht="25.5">
      <c r="A34" s="50" t="s">
        <v>91</v>
      </c>
      <c r="B34" s="51" t="s">
        <v>133</v>
      </c>
      <c r="C34" s="64">
        <v>17871</v>
      </c>
      <c r="D34" s="46">
        <v>199114</v>
      </c>
      <c r="E34" s="53">
        <f t="shared" si="0"/>
        <v>0.27037846249526432</v>
      </c>
      <c r="F34" s="65">
        <f t="shared" si="1"/>
        <v>11.141738011303229</v>
      </c>
      <c r="G34" s="52">
        <v>736427</v>
      </c>
      <c r="H34" s="46">
        <v>3050</v>
      </c>
      <c r="I34" s="52">
        <v>1376</v>
      </c>
      <c r="J34" s="52">
        <v>0</v>
      </c>
      <c r="K34" s="52">
        <v>4426</v>
      </c>
      <c r="L34" s="54">
        <f t="shared" si="2"/>
        <v>2.2228472131542734E-2</v>
      </c>
      <c r="M34" s="65">
        <f t="shared" si="3"/>
        <v>0.24766381288120418</v>
      </c>
      <c r="N34" s="46">
        <v>99541</v>
      </c>
      <c r="O34" s="53">
        <f t="shared" si="4"/>
        <v>0.49991964402302197</v>
      </c>
      <c r="P34" s="65">
        <f t="shared" si="5"/>
        <v>5.5699737004084833</v>
      </c>
      <c r="Q34" s="46">
        <v>9402</v>
      </c>
      <c r="R34" s="53">
        <f t="shared" si="6"/>
        <v>4.7219180971704654E-2</v>
      </c>
      <c r="S34" s="65">
        <f t="shared" si="7"/>
        <v>0.52610374349504785</v>
      </c>
      <c r="T34" s="92">
        <v>25328</v>
      </c>
      <c r="U34" s="117">
        <v>60417</v>
      </c>
      <c r="V34" s="55" t="s">
        <v>272</v>
      </c>
      <c r="W34" s="52">
        <f t="shared" si="8"/>
        <v>85745</v>
      </c>
      <c r="X34" s="53">
        <f t="shared" si="9"/>
        <v>0.43063270287373062</v>
      </c>
      <c r="Y34" s="66">
        <f t="shared" si="10"/>
        <v>4.7979967545184934</v>
      </c>
    </row>
    <row r="35" spans="1:25" ht="25.5">
      <c r="A35" s="50" t="s">
        <v>92</v>
      </c>
      <c r="B35" s="51" t="s">
        <v>134</v>
      </c>
      <c r="C35" s="64">
        <v>131744</v>
      </c>
      <c r="D35" s="46">
        <v>1355210</v>
      </c>
      <c r="E35" s="53">
        <f t="shared" si="0"/>
        <v>0.24565213253733834</v>
      </c>
      <c r="F35" s="65">
        <f t="shared" si="1"/>
        <v>10.286692373087199</v>
      </c>
      <c r="G35" s="52">
        <v>5516785</v>
      </c>
      <c r="H35" s="46">
        <v>38147</v>
      </c>
      <c r="I35" s="52">
        <v>30612</v>
      </c>
      <c r="J35" s="52">
        <v>123007</v>
      </c>
      <c r="K35" s="52">
        <v>191766</v>
      </c>
      <c r="L35" s="53">
        <f t="shared" si="2"/>
        <v>0.14150279292508172</v>
      </c>
      <c r="M35" s="65">
        <f t="shared" si="3"/>
        <v>1.4555957007529754</v>
      </c>
      <c r="N35" s="46">
        <v>349806</v>
      </c>
      <c r="O35" s="53">
        <f t="shared" si="4"/>
        <v>0.2581194058485401</v>
      </c>
      <c r="P35" s="65">
        <f t="shared" si="5"/>
        <v>2.6551949234879766</v>
      </c>
      <c r="Q35" s="46">
        <v>126986</v>
      </c>
      <c r="R35" s="53">
        <f t="shared" si="6"/>
        <v>9.370208307199622E-2</v>
      </c>
      <c r="S35" s="65">
        <f t="shared" si="7"/>
        <v>0.9638845032790867</v>
      </c>
      <c r="T35" s="92">
        <v>184222</v>
      </c>
      <c r="U35" s="117">
        <v>502430</v>
      </c>
      <c r="V35" s="55" t="s">
        <v>273</v>
      </c>
      <c r="W35" s="52">
        <f t="shared" si="8"/>
        <v>686652</v>
      </c>
      <c r="X35" s="53">
        <f t="shared" si="9"/>
        <v>0.50667571815438195</v>
      </c>
      <c r="Y35" s="66">
        <f t="shared" si="10"/>
        <v>5.2120172455671607</v>
      </c>
    </row>
    <row r="36" spans="1:25">
      <c r="A36" s="50" t="s">
        <v>93</v>
      </c>
      <c r="B36" s="51" t="s">
        <v>134</v>
      </c>
      <c r="C36" s="64">
        <v>59190</v>
      </c>
      <c r="D36" s="46">
        <v>3254248</v>
      </c>
      <c r="E36" s="53">
        <f t="shared" si="0"/>
        <v>0.39632157815063213</v>
      </c>
      <c r="F36" s="65">
        <f t="shared" si="1"/>
        <v>54.97969251562764</v>
      </c>
      <c r="G36" s="52">
        <v>8211130</v>
      </c>
      <c r="H36" s="46">
        <v>169111</v>
      </c>
      <c r="I36" s="52">
        <v>385410</v>
      </c>
      <c r="J36" s="52">
        <v>0</v>
      </c>
      <c r="K36" s="52">
        <v>554521</v>
      </c>
      <c r="L36" s="53">
        <f t="shared" si="2"/>
        <v>0.17039912139455873</v>
      </c>
      <c r="M36" s="65">
        <f t="shared" si="3"/>
        <v>9.3684912992059477</v>
      </c>
      <c r="N36" s="46">
        <v>572350</v>
      </c>
      <c r="O36" s="53">
        <f t="shared" si="4"/>
        <v>0.17587780648555365</v>
      </c>
      <c r="P36" s="65">
        <f t="shared" si="5"/>
        <v>9.6697077208988009</v>
      </c>
      <c r="Q36" s="46">
        <v>135361</v>
      </c>
      <c r="R36" s="53">
        <f t="shared" si="6"/>
        <v>4.1595170374230848E-2</v>
      </c>
      <c r="S36" s="65">
        <f t="shared" si="7"/>
        <v>2.2868896773103566</v>
      </c>
      <c r="T36" s="92">
        <v>69276</v>
      </c>
      <c r="U36" s="117">
        <v>1922740</v>
      </c>
      <c r="V36" s="55" t="s">
        <v>274</v>
      </c>
      <c r="W36" s="52">
        <f t="shared" si="8"/>
        <v>1992016</v>
      </c>
      <c r="X36" s="53">
        <f t="shared" si="9"/>
        <v>0.61212790174565679</v>
      </c>
      <c r="Y36" s="66">
        <f t="shared" si="10"/>
        <v>33.654603818212536</v>
      </c>
    </row>
    <row r="37" spans="1:25">
      <c r="A37" s="50" t="s">
        <v>59</v>
      </c>
      <c r="B37" s="51" t="s">
        <v>106</v>
      </c>
      <c r="C37" s="64">
        <v>8020</v>
      </c>
      <c r="D37" s="46">
        <v>45001</v>
      </c>
      <c r="E37" s="53">
        <f t="shared" si="0"/>
        <v>0.28074739534593551</v>
      </c>
      <c r="F37" s="65">
        <f t="shared" si="1"/>
        <v>5.611097256857855</v>
      </c>
      <c r="G37" s="52">
        <v>160290</v>
      </c>
      <c r="H37" s="46">
        <v>1829</v>
      </c>
      <c r="I37" s="52">
        <v>0</v>
      </c>
      <c r="J37" s="52">
        <v>0</v>
      </c>
      <c r="K37" s="52">
        <v>1829</v>
      </c>
      <c r="L37" s="53">
        <f t="shared" si="2"/>
        <v>4.0643541254638788E-2</v>
      </c>
      <c r="M37" s="65">
        <f t="shared" si="3"/>
        <v>0.22805486284289278</v>
      </c>
      <c r="N37" s="46">
        <v>19524</v>
      </c>
      <c r="O37" s="53">
        <f t="shared" si="4"/>
        <v>0.43385702539943555</v>
      </c>
      <c r="P37" s="65">
        <f t="shared" si="5"/>
        <v>2.4344139650872818</v>
      </c>
      <c r="Q37" s="46">
        <v>0</v>
      </c>
      <c r="R37" s="53">
        <f t="shared" si="6"/>
        <v>0</v>
      </c>
      <c r="S37" s="65">
        <f t="shared" si="7"/>
        <v>0</v>
      </c>
      <c r="T37" s="92">
        <v>11621</v>
      </c>
      <c r="U37" s="117">
        <v>12027</v>
      </c>
      <c r="V37" s="55" t="s">
        <v>242</v>
      </c>
      <c r="W37" s="52">
        <f t="shared" si="8"/>
        <v>23648</v>
      </c>
      <c r="X37" s="53">
        <f t="shared" si="9"/>
        <v>0.52549943334592564</v>
      </c>
      <c r="Y37" s="66">
        <f t="shared" si="10"/>
        <v>2.9486284289276807</v>
      </c>
    </row>
    <row r="38" spans="1:25" ht="25.5">
      <c r="A38" s="50" t="s">
        <v>73</v>
      </c>
      <c r="B38" s="51" t="s">
        <v>118</v>
      </c>
      <c r="C38" s="64">
        <v>4230</v>
      </c>
      <c r="D38" s="46">
        <v>119201</v>
      </c>
      <c r="E38" s="53">
        <f t="shared" si="0"/>
        <v>0.3405042391279508</v>
      </c>
      <c r="F38" s="65">
        <f t="shared" si="1"/>
        <v>28.179905437352247</v>
      </c>
      <c r="G38" s="52">
        <v>350072</v>
      </c>
      <c r="H38" s="46">
        <v>1000</v>
      </c>
      <c r="I38" s="52">
        <v>2011</v>
      </c>
      <c r="J38" s="52">
        <v>2080</v>
      </c>
      <c r="K38" s="52">
        <v>5091</v>
      </c>
      <c r="L38" s="53">
        <f t="shared" si="2"/>
        <v>4.2709373243513059E-2</v>
      </c>
      <c r="M38" s="65">
        <f t="shared" si="3"/>
        <v>1.20354609929078</v>
      </c>
      <c r="N38" s="46">
        <v>43359</v>
      </c>
      <c r="O38" s="53">
        <f t="shared" si="4"/>
        <v>0.36374694843164068</v>
      </c>
      <c r="P38" s="65">
        <f t="shared" si="5"/>
        <v>10.250354609929078</v>
      </c>
      <c r="Q38" s="46">
        <v>8000</v>
      </c>
      <c r="R38" s="53">
        <f t="shared" si="6"/>
        <v>6.711353092675397E-2</v>
      </c>
      <c r="S38" s="65">
        <f t="shared" si="7"/>
        <v>1.8912529550827424</v>
      </c>
      <c r="T38" s="92">
        <v>10372</v>
      </c>
      <c r="U38" s="117">
        <v>52379</v>
      </c>
      <c r="V38" s="55" t="s">
        <v>253</v>
      </c>
      <c r="W38" s="52">
        <f t="shared" si="8"/>
        <v>62751</v>
      </c>
      <c r="X38" s="53">
        <f t="shared" si="9"/>
        <v>0.52643014739809235</v>
      </c>
      <c r="Y38" s="66">
        <f t="shared" si="10"/>
        <v>14.834751773049645</v>
      </c>
    </row>
    <row r="39" spans="1:25">
      <c r="A39" s="50" t="s">
        <v>86</v>
      </c>
      <c r="B39" s="51" t="s">
        <v>118</v>
      </c>
      <c r="C39" s="64">
        <v>6154</v>
      </c>
      <c r="D39" s="46">
        <v>105477</v>
      </c>
      <c r="E39" s="53">
        <f t="shared" si="0"/>
        <v>0.30190110368199302</v>
      </c>
      <c r="F39" s="65">
        <f t="shared" si="1"/>
        <v>17.139584010399741</v>
      </c>
      <c r="G39" s="52">
        <v>349376</v>
      </c>
      <c r="H39" s="46">
        <v>2525</v>
      </c>
      <c r="I39" s="52">
        <v>2467</v>
      </c>
      <c r="J39" s="52">
        <v>0</v>
      </c>
      <c r="K39" s="52">
        <v>4992</v>
      </c>
      <c r="L39" s="53">
        <f t="shared" si="2"/>
        <v>4.7327853465684459E-2</v>
      </c>
      <c r="M39" s="65">
        <f t="shared" si="3"/>
        <v>0.81117972050698728</v>
      </c>
      <c r="N39" s="46">
        <v>45342</v>
      </c>
      <c r="O39" s="53">
        <f t="shared" si="4"/>
        <v>0.42987570750021331</v>
      </c>
      <c r="P39" s="65">
        <f t="shared" si="5"/>
        <v>7.3678908027299315</v>
      </c>
      <c r="Q39" s="46">
        <v>15412</v>
      </c>
      <c r="R39" s="53">
        <f t="shared" si="6"/>
        <v>0.14611716298339922</v>
      </c>
      <c r="S39" s="65">
        <f t="shared" si="7"/>
        <v>2.5043873903152423</v>
      </c>
      <c r="T39" s="92">
        <v>10372</v>
      </c>
      <c r="U39" s="117">
        <v>29359</v>
      </c>
      <c r="V39" s="55" t="s">
        <v>267</v>
      </c>
      <c r="W39" s="52">
        <f t="shared" si="8"/>
        <v>39731</v>
      </c>
      <c r="X39" s="53">
        <f t="shared" si="9"/>
        <v>0.376679276050703</v>
      </c>
      <c r="Y39" s="66">
        <f t="shared" si="10"/>
        <v>6.4561260968475791</v>
      </c>
    </row>
    <row r="40" spans="1:25" ht="51">
      <c r="A40" s="50" t="s">
        <v>67</v>
      </c>
      <c r="B40" s="51" t="s">
        <v>114</v>
      </c>
      <c r="C40" s="64">
        <v>9476</v>
      </c>
      <c r="D40" s="46">
        <v>126922</v>
      </c>
      <c r="E40" s="53">
        <f t="shared" si="0"/>
        <v>0.17773526936439496</v>
      </c>
      <c r="F40" s="65">
        <f t="shared" si="1"/>
        <v>13.394048121570282</v>
      </c>
      <c r="G40" s="52">
        <v>714107</v>
      </c>
      <c r="H40" s="46">
        <v>7165</v>
      </c>
      <c r="I40" s="52">
        <v>2651</v>
      </c>
      <c r="J40" s="52">
        <v>0</v>
      </c>
      <c r="K40" s="52">
        <v>9816</v>
      </c>
      <c r="L40" s="53">
        <f t="shared" si="2"/>
        <v>7.7338838026504472E-2</v>
      </c>
      <c r="M40" s="65">
        <f t="shared" si="3"/>
        <v>1.0358801181933306</v>
      </c>
      <c r="N40" s="46">
        <v>35202</v>
      </c>
      <c r="O40" s="53">
        <f t="shared" si="4"/>
        <v>0.27735144419407193</v>
      </c>
      <c r="P40" s="65">
        <f t="shared" si="5"/>
        <v>3.7148585901224145</v>
      </c>
      <c r="Q40" s="46">
        <v>14837</v>
      </c>
      <c r="R40" s="53">
        <f t="shared" si="6"/>
        <v>0.11689856762421015</v>
      </c>
      <c r="S40" s="65">
        <f t="shared" si="7"/>
        <v>1.5657450401013087</v>
      </c>
      <c r="T40" s="92">
        <v>10991</v>
      </c>
      <c r="U40" s="117">
        <v>56076</v>
      </c>
      <c r="V40" s="55" t="s">
        <v>414</v>
      </c>
      <c r="W40" s="52">
        <f t="shared" si="8"/>
        <v>67067</v>
      </c>
      <c r="X40" s="53">
        <f t="shared" si="9"/>
        <v>0.52841115015521345</v>
      </c>
      <c r="Y40" s="66">
        <f t="shared" si="10"/>
        <v>7.0775643731532289</v>
      </c>
    </row>
    <row r="41" spans="1:25" ht="25.5">
      <c r="A41" s="50" t="s">
        <v>71</v>
      </c>
      <c r="B41" s="51" t="s">
        <v>114</v>
      </c>
      <c r="C41" s="64">
        <v>12642</v>
      </c>
      <c r="D41" s="46">
        <v>259557</v>
      </c>
      <c r="E41" s="53">
        <f t="shared" si="0"/>
        <v>0.22542339024856264</v>
      </c>
      <c r="F41" s="65">
        <f t="shared" si="1"/>
        <v>20.531324157570005</v>
      </c>
      <c r="G41" s="52">
        <v>1151420</v>
      </c>
      <c r="H41" s="46">
        <v>3500</v>
      </c>
      <c r="I41" s="52">
        <v>500</v>
      </c>
      <c r="J41" s="52">
        <v>0</v>
      </c>
      <c r="K41" s="52">
        <v>4000</v>
      </c>
      <c r="L41" s="58">
        <f t="shared" si="2"/>
        <v>1.5410873141545017E-2</v>
      </c>
      <c r="M41" s="65">
        <f t="shared" si="3"/>
        <v>0.31640563202024996</v>
      </c>
      <c r="N41" s="46">
        <v>138923</v>
      </c>
      <c r="O41" s="53">
        <f t="shared" si="4"/>
        <v>0.53523118236071465</v>
      </c>
      <c r="P41" s="65">
        <f t="shared" si="5"/>
        <v>10.989004904287297</v>
      </c>
      <c r="Q41" s="46">
        <v>35268</v>
      </c>
      <c r="R41" s="53">
        <f t="shared" si="6"/>
        <v>0.13587766848900243</v>
      </c>
      <c r="S41" s="65">
        <f t="shared" si="7"/>
        <v>2.7897484575225437</v>
      </c>
      <c r="T41" s="92">
        <v>20766</v>
      </c>
      <c r="U41" s="117">
        <v>60600</v>
      </c>
      <c r="V41" s="55" t="s">
        <v>251</v>
      </c>
      <c r="W41" s="52">
        <f t="shared" si="8"/>
        <v>81366</v>
      </c>
      <c r="X41" s="53">
        <f t="shared" si="9"/>
        <v>0.31348027600873796</v>
      </c>
      <c r="Y41" s="66">
        <f t="shared" si="10"/>
        <v>6.4361651637399149</v>
      </c>
    </row>
    <row r="42" spans="1:25">
      <c r="A42" s="50" t="s">
        <v>95</v>
      </c>
      <c r="B42" s="51" t="s">
        <v>136</v>
      </c>
      <c r="C42" s="64">
        <v>31931</v>
      </c>
      <c r="D42" s="46">
        <v>169434</v>
      </c>
      <c r="E42" s="53">
        <f t="shared" si="0"/>
        <v>0.1278031472186896</v>
      </c>
      <c r="F42" s="65">
        <f t="shared" si="1"/>
        <v>5.3062541104256056</v>
      </c>
      <c r="G42" s="52">
        <v>1325742</v>
      </c>
      <c r="H42" s="46">
        <v>3622</v>
      </c>
      <c r="I42" s="52">
        <v>1849</v>
      </c>
      <c r="J42" s="52">
        <v>0</v>
      </c>
      <c r="K42" s="52">
        <v>5471</v>
      </c>
      <c r="L42" s="53">
        <f t="shared" si="2"/>
        <v>3.228985917820508E-2</v>
      </c>
      <c r="M42" s="65">
        <f t="shared" si="3"/>
        <v>0.17133819798941469</v>
      </c>
      <c r="N42" s="46">
        <v>71143</v>
      </c>
      <c r="O42" s="53">
        <f t="shared" si="4"/>
        <v>0.41988620937946342</v>
      </c>
      <c r="P42" s="65">
        <f t="shared" si="5"/>
        <v>2.2280229244308041</v>
      </c>
      <c r="Q42" s="46">
        <v>45537</v>
      </c>
      <c r="R42" s="53">
        <f t="shared" si="6"/>
        <v>0.26875951698006301</v>
      </c>
      <c r="S42" s="65">
        <f t="shared" si="7"/>
        <v>1.4261062916914597</v>
      </c>
      <c r="T42" s="92">
        <v>44088</v>
      </c>
      <c r="U42" s="117">
        <v>3195</v>
      </c>
      <c r="V42" s="55" t="s">
        <v>276</v>
      </c>
      <c r="W42" s="52">
        <f t="shared" si="8"/>
        <v>47283</v>
      </c>
      <c r="X42" s="53">
        <f t="shared" si="9"/>
        <v>0.27906441446226848</v>
      </c>
      <c r="Y42" s="66">
        <f t="shared" si="10"/>
        <v>1.4807866963139269</v>
      </c>
    </row>
    <row r="43" spans="1:25">
      <c r="A43" s="50" t="s">
        <v>96</v>
      </c>
      <c r="B43" s="51" t="s">
        <v>137</v>
      </c>
      <c r="C43" s="64">
        <v>16359</v>
      </c>
      <c r="D43" s="46">
        <v>202949</v>
      </c>
      <c r="E43" s="53">
        <f t="shared" si="0"/>
        <v>0.27095596726883853</v>
      </c>
      <c r="F43" s="65">
        <f t="shared" si="1"/>
        <v>12.405953909163152</v>
      </c>
      <c r="G43" s="52">
        <v>749011</v>
      </c>
      <c r="H43" s="46">
        <v>4277</v>
      </c>
      <c r="I43" s="52">
        <v>5029</v>
      </c>
      <c r="J43" s="52">
        <v>1967</v>
      </c>
      <c r="K43" s="52">
        <v>11273</v>
      </c>
      <c r="L43" s="53">
        <f t="shared" si="2"/>
        <v>5.5545974604457281E-2</v>
      </c>
      <c r="M43" s="65">
        <f t="shared" si="3"/>
        <v>0.68910080078244396</v>
      </c>
      <c r="N43" s="46">
        <v>129093</v>
      </c>
      <c r="O43" s="53">
        <f t="shared" si="4"/>
        <v>0.63608591320972263</v>
      </c>
      <c r="P43" s="65">
        <f t="shared" si="5"/>
        <v>7.8912525215477718</v>
      </c>
      <c r="Q43" s="46">
        <v>32527</v>
      </c>
      <c r="R43" s="53">
        <f t="shared" si="6"/>
        <v>0.16027179242075595</v>
      </c>
      <c r="S43" s="65">
        <f t="shared" si="7"/>
        <v>1.9883244697108626</v>
      </c>
      <c r="T43" s="92">
        <v>23050</v>
      </c>
      <c r="U43" s="117">
        <v>7006</v>
      </c>
      <c r="V43" s="55" t="s">
        <v>277</v>
      </c>
      <c r="W43" s="52">
        <f t="shared" si="8"/>
        <v>30056</v>
      </c>
      <c r="X43" s="53">
        <f t="shared" si="9"/>
        <v>0.14809631976506413</v>
      </c>
      <c r="Y43" s="66">
        <f t="shared" si="10"/>
        <v>1.8372761171220735</v>
      </c>
    </row>
    <row r="44" spans="1:25">
      <c r="A44" s="50" t="s">
        <v>69</v>
      </c>
      <c r="B44" s="51" t="s">
        <v>116</v>
      </c>
      <c r="C44" s="64">
        <v>11147</v>
      </c>
      <c r="D44" s="46">
        <v>52715</v>
      </c>
      <c r="E44" s="53">
        <f t="shared" si="0"/>
        <v>0.14001551153537639</v>
      </c>
      <c r="F44" s="65">
        <f t="shared" si="1"/>
        <v>4.7290750874674803</v>
      </c>
      <c r="G44" s="52">
        <v>376494</v>
      </c>
      <c r="H44" s="46">
        <v>4517</v>
      </c>
      <c r="I44" s="52">
        <v>1581</v>
      </c>
      <c r="J44" s="52">
        <v>262</v>
      </c>
      <c r="K44" s="52">
        <v>6360</v>
      </c>
      <c r="L44" s="53">
        <f t="shared" si="2"/>
        <v>0.12064877169686047</v>
      </c>
      <c r="M44" s="65">
        <f t="shared" si="3"/>
        <v>0.5705571005651745</v>
      </c>
      <c r="N44" s="46">
        <v>30624</v>
      </c>
      <c r="O44" s="53">
        <f t="shared" si="4"/>
        <v>0.58093521767997724</v>
      </c>
      <c r="P44" s="65">
        <f t="shared" si="5"/>
        <v>2.7472862653628778</v>
      </c>
      <c r="Q44" s="46">
        <v>0</v>
      </c>
      <c r="R44" s="53">
        <f t="shared" si="6"/>
        <v>0</v>
      </c>
      <c r="S44" s="65">
        <f t="shared" si="7"/>
        <v>0</v>
      </c>
      <c r="T44" s="92">
        <v>15731</v>
      </c>
      <c r="U44" s="117">
        <v>0</v>
      </c>
      <c r="V44" s="55" t="s">
        <v>141</v>
      </c>
      <c r="W44" s="52">
        <f t="shared" si="8"/>
        <v>15731</v>
      </c>
      <c r="X44" s="53">
        <f t="shared" si="9"/>
        <v>0.29841601062316231</v>
      </c>
      <c r="Y44" s="66">
        <f t="shared" si="10"/>
        <v>1.4112317215394277</v>
      </c>
    </row>
    <row r="45" spans="1:25">
      <c r="A45" s="50" t="s">
        <v>90</v>
      </c>
      <c r="B45" s="51" t="s">
        <v>132</v>
      </c>
      <c r="C45" s="64">
        <v>9631</v>
      </c>
      <c r="D45" s="46">
        <v>43901</v>
      </c>
      <c r="E45" s="53">
        <f t="shared" si="0"/>
        <v>0.30647278108987336</v>
      </c>
      <c r="F45" s="65">
        <f t="shared" si="1"/>
        <v>4.5583013186584989</v>
      </c>
      <c r="G45" s="52">
        <v>143246</v>
      </c>
      <c r="H45" s="46">
        <v>990</v>
      </c>
      <c r="I45" s="52">
        <v>100</v>
      </c>
      <c r="J45" s="52">
        <v>0</v>
      </c>
      <c r="K45" s="52">
        <v>1090</v>
      </c>
      <c r="L45" s="54">
        <f t="shared" si="2"/>
        <v>2.4828591603835902E-2</v>
      </c>
      <c r="M45" s="65">
        <f t="shared" si="3"/>
        <v>0.11317620184819853</v>
      </c>
      <c r="N45" s="46">
        <v>5496</v>
      </c>
      <c r="O45" s="53">
        <f t="shared" si="4"/>
        <v>0.12519077014191021</v>
      </c>
      <c r="P45" s="65">
        <f t="shared" si="5"/>
        <v>0.57065725262174227</v>
      </c>
      <c r="Q45" s="46">
        <v>9604</v>
      </c>
      <c r="R45" s="53">
        <f t="shared" si="6"/>
        <v>0.21876494840664221</v>
      </c>
      <c r="S45" s="65">
        <f t="shared" si="7"/>
        <v>0.99719655279825559</v>
      </c>
      <c r="T45" s="92">
        <v>10372</v>
      </c>
      <c r="U45" s="117">
        <v>17339</v>
      </c>
      <c r="V45" s="55" t="s">
        <v>271</v>
      </c>
      <c r="W45" s="52">
        <f t="shared" si="8"/>
        <v>27711</v>
      </c>
      <c r="X45" s="53">
        <f t="shared" si="9"/>
        <v>0.63121568984761167</v>
      </c>
      <c r="Y45" s="66">
        <f t="shared" si="10"/>
        <v>2.8772713113903023</v>
      </c>
    </row>
    <row r="46" spans="1:25">
      <c r="A46" s="50" t="s">
        <v>97</v>
      </c>
      <c r="B46" s="51" t="s">
        <v>132</v>
      </c>
      <c r="C46" s="64">
        <v>73192</v>
      </c>
      <c r="D46" s="46">
        <v>804661</v>
      </c>
      <c r="E46" s="53">
        <f t="shared" si="0"/>
        <v>0.18985376281168009</v>
      </c>
      <c r="F46" s="65">
        <f t="shared" si="1"/>
        <v>10.993838124385178</v>
      </c>
      <c r="G46" s="52">
        <v>4238320</v>
      </c>
      <c r="H46" s="46">
        <v>29710</v>
      </c>
      <c r="I46" s="52">
        <v>25930</v>
      </c>
      <c r="J46" s="52">
        <v>12000</v>
      </c>
      <c r="K46" s="52">
        <v>67640</v>
      </c>
      <c r="L46" s="53">
        <f t="shared" si="2"/>
        <v>8.4060244003375334E-2</v>
      </c>
      <c r="M46" s="65">
        <f t="shared" si="3"/>
        <v>0.92414471526942832</v>
      </c>
      <c r="N46" s="46">
        <v>368352</v>
      </c>
      <c r="O46" s="53">
        <f t="shared" si="4"/>
        <v>0.45777290063765985</v>
      </c>
      <c r="P46" s="65">
        <f t="shared" si="5"/>
        <v>5.0326811673406926</v>
      </c>
      <c r="Q46" s="46">
        <v>60662</v>
      </c>
      <c r="R46" s="53">
        <f t="shared" si="6"/>
        <v>7.5388269097172597E-2</v>
      </c>
      <c r="S46" s="65">
        <f t="shared" si="7"/>
        <v>0.82880642693190509</v>
      </c>
      <c r="T46" s="92">
        <v>114158</v>
      </c>
      <c r="U46" s="117">
        <v>193849</v>
      </c>
      <c r="V46" s="55" t="s">
        <v>278</v>
      </c>
      <c r="W46" s="52">
        <f t="shared" si="8"/>
        <v>308007</v>
      </c>
      <c r="X46" s="53">
        <f t="shared" si="9"/>
        <v>0.38277858626179223</v>
      </c>
      <c r="Y46" s="66">
        <f t="shared" si="10"/>
        <v>4.2082058148431525</v>
      </c>
    </row>
    <row r="47" spans="1:25" ht="25.5">
      <c r="A47" s="50" t="s">
        <v>80</v>
      </c>
      <c r="B47" s="51" t="s">
        <v>124</v>
      </c>
      <c r="C47" s="64">
        <v>6528</v>
      </c>
      <c r="D47" s="46">
        <v>41171</v>
      </c>
      <c r="E47" s="53">
        <f t="shared" si="0"/>
        <v>0.14337852473802798</v>
      </c>
      <c r="F47" s="65">
        <f t="shared" si="1"/>
        <v>6.3068321078431371</v>
      </c>
      <c r="G47" s="52">
        <v>287149</v>
      </c>
      <c r="H47" s="46">
        <v>5730</v>
      </c>
      <c r="I47" s="52">
        <v>4152</v>
      </c>
      <c r="J47" s="52">
        <v>1318</v>
      </c>
      <c r="K47" s="52">
        <v>11200</v>
      </c>
      <c r="L47" s="53">
        <f t="shared" si="2"/>
        <v>0.27203614194457265</v>
      </c>
      <c r="M47" s="65">
        <f t="shared" si="3"/>
        <v>1.7156862745098038</v>
      </c>
      <c r="N47" s="46">
        <v>1210</v>
      </c>
      <c r="O47" s="53">
        <f t="shared" si="4"/>
        <v>2.9389618906511865E-2</v>
      </c>
      <c r="P47" s="65">
        <f t="shared" si="5"/>
        <v>0.18535539215686275</v>
      </c>
      <c r="Q47" s="46">
        <v>8696</v>
      </c>
      <c r="R47" s="53">
        <f t="shared" si="6"/>
        <v>0.21121663306696462</v>
      </c>
      <c r="S47" s="65">
        <f t="shared" si="7"/>
        <v>1.3321078431372548</v>
      </c>
      <c r="T47" s="92">
        <v>10372</v>
      </c>
      <c r="U47" s="117">
        <v>9693</v>
      </c>
      <c r="V47" s="55" t="s">
        <v>260</v>
      </c>
      <c r="W47" s="52">
        <f t="shared" si="8"/>
        <v>20065</v>
      </c>
      <c r="X47" s="53">
        <f t="shared" si="9"/>
        <v>0.48735760608195089</v>
      </c>
      <c r="Y47" s="66">
        <f t="shared" si="10"/>
        <v>3.0736825980392157</v>
      </c>
    </row>
    <row r="48" spans="1:25" ht="25.5">
      <c r="A48" s="50" t="s">
        <v>98</v>
      </c>
      <c r="B48" s="51" t="s">
        <v>138</v>
      </c>
      <c r="C48" s="64">
        <v>31012</v>
      </c>
      <c r="D48" s="46">
        <v>258107</v>
      </c>
      <c r="E48" s="53">
        <f t="shared" si="0"/>
        <v>0.25867764288019368</v>
      </c>
      <c r="F48" s="65">
        <f t="shared" si="1"/>
        <v>8.322810524958081</v>
      </c>
      <c r="G48" s="52">
        <v>997794</v>
      </c>
      <c r="H48" s="46">
        <v>12085</v>
      </c>
      <c r="I48" s="52">
        <v>25072</v>
      </c>
      <c r="J48" s="52">
        <v>3866</v>
      </c>
      <c r="K48" s="52">
        <v>41023</v>
      </c>
      <c r="L48" s="53">
        <f t="shared" si="2"/>
        <v>0.15893795983836162</v>
      </c>
      <c r="M48" s="65">
        <f t="shared" si="3"/>
        <v>1.3228105249580808</v>
      </c>
      <c r="N48" s="46">
        <v>90753</v>
      </c>
      <c r="O48" s="53">
        <f t="shared" si="4"/>
        <v>0.35160999120519787</v>
      </c>
      <c r="P48" s="65">
        <f t="shared" si="5"/>
        <v>2.9263833354830386</v>
      </c>
      <c r="Q48" s="46">
        <v>52907</v>
      </c>
      <c r="R48" s="53">
        <f t="shared" si="6"/>
        <v>0.20498088002262627</v>
      </c>
      <c r="S48" s="65">
        <f t="shared" si="7"/>
        <v>1.7060170256674836</v>
      </c>
      <c r="T48" s="92">
        <v>42038</v>
      </c>
      <c r="U48" s="117">
        <v>31386</v>
      </c>
      <c r="V48" s="55" t="s">
        <v>279</v>
      </c>
      <c r="W48" s="52">
        <f t="shared" si="8"/>
        <v>73424</v>
      </c>
      <c r="X48" s="53">
        <f t="shared" si="9"/>
        <v>0.28447116893381424</v>
      </c>
      <c r="Y48" s="66">
        <f t="shared" si="10"/>
        <v>2.3675996388494776</v>
      </c>
    </row>
    <row r="49" spans="1:25">
      <c r="A49" s="50" t="s">
        <v>99</v>
      </c>
      <c r="B49" s="51" t="s">
        <v>139</v>
      </c>
      <c r="C49" s="64">
        <v>23359</v>
      </c>
      <c r="D49" s="46">
        <v>608618</v>
      </c>
      <c r="E49" s="53">
        <f t="shared" si="0"/>
        <v>0.24896261825988211</v>
      </c>
      <c r="F49" s="65">
        <f t="shared" si="1"/>
        <v>26.05496810651141</v>
      </c>
      <c r="G49" s="52">
        <v>2444616</v>
      </c>
      <c r="H49" s="46">
        <v>10929</v>
      </c>
      <c r="I49" s="52">
        <v>3220</v>
      </c>
      <c r="J49" s="52">
        <v>0</v>
      </c>
      <c r="K49" s="52">
        <v>14149</v>
      </c>
      <c r="L49" s="54">
        <f t="shared" si="2"/>
        <v>2.3247751463150942E-2</v>
      </c>
      <c r="M49" s="65">
        <f t="shared" si="3"/>
        <v>0.60571942292050174</v>
      </c>
      <c r="N49" s="46">
        <v>183443</v>
      </c>
      <c r="O49" s="53">
        <f t="shared" si="4"/>
        <v>0.3014090940458547</v>
      </c>
      <c r="P49" s="65">
        <f t="shared" si="5"/>
        <v>7.853204332377242</v>
      </c>
      <c r="Q49" s="46">
        <v>42237</v>
      </c>
      <c r="R49" s="53">
        <f t="shared" si="6"/>
        <v>6.9398210371694566E-2</v>
      </c>
      <c r="S49" s="65">
        <f t="shared" si="7"/>
        <v>1.808168157883471</v>
      </c>
      <c r="T49" s="92">
        <v>40456</v>
      </c>
      <c r="U49" s="117">
        <v>328333</v>
      </c>
      <c r="V49" s="55" t="s">
        <v>280</v>
      </c>
      <c r="W49" s="52">
        <f t="shared" si="8"/>
        <v>368789</v>
      </c>
      <c r="X49" s="53">
        <f t="shared" si="9"/>
        <v>0.60594494411929978</v>
      </c>
      <c r="Y49" s="66">
        <f t="shared" si="10"/>
        <v>15.787876193330193</v>
      </c>
    </row>
    <row r="50" spans="1:25">
      <c r="A50" s="50" t="s">
        <v>101</v>
      </c>
      <c r="B50" s="51" t="s">
        <v>140</v>
      </c>
      <c r="C50" s="64">
        <v>43240</v>
      </c>
      <c r="D50" s="46">
        <v>231657</v>
      </c>
      <c r="E50" s="53">
        <f t="shared" si="0"/>
        <v>0.18546833643171784</v>
      </c>
      <c r="F50" s="65">
        <f t="shared" si="1"/>
        <v>5.3574699352451436</v>
      </c>
      <c r="G50" s="52">
        <v>1249038</v>
      </c>
      <c r="H50" s="46">
        <v>12500</v>
      </c>
      <c r="I50" s="52">
        <v>250</v>
      </c>
      <c r="J50" s="52">
        <v>0</v>
      </c>
      <c r="K50" s="52">
        <v>12750</v>
      </c>
      <c r="L50" s="53">
        <f t="shared" si="2"/>
        <v>5.5038267783835582E-2</v>
      </c>
      <c r="M50" s="65">
        <f t="shared" si="3"/>
        <v>0.29486586493987049</v>
      </c>
      <c r="N50" s="46">
        <v>123453</v>
      </c>
      <c r="O50" s="53">
        <f t="shared" si="4"/>
        <v>0.5329128841347337</v>
      </c>
      <c r="P50" s="65">
        <f t="shared" si="5"/>
        <v>2.8550647548566142</v>
      </c>
      <c r="Q50" s="46">
        <v>20772</v>
      </c>
      <c r="R50" s="53">
        <f t="shared" si="6"/>
        <v>8.9667050855359434E-2</v>
      </c>
      <c r="S50" s="65">
        <f t="shared" si="7"/>
        <v>0.48038852913968549</v>
      </c>
      <c r="T50" s="92">
        <v>59021</v>
      </c>
      <c r="U50" s="117">
        <v>15661</v>
      </c>
      <c r="V50" s="55" t="s">
        <v>282</v>
      </c>
      <c r="W50" s="52">
        <f t="shared" si="8"/>
        <v>74682</v>
      </c>
      <c r="X50" s="53">
        <f t="shared" si="9"/>
        <v>0.3223817972260713</v>
      </c>
      <c r="Y50" s="66">
        <f t="shared" si="10"/>
        <v>1.7271507863089732</v>
      </c>
    </row>
    <row r="51" spans="1:25">
      <c r="A51" s="60"/>
      <c r="B51" s="61"/>
      <c r="C51" s="61"/>
      <c r="D51" s="61"/>
      <c r="E51" s="62"/>
      <c r="F51" s="61"/>
      <c r="G51" s="61"/>
      <c r="H51" s="61"/>
      <c r="I51" s="61"/>
      <c r="J51" s="61"/>
      <c r="K51" s="61"/>
      <c r="L51" s="62"/>
      <c r="M51" s="61"/>
      <c r="N51" s="61"/>
      <c r="O51" s="62"/>
      <c r="P51" s="61"/>
      <c r="Q51" s="61"/>
      <c r="R51" s="62"/>
      <c r="S51" s="61"/>
      <c r="T51" s="61"/>
      <c r="U51" s="61"/>
      <c r="V51" s="61"/>
      <c r="W51" s="61"/>
      <c r="X51" s="62"/>
      <c r="Y51" s="68"/>
    </row>
    <row r="52" spans="1:25">
      <c r="A52" s="7" t="s">
        <v>310</v>
      </c>
      <c r="B52" s="7"/>
      <c r="C52" s="8">
        <f>SUM(C3:C50)</f>
        <v>1097379</v>
      </c>
      <c r="D52" s="9">
        <f t="shared" ref="D52:W52" si="11">SUM(D3:D50)</f>
        <v>13235159</v>
      </c>
      <c r="E52" s="10">
        <f>D52/G52</f>
        <v>0.227295531492229</v>
      </c>
      <c r="F52" s="15">
        <f>D52/C52</f>
        <v>12.06070008629653</v>
      </c>
      <c r="G52" s="9">
        <f t="shared" si="11"/>
        <v>58228857</v>
      </c>
      <c r="H52" s="9">
        <f t="shared" si="11"/>
        <v>426689</v>
      </c>
      <c r="I52" s="9">
        <f t="shared" si="11"/>
        <v>552510</v>
      </c>
      <c r="J52" s="9">
        <f t="shared" si="11"/>
        <v>185386</v>
      </c>
      <c r="K52" s="9">
        <f t="shared" si="11"/>
        <v>1164585</v>
      </c>
      <c r="L52" s="10">
        <f>K52/D52</f>
        <v>8.7991764964818336E-2</v>
      </c>
      <c r="M52" s="15">
        <f>K52/C52</f>
        <v>1.0612422873045684</v>
      </c>
      <c r="N52" s="9">
        <f t="shared" si="11"/>
        <v>4928081</v>
      </c>
      <c r="O52" s="10">
        <f>N52/D52</f>
        <v>0.37234769903406523</v>
      </c>
      <c r="P52" s="15">
        <f>N52/C52</f>
        <v>4.4907739258724648</v>
      </c>
      <c r="Q52" s="9">
        <f t="shared" si="11"/>
        <v>1205589</v>
      </c>
      <c r="R52" s="10">
        <f>Q52/D52</f>
        <v>9.1089876593095712E-2</v>
      </c>
      <c r="S52" s="15">
        <f>Q52/C52</f>
        <v>1.0986076824870896</v>
      </c>
      <c r="T52" s="9">
        <f t="shared" si="11"/>
        <v>1575282</v>
      </c>
      <c r="U52" s="9">
        <f t="shared" si="11"/>
        <v>4361622</v>
      </c>
      <c r="V52" s="11"/>
      <c r="W52" s="9">
        <f t="shared" si="11"/>
        <v>5936904</v>
      </c>
      <c r="X52" s="10">
        <f>W52/D52</f>
        <v>0.44857065940802071</v>
      </c>
      <c r="Y52" s="15">
        <f>W52/C52</f>
        <v>5.4100761906324069</v>
      </c>
    </row>
    <row r="53" spans="1:25">
      <c r="A53" s="7" t="s">
        <v>311</v>
      </c>
      <c r="B53" s="7"/>
      <c r="C53" s="8">
        <f>AVERAGE(C3:C50)</f>
        <v>22862.0625</v>
      </c>
      <c r="D53" s="9">
        <f t="shared" ref="D53:Y53" si="12">AVERAGE(D3:D50)</f>
        <v>275732.47916666669</v>
      </c>
      <c r="E53" s="10">
        <f t="shared" si="12"/>
        <v>0.23352075278304887</v>
      </c>
      <c r="F53" s="15">
        <f t="shared" si="12"/>
        <v>14.348895467617391</v>
      </c>
      <c r="G53" s="9">
        <f t="shared" si="12"/>
        <v>1213101.1875</v>
      </c>
      <c r="H53" s="9">
        <f t="shared" si="12"/>
        <v>8889.3541666666661</v>
      </c>
      <c r="I53" s="9">
        <f t="shared" si="12"/>
        <v>11510.625</v>
      </c>
      <c r="J53" s="9">
        <f t="shared" si="12"/>
        <v>3862.2083333333335</v>
      </c>
      <c r="K53" s="9">
        <f t="shared" si="12"/>
        <v>24262.1875</v>
      </c>
      <c r="L53" s="10">
        <f t="shared" si="12"/>
        <v>6.0120018679932156E-2</v>
      </c>
      <c r="M53" s="15">
        <f t="shared" si="12"/>
        <v>0.82947943669310453</v>
      </c>
      <c r="N53" s="9">
        <f t="shared" si="12"/>
        <v>102668.35416666667</v>
      </c>
      <c r="O53" s="10">
        <f t="shared" si="12"/>
        <v>0.41841542672606358</v>
      </c>
      <c r="P53" s="15">
        <f t="shared" si="12"/>
        <v>6.215159877046915</v>
      </c>
      <c r="Q53" s="9">
        <f t="shared" si="12"/>
        <v>25116.4375</v>
      </c>
      <c r="R53" s="10">
        <f t="shared" si="12"/>
        <v>0.13259596589118211</v>
      </c>
      <c r="S53" s="15">
        <f t="shared" si="12"/>
        <v>1.6629812712841068</v>
      </c>
      <c r="T53" s="9">
        <f t="shared" si="12"/>
        <v>32818.375</v>
      </c>
      <c r="U53" s="9">
        <f t="shared" si="12"/>
        <v>90867.125</v>
      </c>
      <c r="V53" s="11"/>
      <c r="W53" s="9">
        <f t="shared" si="12"/>
        <v>123685.5</v>
      </c>
      <c r="X53" s="10">
        <f t="shared" si="12"/>
        <v>0.38886858870282232</v>
      </c>
      <c r="Y53" s="15">
        <f t="shared" si="12"/>
        <v>5.6412748825932661</v>
      </c>
    </row>
    <row r="54" spans="1:25">
      <c r="A54" s="7" t="s">
        <v>312</v>
      </c>
      <c r="B54" s="7"/>
      <c r="C54" s="8">
        <f>MEDIAN(C3:C50)</f>
        <v>14422</v>
      </c>
      <c r="D54" s="9">
        <f t="shared" ref="D54:Y54" si="13">MEDIAN(D3:D50)</f>
        <v>140737</v>
      </c>
      <c r="E54" s="10">
        <f t="shared" si="13"/>
        <v>0.22629193273797246</v>
      </c>
      <c r="F54" s="15">
        <f t="shared" si="13"/>
        <v>10.847591856681834</v>
      </c>
      <c r="G54" s="9">
        <f t="shared" si="13"/>
        <v>742719</v>
      </c>
      <c r="H54" s="9">
        <f t="shared" si="13"/>
        <v>3234.5</v>
      </c>
      <c r="I54" s="9">
        <f t="shared" si="13"/>
        <v>1432</v>
      </c>
      <c r="J54" s="9">
        <f t="shared" si="13"/>
        <v>0</v>
      </c>
      <c r="K54" s="9">
        <f t="shared" si="13"/>
        <v>5180.5</v>
      </c>
      <c r="L54" s="10">
        <f t="shared" si="13"/>
        <v>4.2001740956840221E-2</v>
      </c>
      <c r="M54" s="15">
        <f t="shared" si="13"/>
        <v>0.46640363801413232</v>
      </c>
      <c r="N54" s="9">
        <f t="shared" si="13"/>
        <v>68448.5</v>
      </c>
      <c r="O54" s="10">
        <f t="shared" si="13"/>
        <v>0.43186636644982446</v>
      </c>
      <c r="P54" s="15">
        <f t="shared" si="13"/>
        <v>4.8384768065805632</v>
      </c>
      <c r="Q54" s="9">
        <f t="shared" si="13"/>
        <v>16068</v>
      </c>
      <c r="R54" s="10">
        <f t="shared" si="13"/>
        <v>0.12533952147088795</v>
      </c>
      <c r="S54" s="15">
        <f t="shared" si="13"/>
        <v>1.1915802437043017</v>
      </c>
      <c r="T54" s="9">
        <f t="shared" si="13"/>
        <v>21854</v>
      </c>
      <c r="U54" s="9">
        <f t="shared" si="13"/>
        <v>18725</v>
      </c>
      <c r="V54" s="11"/>
      <c r="W54" s="9">
        <f t="shared" si="13"/>
        <v>46239.5</v>
      </c>
      <c r="X54" s="10">
        <f t="shared" si="13"/>
        <v>0.37860557011201779</v>
      </c>
      <c r="Y54" s="15">
        <f t="shared" si="13"/>
        <v>3.1358190739487579</v>
      </c>
    </row>
  </sheetData>
  <autoFilter ref="A2:Y2" xr:uid="{2C60E5DE-6289-475C-9007-95110B897D62}"/>
  <sortState xmlns:xlrd2="http://schemas.microsoft.com/office/spreadsheetml/2017/richdata2" ref="A4:Y50">
    <sortCondition ref="B3:B50"/>
  </sortState>
  <mergeCells count="8">
    <mergeCell ref="N1:P1"/>
    <mergeCell ref="Q1:S1"/>
    <mergeCell ref="T1:Y1"/>
    <mergeCell ref="A1:A2"/>
    <mergeCell ref="B1:B2"/>
    <mergeCell ref="C1:C2"/>
    <mergeCell ref="D1:G1"/>
    <mergeCell ref="H1:M1"/>
  </mergeCells>
  <conditionalFormatting sqref="A3:Y50">
    <cfRule type="expression" dxfId="1" priority="1">
      <formula>MOD(ROW(),2)=1</formula>
    </cfRule>
  </conditionalFormatting>
  <pageMargins left="0.7" right="0.7" top="0.75" bottom="0.75" header="0.3" footer="0.3"/>
  <pageSetup orientation="portrait" r:id="rId1"/>
  <ignoredErrors>
    <ignoredError sqref="E52 L52 O52 R52 X52"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2459C9D12784A40BA685A3095AEDAE7" ma:contentTypeVersion="11" ma:contentTypeDescription="Create a new document." ma:contentTypeScope="" ma:versionID="de7d39dffc2c929477a2764d6d7ce02b">
  <xsd:schema xmlns:xsd="http://www.w3.org/2001/XMLSchema" xmlns:xs="http://www.w3.org/2001/XMLSchema" xmlns:p="http://schemas.microsoft.com/office/2006/metadata/properties" xmlns:ns2="0ee27866-b6d5-4252-8d64-3ae05954dadf" xmlns:ns3="794e957f-80ce-4eda-9e02-31455ab5eee7" targetNamespace="http://schemas.microsoft.com/office/2006/metadata/properties" ma:root="true" ma:fieldsID="9e05a7a44b6cc91b484a659e5d2e0349" ns2:_="" ns3:_="">
    <xsd:import namespace="0ee27866-b6d5-4252-8d64-3ae05954dadf"/>
    <xsd:import namespace="794e957f-80ce-4eda-9e02-31455ab5eee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RIFANSPRProcessed_x003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e27866-b6d5-4252-8d64-3ae05954da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IFANSPRProcessed_x003f_" ma:index="18" nillable="true" ma:displayName="RIFANS PR Processed?" ma:default="0" ma:format="Dropdown" ma:internalName="RIFANSPRProcessed_x003f_">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94e957f-80ce-4eda-9e02-31455ab5eee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IFANSPRProcessed_x003f_ xmlns="0ee27866-b6d5-4252-8d64-3ae05954dadf">false</RIFANSPRProcessed_x003f_>
  </documentManagement>
</p:properties>
</file>

<file path=customXml/itemProps1.xml><?xml version="1.0" encoding="utf-8"?>
<ds:datastoreItem xmlns:ds="http://schemas.openxmlformats.org/officeDocument/2006/customXml" ds:itemID="{DF4B15E0-A28C-4BD0-BAA3-D4006AB015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e27866-b6d5-4252-8d64-3ae05954dadf"/>
    <ds:schemaRef ds:uri="794e957f-80ce-4eda-9e02-31455ab5ee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8833048-3010-4604-963B-F83ACB0EB715}">
  <ds:schemaRefs>
    <ds:schemaRef ds:uri="http://schemas.microsoft.com/sharepoint/v3/contenttype/forms"/>
  </ds:schemaRefs>
</ds:datastoreItem>
</file>

<file path=customXml/itemProps3.xml><?xml version="1.0" encoding="utf-8"?>
<ds:datastoreItem xmlns:ds="http://schemas.openxmlformats.org/officeDocument/2006/customXml" ds:itemID="{2E4CFBE2-ABCD-47B5-8EA9-17D4707C3C48}">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0ee27866-b6d5-4252-8d64-3ae05954dadf"/>
    <ds:schemaRef ds:uri="http://purl.org/dc/elements/1.1/"/>
    <ds:schemaRef ds:uri="794e957f-80ce-4eda-9e02-31455ab5eee7"/>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Intro</vt:lpstr>
      <vt:lpstr>Operating Rev</vt:lpstr>
      <vt:lpstr>Operating Rev - chart</vt:lpstr>
      <vt:lpstr>Operating Expend</vt:lpstr>
      <vt:lpstr>Operating Expend - chart</vt:lpstr>
      <vt:lpstr>Staff Expend</vt:lpstr>
      <vt:lpstr>Staff Expend by pop</vt:lpstr>
      <vt:lpstr>Collection Expend</vt:lpstr>
      <vt:lpstr>Other Operating Expend</vt:lpstr>
      <vt:lpstr>Capital Rev &amp; Expend</vt:lpstr>
      <vt:lpstr>All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Marrocco, David (OLIS)</dc:creator>
  <cp:lastModifiedBy>Metzger, Kelly (OLIS)</cp:lastModifiedBy>
  <dcterms:created xsi:type="dcterms:W3CDTF">2023-01-31T18:25:53Z</dcterms:created>
  <dcterms:modified xsi:type="dcterms:W3CDTF">2023-02-22T17:50:36Z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0x010100C2459C9D12784A40BA685A3095AEDAE7</vt:lpwstr>
  </property>
</Properties>
</file>