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2"/>
  <workbookPr hidePivotFieldList="1"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1-CompStats/Published/"/>
    </mc:Choice>
  </mc:AlternateContent>
  <xr:revisionPtr revIDLastSave="2151" documentId="8_{8D75314C-407E-4DF9-AD3F-17350FF32E67}" xr6:coauthVersionLast="47" xr6:coauthVersionMax="47" xr10:uidLastSave="{70CE7FB6-49A4-4007-854E-F122E1C551DB}"/>
  <bookViews>
    <workbookView xWindow="-120" yWindow="-120" windowWidth="29040" windowHeight="15840" tabRatio="660" activeTab="5" xr2:uid="{223ED8D8-0DE4-4BE0-AD95-583F06728A74}"/>
  </bookViews>
  <sheets>
    <sheet name="Intro" sheetId="17" r:id="rId1"/>
    <sheet name="Operating Rev" sheetId="3" r:id="rId2"/>
    <sheet name="Municipal Breakdown" sheetId="15" r:id="rId3"/>
    <sheet name="Operating Rev - chart data" sheetId="8" state="hidden" r:id="rId4"/>
    <sheet name="% Rev to % Pop" sheetId="16" r:id="rId5"/>
    <sheet name="Operating Expend" sheetId="4" r:id="rId6"/>
    <sheet name="Operating Expend - chart data" sheetId="10" state="hidden" r:id="rId7"/>
    <sheet name="Staff Expend" sheetId="14" r:id="rId8"/>
    <sheet name="Collection Expend" sheetId="5" r:id="rId9"/>
    <sheet name="Other Operating Expend" sheetId="6" r:id="rId10"/>
    <sheet name="Capital Rev &amp; Expend" sheetId="13" r:id="rId11"/>
    <sheet name="All Data" sheetId="1" r:id="rId12"/>
  </sheets>
  <definedNames>
    <definedName name="_xlnm._FilterDatabase" localSheetId="10" hidden="1">'Capital Rev &amp; Expend'!$A$2:$R$41</definedName>
    <definedName name="_xlnm._FilterDatabase" localSheetId="8" hidden="1">'Collection Expend'!$A$2:$O$2</definedName>
    <definedName name="_xlnm._FilterDatabase" localSheetId="5" hidden="1">'Operating Expend'!$A$2:$O$41</definedName>
    <definedName name="_xlnm._FilterDatabase" localSheetId="6" hidden="1">'Operating Expend - chart data'!$A$1:$D$49</definedName>
    <definedName name="_xlnm._FilterDatabase" localSheetId="1" hidden="1">'Operating Rev'!$A$2:$O$41</definedName>
    <definedName name="_xlnm._FilterDatabase" localSheetId="3" hidden="1">'Operating Rev - chart data'!$A$1:$D$49</definedName>
    <definedName name="_xlnm._FilterDatabase" localSheetId="9" hidden="1">'Other Operating Expend'!$A$2:$O$41</definedName>
    <definedName name="_xlnm._FilterDatabase" localSheetId="7" hidden="1">'Staff Expend'!$A$2:$L$41</definedName>
    <definedName name="Slicer_Municipality">#N/A</definedName>
  </definedNames>
  <calcPr calcId="191028"/>
  <pivotCaches>
    <pivotCache cacheId="4465" r:id="rId13"/>
  </pivotCaches>
  <extLst>
    <ext xmlns:x14="http://schemas.microsoft.com/office/spreadsheetml/2009/9/main" uri="{BBE1A952-AA13-448e-AADC-164F8A28A991}">
      <x14:slicerCaches>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4" l="1"/>
  <c r="G45" i="14"/>
  <c r="C45" i="14"/>
  <c r="D45" i="14"/>
  <c r="B45" i="14"/>
  <c r="J44" i="14"/>
  <c r="G44" i="14"/>
  <c r="C44" i="14"/>
  <c r="D44" i="14"/>
  <c r="B44" i="14"/>
  <c r="J43" i="14"/>
  <c r="G43" i="14"/>
  <c r="I43" i="14" s="1"/>
  <c r="C43" i="14"/>
  <c r="D43" i="14"/>
  <c r="L41" i="14"/>
  <c r="K41" i="14"/>
  <c r="I41" i="14"/>
  <c r="H41" i="14"/>
  <c r="F41" i="14"/>
  <c r="E41" i="14"/>
  <c r="L40" i="14"/>
  <c r="K40" i="14"/>
  <c r="I40" i="14"/>
  <c r="H40" i="14"/>
  <c r="F40" i="14"/>
  <c r="E40" i="14"/>
  <c r="L39" i="14"/>
  <c r="K39" i="14"/>
  <c r="I39" i="14"/>
  <c r="H39" i="14"/>
  <c r="F39" i="14"/>
  <c r="E39" i="14"/>
  <c r="L38" i="14"/>
  <c r="K38" i="14"/>
  <c r="I38" i="14"/>
  <c r="H38" i="14"/>
  <c r="F38" i="14"/>
  <c r="E38" i="14"/>
  <c r="L36" i="14"/>
  <c r="K36" i="14"/>
  <c r="I36" i="14"/>
  <c r="H36" i="14"/>
  <c r="F36" i="14"/>
  <c r="E36" i="14"/>
  <c r="L35" i="14"/>
  <c r="K35" i="14"/>
  <c r="I35" i="14"/>
  <c r="H35" i="14"/>
  <c r="F35" i="14"/>
  <c r="E35" i="14"/>
  <c r="L34" i="14"/>
  <c r="K34" i="14"/>
  <c r="I34" i="14"/>
  <c r="H34" i="14"/>
  <c r="F34" i="14"/>
  <c r="E34" i="14"/>
  <c r="L31" i="14"/>
  <c r="K31" i="14"/>
  <c r="I31" i="14"/>
  <c r="H31" i="14"/>
  <c r="F31" i="14"/>
  <c r="E31" i="14"/>
  <c r="L29" i="14"/>
  <c r="K29" i="14"/>
  <c r="I29" i="14"/>
  <c r="H29" i="14"/>
  <c r="F29" i="14"/>
  <c r="E29" i="14"/>
  <c r="L28" i="14"/>
  <c r="K28" i="14"/>
  <c r="I28" i="14"/>
  <c r="H28" i="14"/>
  <c r="F28" i="14"/>
  <c r="E28" i="14"/>
  <c r="L27" i="14"/>
  <c r="K27" i="14"/>
  <c r="I27" i="14"/>
  <c r="H27" i="14"/>
  <c r="F27" i="14"/>
  <c r="E27" i="14"/>
  <c r="L26" i="14"/>
  <c r="K26" i="14"/>
  <c r="I26" i="14"/>
  <c r="H26" i="14"/>
  <c r="F26" i="14"/>
  <c r="E26" i="14"/>
  <c r="L24" i="14"/>
  <c r="K24" i="14"/>
  <c r="I24" i="14"/>
  <c r="H24" i="14"/>
  <c r="F24" i="14"/>
  <c r="E24" i="14"/>
  <c r="L23" i="14"/>
  <c r="K23" i="14"/>
  <c r="I23" i="14"/>
  <c r="H23" i="14"/>
  <c r="F23" i="14"/>
  <c r="E23" i="14"/>
  <c r="L22" i="14"/>
  <c r="K22" i="14"/>
  <c r="I22" i="14"/>
  <c r="H22" i="14"/>
  <c r="F22" i="14"/>
  <c r="E22" i="14"/>
  <c r="L21" i="14"/>
  <c r="K21" i="14"/>
  <c r="I21" i="14"/>
  <c r="H21" i="14"/>
  <c r="F21" i="14"/>
  <c r="E21" i="14"/>
  <c r="L20" i="14"/>
  <c r="K20" i="14"/>
  <c r="I20" i="14"/>
  <c r="H20" i="14"/>
  <c r="F20" i="14"/>
  <c r="E20" i="14"/>
  <c r="L19" i="14"/>
  <c r="K19" i="14"/>
  <c r="I19" i="14"/>
  <c r="H19" i="14"/>
  <c r="F19" i="14"/>
  <c r="E19" i="14"/>
  <c r="L18" i="14"/>
  <c r="K18" i="14"/>
  <c r="I18" i="14"/>
  <c r="H18" i="14"/>
  <c r="F18" i="14"/>
  <c r="E18" i="14"/>
  <c r="L17" i="14"/>
  <c r="K17" i="14"/>
  <c r="I17" i="14"/>
  <c r="H17" i="14"/>
  <c r="F17" i="14"/>
  <c r="E17" i="14"/>
  <c r="L14" i="14"/>
  <c r="K14" i="14"/>
  <c r="I14" i="14"/>
  <c r="H14" i="14"/>
  <c r="F14" i="14"/>
  <c r="E14" i="14"/>
  <c r="L13" i="14"/>
  <c r="K13" i="14"/>
  <c r="I13" i="14"/>
  <c r="H13" i="14"/>
  <c r="F13" i="14"/>
  <c r="E13" i="14"/>
  <c r="L12" i="14"/>
  <c r="K12" i="14"/>
  <c r="I12" i="14"/>
  <c r="H12" i="14"/>
  <c r="F12" i="14"/>
  <c r="E12" i="14"/>
  <c r="L11" i="14"/>
  <c r="K11" i="14"/>
  <c r="I11" i="14"/>
  <c r="H11" i="14"/>
  <c r="F11" i="14"/>
  <c r="E11" i="14"/>
  <c r="L10" i="14"/>
  <c r="K10" i="14"/>
  <c r="I10" i="14"/>
  <c r="H10" i="14"/>
  <c r="F10" i="14"/>
  <c r="E10" i="14"/>
  <c r="L9" i="14"/>
  <c r="K9" i="14"/>
  <c r="I9" i="14"/>
  <c r="H9" i="14"/>
  <c r="F9" i="14"/>
  <c r="E9" i="14"/>
  <c r="L8" i="14"/>
  <c r="K8" i="14"/>
  <c r="I8" i="14"/>
  <c r="H8" i="14"/>
  <c r="F8" i="14"/>
  <c r="E8" i="14"/>
  <c r="L7" i="14"/>
  <c r="K7" i="14"/>
  <c r="I7" i="14"/>
  <c r="H7" i="14"/>
  <c r="F7" i="14"/>
  <c r="E7" i="14"/>
  <c r="L6" i="14"/>
  <c r="K6" i="14"/>
  <c r="I6" i="14"/>
  <c r="H6" i="14"/>
  <c r="F6" i="14"/>
  <c r="E6" i="14"/>
  <c r="L4" i="14"/>
  <c r="K4" i="14"/>
  <c r="I4" i="14"/>
  <c r="H4" i="14"/>
  <c r="F4" i="14"/>
  <c r="E4" i="14"/>
  <c r="L3" i="14"/>
  <c r="K3" i="14"/>
  <c r="I3" i="14"/>
  <c r="H3" i="14"/>
  <c r="F3" i="14"/>
  <c r="E3" i="14"/>
  <c r="E45" i="14" l="1"/>
  <c r="K43" i="14"/>
  <c r="L43" i="14"/>
  <c r="H44" i="14"/>
  <c r="K44" i="14"/>
  <c r="E43" i="14"/>
  <c r="H43" i="14"/>
  <c r="F45" i="14"/>
  <c r="L45" i="14"/>
  <c r="I45" i="14"/>
  <c r="E44" i="14"/>
  <c r="K45" i="14"/>
  <c r="L44" i="14"/>
  <c r="F43" i="14"/>
  <c r="F44" i="14"/>
  <c r="I44" i="14"/>
  <c r="H45" i="14"/>
  <c r="P43" i="3" l="1"/>
  <c r="N43" i="3"/>
  <c r="L43" i="3"/>
  <c r="J43" i="3"/>
  <c r="H43" i="3"/>
  <c r="F45" i="3"/>
  <c r="F44" i="3"/>
  <c r="F43" i="3"/>
  <c r="E45" i="3"/>
  <c r="E44" i="3"/>
  <c r="E43" i="3"/>
  <c r="B45" i="3"/>
  <c r="B44" i="3"/>
  <c r="B43" i="3"/>
  <c r="L3" i="3"/>
  <c r="L4" i="3"/>
  <c r="J34" i="3"/>
  <c r="J35" i="3"/>
  <c r="J36" i="3"/>
  <c r="J38" i="3"/>
  <c r="F4" i="3"/>
  <c r="F6" i="3"/>
  <c r="F7" i="3"/>
  <c r="F8" i="3"/>
  <c r="F9" i="3"/>
  <c r="F10" i="3"/>
  <c r="F11" i="3"/>
  <c r="F12" i="3"/>
  <c r="F13" i="3"/>
  <c r="F14" i="3"/>
  <c r="F17" i="3"/>
  <c r="F18" i="3"/>
  <c r="F19" i="3"/>
  <c r="F20" i="3"/>
  <c r="F21" i="3"/>
  <c r="F22" i="3"/>
  <c r="F23" i="3"/>
  <c r="F24" i="3"/>
  <c r="F26" i="3"/>
  <c r="F27" i="3"/>
  <c r="F28" i="3"/>
  <c r="F29" i="3"/>
  <c r="F31" i="3"/>
  <c r="F34" i="3"/>
  <c r="F35" i="3"/>
  <c r="F36" i="3"/>
  <c r="F38" i="3"/>
  <c r="F39" i="3"/>
  <c r="F40" i="3"/>
  <c r="F41" i="3"/>
  <c r="F3" i="3"/>
  <c r="E4" i="3"/>
  <c r="E6" i="3"/>
  <c r="E7" i="3"/>
  <c r="E8" i="3"/>
  <c r="E9" i="3"/>
  <c r="E10" i="3"/>
  <c r="E11" i="3"/>
  <c r="E12" i="3"/>
  <c r="E13" i="3"/>
  <c r="E14" i="3"/>
  <c r="E17" i="3"/>
  <c r="E18" i="3"/>
  <c r="E19" i="3"/>
  <c r="E20" i="3"/>
  <c r="E21" i="3"/>
  <c r="E22" i="3"/>
  <c r="E23" i="3"/>
  <c r="E24" i="3"/>
  <c r="E26" i="3"/>
  <c r="E27" i="3"/>
  <c r="E28" i="3"/>
  <c r="E29" i="3"/>
  <c r="E31" i="3"/>
  <c r="E34" i="3"/>
  <c r="E35" i="3"/>
  <c r="E36" i="3"/>
  <c r="E38" i="3"/>
  <c r="E39" i="3"/>
  <c r="E40" i="3"/>
  <c r="E41" i="3"/>
  <c r="E3" i="3"/>
  <c r="P4" i="3"/>
  <c r="P6" i="3"/>
  <c r="P7" i="3"/>
  <c r="P8" i="3"/>
  <c r="P9" i="3"/>
  <c r="P10" i="3"/>
  <c r="P11" i="3"/>
  <c r="P12" i="3"/>
  <c r="P13" i="3"/>
  <c r="P14" i="3"/>
  <c r="P17" i="3"/>
  <c r="P18" i="3"/>
  <c r="P19" i="3"/>
  <c r="P20" i="3"/>
  <c r="P21" i="3"/>
  <c r="P22" i="3"/>
  <c r="P23" i="3"/>
  <c r="P24" i="3"/>
  <c r="P26" i="3"/>
  <c r="P27" i="3"/>
  <c r="P28" i="3"/>
  <c r="P29" i="3"/>
  <c r="P31" i="3"/>
  <c r="P34" i="3"/>
  <c r="P35" i="3"/>
  <c r="P36" i="3"/>
  <c r="P38" i="3"/>
  <c r="P39" i="3"/>
  <c r="P40" i="3"/>
  <c r="P41" i="3"/>
  <c r="P3" i="3"/>
  <c r="D43" i="13"/>
  <c r="D44" i="13"/>
  <c r="D45" i="13"/>
  <c r="K45" i="13"/>
  <c r="M45" i="13"/>
  <c r="P45" i="13"/>
  <c r="K44" i="13"/>
  <c r="M44" i="13"/>
  <c r="P44" i="13"/>
  <c r="K43" i="13"/>
  <c r="M43" i="13"/>
  <c r="P43" i="13"/>
  <c r="E45" i="13"/>
  <c r="G45" i="13"/>
  <c r="I45" i="13"/>
  <c r="J45" i="13"/>
  <c r="E44" i="13"/>
  <c r="G44" i="13"/>
  <c r="I44" i="13"/>
  <c r="J44" i="13"/>
  <c r="E43" i="13"/>
  <c r="G43" i="13"/>
  <c r="I43" i="13"/>
  <c r="J43" i="13"/>
  <c r="C45" i="13"/>
  <c r="C44" i="13"/>
  <c r="C43" i="13"/>
  <c r="R4" i="13"/>
  <c r="R6" i="13"/>
  <c r="R7" i="13"/>
  <c r="R8" i="13"/>
  <c r="R9" i="13"/>
  <c r="R10" i="13"/>
  <c r="R11" i="13"/>
  <c r="R12" i="13"/>
  <c r="R13" i="13"/>
  <c r="R14" i="13"/>
  <c r="R17" i="13"/>
  <c r="R18" i="13"/>
  <c r="R19" i="13"/>
  <c r="R20" i="13"/>
  <c r="R21" i="13"/>
  <c r="R22" i="13"/>
  <c r="R23" i="13"/>
  <c r="R24" i="13"/>
  <c r="R26" i="13"/>
  <c r="R27" i="13"/>
  <c r="R28" i="13"/>
  <c r="R29" i="13"/>
  <c r="R31" i="13"/>
  <c r="R34" i="13"/>
  <c r="R35" i="13"/>
  <c r="R36" i="13"/>
  <c r="R38" i="13"/>
  <c r="R39" i="13"/>
  <c r="R40" i="13"/>
  <c r="R41" i="13"/>
  <c r="R3" i="13"/>
  <c r="Q4" i="13"/>
  <c r="Q6" i="13"/>
  <c r="Q7" i="13"/>
  <c r="Q8" i="13"/>
  <c r="Q9" i="13"/>
  <c r="Q10" i="13"/>
  <c r="Q11" i="13"/>
  <c r="Q12" i="13"/>
  <c r="Q13" i="13"/>
  <c r="Q14" i="13"/>
  <c r="Q17" i="13"/>
  <c r="Q18" i="13"/>
  <c r="Q19" i="13"/>
  <c r="Q20" i="13"/>
  <c r="Q21" i="13"/>
  <c r="Q22" i="13"/>
  <c r="Q23" i="13"/>
  <c r="Q24" i="13"/>
  <c r="Q26" i="13"/>
  <c r="Q27" i="13"/>
  <c r="Q28" i="13"/>
  <c r="Q29" i="13"/>
  <c r="Q31" i="13"/>
  <c r="Q34" i="13"/>
  <c r="Q35" i="13"/>
  <c r="Q36" i="13"/>
  <c r="Q38" i="13"/>
  <c r="Q39" i="13"/>
  <c r="Q40" i="13"/>
  <c r="Q41" i="13"/>
  <c r="Q3" i="13"/>
  <c r="O4" i="13"/>
  <c r="O6" i="13"/>
  <c r="O7" i="13"/>
  <c r="O8" i="13"/>
  <c r="O9" i="13"/>
  <c r="O10" i="13"/>
  <c r="O11" i="13"/>
  <c r="O12" i="13"/>
  <c r="O13" i="13"/>
  <c r="O14" i="13"/>
  <c r="O17" i="13"/>
  <c r="O18" i="13"/>
  <c r="O19" i="13"/>
  <c r="O20" i="13"/>
  <c r="O21" i="13"/>
  <c r="O22" i="13"/>
  <c r="O23" i="13"/>
  <c r="O24" i="13"/>
  <c r="O26" i="13"/>
  <c r="O27" i="13"/>
  <c r="O28" i="13"/>
  <c r="O29" i="13"/>
  <c r="O31" i="13"/>
  <c r="O34" i="13"/>
  <c r="O35" i="13"/>
  <c r="O36" i="13"/>
  <c r="O38" i="13"/>
  <c r="O39" i="13"/>
  <c r="O40" i="13"/>
  <c r="O41" i="13"/>
  <c r="O3" i="13"/>
  <c r="N4" i="13"/>
  <c r="N6" i="13"/>
  <c r="N7" i="13"/>
  <c r="N8" i="13"/>
  <c r="N9" i="13"/>
  <c r="N10" i="13"/>
  <c r="N11" i="13"/>
  <c r="N12" i="13"/>
  <c r="N13" i="13"/>
  <c r="N14" i="13"/>
  <c r="N17" i="13"/>
  <c r="N18" i="13"/>
  <c r="N19" i="13"/>
  <c r="N20" i="13"/>
  <c r="N21" i="13"/>
  <c r="N22" i="13"/>
  <c r="N23" i="13"/>
  <c r="N24" i="13"/>
  <c r="N26" i="13"/>
  <c r="N27" i="13"/>
  <c r="N28" i="13"/>
  <c r="N29" i="13"/>
  <c r="N31" i="13"/>
  <c r="N34" i="13"/>
  <c r="N35" i="13"/>
  <c r="N36" i="13"/>
  <c r="N38" i="13"/>
  <c r="N39" i="13"/>
  <c r="N40" i="13"/>
  <c r="N41" i="13"/>
  <c r="N3" i="13"/>
  <c r="L7" i="13"/>
  <c r="L9" i="13"/>
  <c r="L10" i="13"/>
  <c r="L11" i="13"/>
  <c r="L12" i="13"/>
  <c r="L17" i="13"/>
  <c r="L21" i="13"/>
  <c r="L23" i="13"/>
  <c r="L24" i="13"/>
  <c r="L28" i="13"/>
  <c r="L34" i="13"/>
  <c r="L36" i="13"/>
  <c r="L40" i="13"/>
  <c r="L4" i="13"/>
  <c r="H11" i="13"/>
  <c r="F28" i="13"/>
  <c r="F23" i="13"/>
  <c r="F21" i="13"/>
  <c r="F10" i="13"/>
  <c r="F9" i="13"/>
  <c r="B45" i="13"/>
  <c r="B44" i="13"/>
  <c r="B43" i="13"/>
  <c r="M45" i="6"/>
  <c r="M44" i="6"/>
  <c r="M43" i="6"/>
  <c r="G45" i="6"/>
  <c r="J45" i="6"/>
  <c r="G44" i="6"/>
  <c r="J44" i="6"/>
  <c r="G43" i="6"/>
  <c r="J43" i="6"/>
  <c r="F45" i="6"/>
  <c r="F44" i="6"/>
  <c r="F43" i="6"/>
  <c r="C45" i="6"/>
  <c r="C44" i="6"/>
  <c r="C43" i="6"/>
  <c r="R4" i="6"/>
  <c r="R6" i="6"/>
  <c r="R7" i="6"/>
  <c r="R8" i="6"/>
  <c r="R9" i="6"/>
  <c r="R10" i="6"/>
  <c r="R11" i="6"/>
  <c r="R12" i="6"/>
  <c r="R13" i="6"/>
  <c r="R14" i="6"/>
  <c r="R17" i="6"/>
  <c r="R18" i="6"/>
  <c r="R19" i="6"/>
  <c r="R20" i="6"/>
  <c r="R21" i="6"/>
  <c r="R22" i="6"/>
  <c r="R23" i="6"/>
  <c r="R24" i="6"/>
  <c r="R26" i="6"/>
  <c r="R27" i="6"/>
  <c r="R28" i="6"/>
  <c r="R29" i="6"/>
  <c r="R31" i="6"/>
  <c r="R34" i="6"/>
  <c r="R35" i="6"/>
  <c r="R36" i="6"/>
  <c r="R38" i="6"/>
  <c r="R39" i="6"/>
  <c r="R40" i="6"/>
  <c r="R41" i="6"/>
  <c r="P44" i="6"/>
  <c r="O4" i="6"/>
  <c r="O6" i="6"/>
  <c r="O7" i="6"/>
  <c r="O8" i="6"/>
  <c r="O9" i="6"/>
  <c r="O10" i="6"/>
  <c r="O11" i="6"/>
  <c r="O12" i="6"/>
  <c r="O13" i="6"/>
  <c r="O14" i="6"/>
  <c r="O17" i="6"/>
  <c r="O18" i="6"/>
  <c r="O19" i="6"/>
  <c r="O20" i="6"/>
  <c r="O21" i="6"/>
  <c r="O22" i="6"/>
  <c r="O23" i="6"/>
  <c r="O24" i="6"/>
  <c r="O26" i="6"/>
  <c r="O27" i="6"/>
  <c r="O28" i="6"/>
  <c r="O29" i="6"/>
  <c r="O31" i="6"/>
  <c r="O34" i="6"/>
  <c r="O35" i="6"/>
  <c r="O36" i="6"/>
  <c r="O38" i="6"/>
  <c r="O39" i="6"/>
  <c r="O40" i="6"/>
  <c r="O41" i="6"/>
  <c r="O3" i="6"/>
  <c r="N4" i="6"/>
  <c r="N6" i="6"/>
  <c r="N7" i="6"/>
  <c r="N8" i="6"/>
  <c r="N9" i="6"/>
  <c r="N10" i="6"/>
  <c r="N11" i="6"/>
  <c r="N12" i="6"/>
  <c r="N13" i="6"/>
  <c r="N14" i="6"/>
  <c r="N17" i="6"/>
  <c r="N18" i="6"/>
  <c r="N19" i="6"/>
  <c r="N20" i="6"/>
  <c r="N21" i="6"/>
  <c r="N22" i="6"/>
  <c r="N23" i="6"/>
  <c r="N24" i="6"/>
  <c r="N26" i="6"/>
  <c r="N27" i="6"/>
  <c r="N28" i="6"/>
  <c r="N29" i="6"/>
  <c r="N31" i="6"/>
  <c r="N34" i="6"/>
  <c r="N35" i="6"/>
  <c r="N36" i="6"/>
  <c r="N38" i="6"/>
  <c r="N39" i="6"/>
  <c r="N40" i="6"/>
  <c r="N41" i="6"/>
  <c r="N3" i="6"/>
  <c r="L4" i="6"/>
  <c r="L6" i="6"/>
  <c r="L7" i="6"/>
  <c r="L8" i="6"/>
  <c r="L9" i="6"/>
  <c r="L10" i="6"/>
  <c r="L11" i="6"/>
  <c r="L12" i="6"/>
  <c r="L13" i="6"/>
  <c r="L14" i="6"/>
  <c r="L17" i="6"/>
  <c r="L18" i="6"/>
  <c r="L19" i="6"/>
  <c r="L20" i="6"/>
  <c r="L21" i="6"/>
  <c r="L22" i="6"/>
  <c r="L23" i="6"/>
  <c r="L24" i="6"/>
  <c r="L26" i="6"/>
  <c r="L27" i="6"/>
  <c r="L28" i="6"/>
  <c r="L29" i="6"/>
  <c r="L31" i="6"/>
  <c r="L34" i="6"/>
  <c r="L35" i="6"/>
  <c r="L36" i="6"/>
  <c r="L38" i="6"/>
  <c r="L39" i="6"/>
  <c r="L40" i="6"/>
  <c r="L41" i="6"/>
  <c r="L3" i="6"/>
  <c r="K4" i="6"/>
  <c r="K6" i="6"/>
  <c r="K7" i="6"/>
  <c r="K8" i="6"/>
  <c r="K9" i="6"/>
  <c r="K10" i="6"/>
  <c r="K11" i="6"/>
  <c r="K12" i="6"/>
  <c r="K13" i="6"/>
  <c r="K14" i="6"/>
  <c r="K17" i="6"/>
  <c r="K18" i="6"/>
  <c r="K19" i="6"/>
  <c r="K20" i="6"/>
  <c r="K21" i="6"/>
  <c r="K22" i="6"/>
  <c r="K23" i="6"/>
  <c r="K24" i="6"/>
  <c r="K26" i="6"/>
  <c r="K27" i="6"/>
  <c r="K28" i="6"/>
  <c r="K29" i="6"/>
  <c r="K31" i="6"/>
  <c r="K34" i="6"/>
  <c r="K35" i="6"/>
  <c r="K36" i="6"/>
  <c r="K38" i="6"/>
  <c r="K39" i="6"/>
  <c r="K40" i="6"/>
  <c r="K41" i="6"/>
  <c r="K3" i="6"/>
  <c r="I4" i="6"/>
  <c r="I6" i="6"/>
  <c r="I7" i="6"/>
  <c r="I8" i="6"/>
  <c r="I9" i="6"/>
  <c r="I10" i="6"/>
  <c r="I11" i="6"/>
  <c r="I12" i="6"/>
  <c r="I13" i="6"/>
  <c r="I14" i="6"/>
  <c r="I17" i="6"/>
  <c r="I18" i="6"/>
  <c r="I19" i="6"/>
  <c r="I20" i="6"/>
  <c r="I21" i="6"/>
  <c r="I22" i="6"/>
  <c r="I23" i="6"/>
  <c r="I24" i="6"/>
  <c r="I26" i="6"/>
  <c r="I27" i="6"/>
  <c r="I28" i="6"/>
  <c r="I29" i="6"/>
  <c r="I31" i="6"/>
  <c r="I34" i="6"/>
  <c r="I35" i="6"/>
  <c r="I36" i="6"/>
  <c r="I38" i="6"/>
  <c r="I39" i="6"/>
  <c r="I40" i="6"/>
  <c r="I41" i="6"/>
  <c r="I3" i="6"/>
  <c r="H4" i="6"/>
  <c r="H6" i="6"/>
  <c r="H7" i="6"/>
  <c r="H8" i="6"/>
  <c r="H9" i="6"/>
  <c r="H10" i="6"/>
  <c r="H11" i="6"/>
  <c r="H12" i="6"/>
  <c r="H13" i="6"/>
  <c r="H14" i="6"/>
  <c r="H17" i="6"/>
  <c r="H18" i="6"/>
  <c r="H19" i="6"/>
  <c r="H20" i="6"/>
  <c r="H21" i="6"/>
  <c r="H22" i="6"/>
  <c r="H23" i="6"/>
  <c r="H24" i="6"/>
  <c r="H26" i="6"/>
  <c r="H27" i="6"/>
  <c r="H28" i="6"/>
  <c r="H29" i="6"/>
  <c r="H31" i="6"/>
  <c r="H34" i="6"/>
  <c r="H35" i="6"/>
  <c r="H36" i="6"/>
  <c r="H38" i="6"/>
  <c r="H39" i="6"/>
  <c r="H40" i="6"/>
  <c r="H41" i="6"/>
  <c r="H3" i="6"/>
  <c r="B45" i="6"/>
  <c r="B44" i="6"/>
  <c r="B43" i="6"/>
  <c r="E3" i="6"/>
  <c r="E4" i="6"/>
  <c r="E6" i="6"/>
  <c r="E7" i="6"/>
  <c r="E8" i="6"/>
  <c r="E9" i="6"/>
  <c r="E10" i="6"/>
  <c r="E11" i="6"/>
  <c r="E12" i="6"/>
  <c r="E13" i="6"/>
  <c r="E14" i="6"/>
  <c r="E17" i="6"/>
  <c r="E18" i="6"/>
  <c r="E19" i="6"/>
  <c r="E20" i="6"/>
  <c r="E21" i="6"/>
  <c r="E22" i="6"/>
  <c r="E23" i="6"/>
  <c r="E24" i="6"/>
  <c r="E26" i="6"/>
  <c r="E27" i="6"/>
  <c r="E28" i="6"/>
  <c r="E29" i="6"/>
  <c r="E31" i="6"/>
  <c r="E34" i="6"/>
  <c r="E35" i="6"/>
  <c r="E36" i="6"/>
  <c r="E38" i="6"/>
  <c r="E39" i="6"/>
  <c r="E40" i="6"/>
  <c r="E41" i="6"/>
  <c r="D4" i="6"/>
  <c r="D6" i="6"/>
  <c r="D7" i="6"/>
  <c r="D8" i="6"/>
  <c r="D9" i="6"/>
  <c r="D10" i="6"/>
  <c r="D11" i="6"/>
  <c r="D12" i="6"/>
  <c r="D13" i="6"/>
  <c r="D14" i="6"/>
  <c r="D17" i="6"/>
  <c r="D18" i="6"/>
  <c r="D19" i="6"/>
  <c r="D20" i="6"/>
  <c r="D21" i="6"/>
  <c r="D22" i="6"/>
  <c r="D23" i="6"/>
  <c r="D24" i="6"/>
  <c r="D26" i="6"/>
  <c r="D27" i="6"/>
  <c r="D28" i="6"/>
  <c r="D29" i="6"/>
  <c r="D31" i="6"/>
  <c r="D34" i="6"/>
  <c r="D35" i="6"/>
  <c r="D36" i="6"/>
  <c r="D38" i="6"/>
  <c r="D39" i="6"/>
  <c r="D40" i="6"/>
  <c r="D41" i="6"/>
  <c r="D3" i="6"/>
  <c r="J44" i="4"/>
  <c r="B45" i="4"/>
  <c r="B44" i="4"/>
  <c r="C45" i="5"/>
  <c r="F45" i="5"/>
  <c r="G45" i="5"/>
  <c r="J45" i="5"/>
  <c r="M45" i="5"/>
  <c r="C44" i="5"/>
  <c r="F44" i="5"/>
  <c r="G44" i="5"/>
  <c r="J44" i="5"/>
  <c r="M44" i="5"/>
  <c r="C43" i="5"/>
  <c r="F43" i="5"/>
  <c r="G43" i="5"/>
  <c r="J43" i="5"/>
  <c r="M43" i="5"/>
  <c r="B45" i="5"/>
  <c r="B44" i="5"/>
  <c r="B43" i="5"/>
  <c r="O4" i="5"/>
  <c r="O6" i="5"/>
  <c r="O7" i="5"/>
  <c r="O8" i="5"/>
  <c r="O9" i="5"/>
  <c r="O10" i="5"/>
  <c r="O11" i="5"/>
  <c r="O12" i="5"/>
  <c r="O13" i="5"/>
  <c r="O14" i="5"/>
  <c r="O17" i="5"/>
  <c r="O18" i="5"/>
  <c r="O19" i="5"/>
  <c r="O20" i="5"/>
  <c r="O21" i="5"/>
  <c r="O22" i="5"/>
  <c r="O23" i="5"/>
  <c r="O24" i="5"/>
  <c r="O26" i="5"/>
  <c r="O27" i="5"/>
  <c r="O28" i="5"/>
  <c r="O29" i="5"/>
  <c r="O31" i="5"/>
  <c r="O34" i="5"/>
  <c r="O35" i="5"/>
  <c r="O36" i="5"/>
  <c r="O38" i="5"/>
  <c r="O39" i="5"/>
  <c r="O40" i="5"/>
  <c r="O41" i="5"/>
  <c r="O3" i="5"/>
  <c r="L4" i="5"/>
  <c r="L6" i="5"/>
  <c r="L7" i="5"/>
  <c r="L8" i="5"/>
  <c r="L9" i="5"/>
  <c r="L10" i="5"/>
  <c r="L11" i="5"/>
  <c r="L12" i="5"/>
  <c r="L13" i="5"/>
  <c r="L14" i="5"/>
  <c r="L17" i="5"/>
  <c r="L18" i="5"/>
  <c r="L19" i="5"/>
  <c r="L20" i="5"/>
  <c r="L21" i="5"/>
  <c r="L22" i="5"/>
  <c r="L23" i="5"/>
  <c r="L24" i="5"/>
  <c r="L26" i="5"/>
  <c r="L27" i="5"/>
  <c r="L28" i="5"/>
  <c r="L29" i="5"/>
  <c r="L31" i="5"/>
  <c r="L34" i="5"/>
  <c r="L35" i="5"/>
  <c r="L36" i="5"/>
  <c r="L38" i="5"/>
  <c r="L39" i="5"/>
  <c r="L40" i="5"/>
  <c r="L41" i="5"/>
  <c r="L3" i="5"/>
  <c r="I4" i="5"/>
  <c r="I6" i="5"/>
  <c r="I7" i="5"/>
  <c r="I8" i="5"/>
  <c r="I9" i="5"/>
  <c r="I10" i="5"/>
  <c r="I11" i="5"/>
  <c r="I12" i="5"/>
  <c r="I13" i="5"/>
  <c r="I14" i="5"/>
  <c r="I17" i="5"/>
  <c r="I18" i="5"/>
  <c r="I19" i="5"/>
  <c r="I20" i="5"/>
  <c r="I21" i="5"/>
  <c r="I22" i="5"/>
  <c r="I23" i="5"/>
  <c r="I24" i="5"/>
  <c r="I26" i="5"/>
  <c r="I27" i="5"/>
  <c r="I28" i="5"/>
  <c r="I29" i="5"/>
  <c r="I31" i="5"/>
  <c r="I34" i="5"/>
  <c r="I35" i="5"/>
  <c r="I36" i="5"/>
  <c r="I38" i="5"/>
  <c r="I39" i="5"/>
  <c r="I40" i="5"/>
  <c r="I41" i="5"/>
  <c r="I3" i="5"/>
  <c r="E4" i="5"/>
  <c r="E6" i="5"/>
  <c r="E7" i="5"/>
  <c r="E8" i="5"/>
  <c r="E9" i="5"/>
  <c r="E10" i="5"/>
  <c r="E11" i="5"/>
  <c r="E12" i="5"/>
  <c r="E13" i="5"/>
  <c r="E14" i="5"/>
  <c r="E17" i="5"/>
  <c r="E18" i="5"/>
  <c r="E19" i="5"/>
  <c r="E20" i="5"/>
  <c r="E21" i="5"/>
  <c r="E22" i="5"/>
  <c r="E23" i="5"/>
  <c r="E24" i="5"/>
  <c r="E26" i="5"/>
  <c r="E27" i="5"/>
  <c r="E28" i="5"/>
  <c r="E29" i="5"/>
  <c r="E31" i="5"/>
  <c r="E34" i="5"/>
  <c r="E35" i="5"/>
  <c r="E36" i="5"/>
  <c r="E38" i="5"/>
  <c r="E39" i="5"/>
  <c r="E40" i="5"/>
  <c r="E41" i="5"/>
  <c r="E3" i="5"/>
  <c r="N4" i="5"/>
  <c r="N6" i="5"/>
  <c r="N7" i="5"/>
  <c r="N8" i="5"/>
  <c r="N9" i="5"/>
  <c r="N10" i="5"/>
  <c r="N11" i="5"/>
  <c r="N12" i="5"/>
  <c r="N13" i="5"/>
  <c r="N14" i="5"/>
  <c r="N17" i="5"/>
  <c r="N18" i="5"/>
  <c r="N19" i="5"/>
  <c r="N20" i="5"/>
  <c r="N21" i="5"/>
  <c r="N22" i="5"/>
  <c r="N23" i="5"/>
  <c r="N24" i="5"/>
  <c r="N26" i="5"/>
  <c r="N27" i="5"/>
  <c r="N28" i="5"/>
  <c r="N29" i="5"/>
  <c r="N31" i="5"/>
  <c r="N34" i="5"/>
  <c r="N35" i="5"/>
  <c r="N36" i="5"/>
  <c r="N38" i="5"/>
  <c r="N39" i="5"/>
  <c r="N40" i="5"/>
  <c r="N41" i="5"/>
  <c r="N3" i="5"/>
  <c r="K4" i="5"/>
  <c r="K6" i="5"/>
  <c r="K7" i="5"/>
  <c r="K8" i="5"/>
  <c r="K9" i="5"/>
  <c r="K10" i="5"/>
  <c r="K11" i="5"/>
  <c r="K12" i="5"/>
  <c r="K13" i="5"/>
  <c r="K14" i="5"/>
  <c r="K17" i="5"/>
  <c r="K18" i="5"/>
  <c r="K19" i="5"/>
  <c r="K20" i="5"/>
  <c r="K21" i="5"/>
  <c r="K22" i="5"/>
  <c r="K23" i="5"/>
  <c r="K24" i="5"/>
  <c r="K26" i="5"/>
  <c r="K27" i="5"/>
  <c r="K28" i="5"/>
  <c r="K29" i="5"/>
  <c r="K31" i="5"/>
  <c r="K34" i="5"/>
  <c r="K35" i="5"/>
  <c r="K36" i="5"/>
  <c r="K38" i="5"/>
  <c r="K39" i="5"/>
  <c r="K40" i="5"/>
  <c r="K41" i="5"/>
  <c r="K3" i="5"/>
  <c r="H4" i="5"/>
  <c r="H6" i="5"/>
  <c r="H7" i="5"/>
  <c r="H8" i="5"/>
  <c r="H9" i="5"/>
  <c r="H10" i="5"/>
  <c r="H11" i="5"/>
  <c r="H12" i="5"/>
  <c r="H13" i="5"/>
  <c r="H14" i="5"/>
  <c r="H17" i="5"/>
  <c r="H18" i="5"/>
  <c r="H19" i="5"/>
  <c r="H20" i="5"/>
  <c r="H21" i="5"/>
  <c r="H22" i="5"/>
  <c r="H23" i="5"/>
  <c r="H24" i="5"/>
  <c r="H26" i="5"/>
  <c r="H27" i="5"/>
  <c r="H28" i="5"/>
  <c r="H29" i="5"/>
  <c r="H31" i="5"/>
  <c r="H34" i="5"/>
  <c r="H35" i="5"/>
  <c r="H36" i="5"/>
  <c r="H38" i="5"/>
  <c r="H39" i="5"/>
  <c r="H40" i="5"/>
  <c r="H41" i="5"/>
  <c r="H3" i="5"/>
  <c r="D4" i="5"/>
  <c r="D6" i="5"/>
  <c r="D7" i="5"/>
  <c r="D8" i="5"/>
  <c r="D9" i="5"/>
  <c r="D10" i="5"/>
  <c r="D11" i="5"/>
  <c r="D12" i="5"/>
  <c r="D13" i="5"/>
  <c r="D14" i="5"/>
  <c r="D17" i="5"/>
  <c r="D18" i="5"/>
  <c r="D19" i="5"/>
  <c r="D20" i="5"/>
  <c r="D21" i="5"/>
  <c r="D22" i="5"/>
  <c r="D23" i="5"/>
  <c r="D24" i="5"/>
  <c r="D26" i="5"/>
  <c r="D27" i="5"/>
  <c r="D28" i="5"/>
  <c r="D29" i="5"/>
  <c r="D31" i="5"/>
  <c r="D34" i="5"/>
  <c r="D35" i="5"/>
  <c r="D36" i="5"/>
  <c r="D38" i="5"/>
  <c r="D39" i="5"/>
  <c r="D40" i="5"/>
  <c r="D41" i="5"/>
  <c r="D3" i="5"/>
  <c r="L43" i="13" l="1"/>
  <c r="F43" i="13"/>
  <c r="H43" i="13"/>
  <c r="D43" i="6"/>
  <c r="L43" i="6"/>
  <c r="H43" i="6"/>
  <c r="E45" i="6"/>
  <c r="H45" i="6"/>
  <c r="I45" i="6"/>
  <c r="K45" i="6"/>
  <c r="L44" i="6"/>
  <c r="N45" i="6"/>
  <c r="O45" i="6"/>
  <c r="O43" i="6"/>
  <c r="D44" i="6"/>
  <c r="Q39" i="6"/>
  <c r="Q36" i="6"/>
  <c r="Q27" i="6"/>
  <c r="Q21" i="6"/>
  <c r="Q17" i="6"/>
  <c r="Q11" i="6"/>
  <c r="Q7" i="6"/>
  <c r="Q4" i="6"/>
  <c r="E43" i="6"/>
  <c r="D45" i="6"/>
  <c r="I44" i="6"/>
  <c r="I43" i="6"/>
  <c r="K44" i="6"/>
  <c r="K43" i="6"/>
  <c r="N43" i="6"/>
  <c r="P45" i="6"/>
  <c r="Q3" i="6"/>
  <c r="Q38" i="6"/>
  <c r="Q35" i="6"/>
  <c r="Q26" i="6"/>
  <c r="Q24" i="6"/>
  <c r="Q20" i="6"/>
  <c r="Q14" i="6"/>
  <c r="Q10" i="6"/>
  <c r="Q6" i="6"/>
  <c r="R3" i="6"/>
  <c r="E44" i="6"/>
  <c r="H44" i="6"/>
  <c r="Q41" i="6"/>
  <c r="Q34" i="6"/>
  <c r="Q29" i="6"/>
  <c r="Q23" i="6"/>
  <c r="Q19" i="6"/>
  <c r="Q13" i="6"/>
  <c r="Q9" i="6"/>
  <c r="L45" i="6"/>
  <c r="O44" i="6"/>
  <c r="P43" i="6"/>
  <c r="Q40" i="6"/>
  <c r="Q31" i="6"/>
  <c r="Q28" i="6"/>
  <c r="Q22" i="6"/>
  <c r="Q18" i="6"/>
  <c r="Q12" i="6"/>
  <c r="Q8" i="6"/>
  <c r="N44" i="6"/>
  <c r="O43" i="5"/>
  <c r="H44" i="5"/>
  <c r="N44" i="5"/>
  <c r="H45" i="5"/>
  <c r="N45" i="5"/>
  <c r="H43" i="5"/>
  <c r="D45" i="5"/>
  <c r="K45" i="5"/>
  <c r="E45" i="5"/>
  <c r="L43" i="5"/>
  <c r="K44" i="5"/>
  <c r="I43" i="5"/>
  <c r="E44" i="5"/>
  <c r="I45" i="5"/>
  <c r="L45" i="5"/>
  <c r="O45" i="5"/>
  <c r="E43" i="5"/>
  <c r="D44" i="5"/>
  <c r="L45" i="13"/>
  <c r="O43" i="13"/>
  <c r="R43" i="13"/>
  <c r="H45" i="13"/>
  <c r="F45" i="13"/>
  <c r="N45" i="13"/>
  <c r="O45" i="13"/>
  <c r="Q45" i="13"/>
  <c r="R45" i="13"/>
  <c r="F44" i="13"/>
  <c r="O44" i="13"/>
  <c r="N43" i="13"/>
  <c r="R44" i="13"/>
  <c r="N44" i="13"/>
  <c r="H44" i="13"/>
  <c r="Q44" i="13"/>
  <c r="Q43" i="13"/>
  <c r="L44" i="13"/>
  <c r="I44" i="5"/>
  <c r="O44" i="5"/>
  <c r="D43" i="5"/>
  <c r="L44" i="5"/>
  <c r="K43" i="5"/>
  <c r="N43" i="5"/>
  <c r="O4" i="4"/>
  <c r="O6" i="4"/>
  <c r="O7" i="4"/>
  <c r="O8" i="4"/>
  <c r="O9" i="4"/>
  <c r="O10" i="4"/>
  <c r="O11" i="4"/>
  <c r="O12" i="4"/>
  <c r="O13" i="4"/>
  <c r="O14" i="4"/>
  <c r="O17" i="4"/>
  <c r="O18" i="4"/>
  <c r="O19" i="4"/>
  <c r="O20" i="4"/>
  <c r="O21" i="4"/>
  <c r="O22" i="4"/>
  <c r="O23" i="4"/>
  <c r="O24" i="4"/>
  <c r="O26" i="4"/>
  <c r="O27" i="4"/>
  <c r="O28" i="4"/>
  <c r="O29" i="4"/>
  <c r="O31" i="4"/>
  <c r="O34" i="4"/>
  <c r="O35" i="4"/>
  <c r="O36" i="4"/>
  <c r="O38" i="4"/>
  <c r="O39" i="4"/>
  <c r="O40" i="4"/>
  <c r="O41" i="4"/>
  <c r="O3" i="4"/>
  <c r="N4" i="4"/>
  <c r="N6" i="4"/>
  <c r="N7" i="4"/>
  <c r="N8" i="4"/>
  <c r="N9" i="4"/>
  <c r="N10" i="4"/>
  <c r="N11" i="4"/>
  <c r="N12" i="4"/>
  <c r="N13" i="4"/>
  <c r="N14" i="4"/>
  <c r="N17" i="4"/>
  <c r="N18" i="4"/>
  <c r="N19" i="4"/>
  <c r="N20" i="4"/>
  <c r="N21" i="4"/>
  <c r="N22" i="4"/>
  <c r="N23" i="4"/>
  <c r="N24" i="4"/>
  <c r="N26" i="4"/>
  <c r="N27" i="4"/>
  <c r="N28" i="4"/>
  <c r="N29" i="4"/>
  <c r="N31" i="4"/>
  <c r="N34" i="4"/>
  <c r="N35" i="4"/>
  <c r="N36" i="4"/>
  <c r="N38" i="4"/>
  <c r="N39" i="4"/>
  <c r="N40" i="4"/>
  <c r="N41" i="4"/>
  <c r="N3" i="4"/>
  <c r="L4" i="4"/>
  <c r="L6" i="4"/>
  <c r="L7" i="4"/>
  <c r="L8" i="4"/>
  <c r="L9" i="4"/>
  <c r="L10" i="4"/>
  <c r="L11" i="4"/>
  <c r="L12" i="4"/>
  <c r="L13" i="4"/>
  <c r="L14" i="4"/>
  <c r="L17" i="4"/>
  <c r="L18" i="4"/>
  <c r="L19" i="4"/>
  <c r="L20" i="4"/>
  <c r="L21" i="4"/>
  <c r="L22" i="4"/>
  <c r="L23" i="4"/>
  <c r="L24" i="4"/>
  <c r="L26" i="4"/>
  <c r="L27" i="4"/>
  <c r="L28" i="4"/>
  <c r="L29" i="4"/>
  <c r="L31" i="4"/>
  <c r="L34" i="4"/>
  <c r="L35" i="4"/>
  <c r="L36" i="4"/>
  <c r="L38" i="4"/>
  <c r="L39" i="4"/>
  <c r="L40" i="4"/>
  <c r="L41" i="4"/>
  <c r="L3" i="4"/>
  <c r="K4" i="4"/>
  <c r="K6" i="4"/>
  <c r="K7" i="4"/>
  <c r="K8" i="4"/>
  <c r="K9" i="4"/>
  <c r="K10" i="4"/>
  <c r="K11" i="4"/>
  <c r="K12" i="4"/>
  <c r="K13" i="4"/>
  <c r="K14" i="4"/>
  <c r="K17" i="4"/>
  <c r="K18" i="4"/>
  <c r="K19" i="4"/>
  <c r="K20" i="4"/>
  <c r="K21" i="4"/>
  <c r="K22" i="4"/>
  <c r="K23" i="4"/>
  <c r="K24" i="4"/>
  <c r="K26" i="4"/>
  <c r="K27" i="4"/>
  <c r="K28" i="4"/>
  <c r="K29" i="4"/>
  <c r="K31" i="4"/>
  <c r="K34" i="4"/>
  <c r="K35" i="4"/>
  <c r="K36" i="4"/>
  <c r="K38" i="4"/>
  <c r="K39" i="4"/>
  <c r="K40" i="4"/>
  <c r="K41" i="4"/>
  <c r="K3" i="4"/>
  <c r="I4" i="4"/>
  <c r="I6" i="4"/>
  <c r="I7" i="4"/>
  <c r="I8" i="4"/>
  <c r="I9" i="4"/>
  <c r="I10" i="4"/>
  <c r="I11" i="4"/>
  <c r="I12" i="4"/>
  <c r="I13" i="4"/>
  <c r="I14" i="4"/>
  <c r="I17" i="4"/>
  <c r="I18" i="4"/>
  <c r="I19" i="4"/>
  <c r="I20" i="4"/>
  <c r="I21" i="4"/>
  <c r="I22" i="4"/>
  <c r="I23" i="4"/>
  <c r="I24" i="4"/>
  <c r="I26" i="4"/>
  <c r="I27" i="4"/>
  <c r="I28" i="4"/>
  <c r="I29" i="4"/>
  <c r="I31" i="4"/>
  <c r="I34" i="4"/>
  <c r="I35" i="4"/>
  <c r="I36" i="4"/>
  <c r="I38" i="4"/>
  <c r="I39" i="4"/>
  <c r="I40" i="4"/>
  <c r="I41" i="4"/>
  <c r="I3" i="4"/>
  <c r="H4" i="4"/>
  <c r="H6" i="4"/>
  <c r="H7" i="4"/>
  <c r="H8" i="4"/>
  <c r="H9" i="4"/>
  <c r="H10" i="4"/>
  <c r="H11" i="4"/>
  <c r="H12" i="4"/>
  <c r="H13" i="4"/>
  <c r="H14" i="4"/>
  <c r="H17" i="4"/>
  <c r="H18" i="4"/>
  <c r="H19" i="4"/>
  <c r="H20" i="4"/>
  <c r="H21" i="4"/>
  <c r="H22" i="4"/>
  <c r="H23" i="4"/>
  <c r="H24" i="4"/>
  <c r="H26" i="4"/>
  <c r="H27" i="4"/>
  <c r="H28" i="4"/>
  <c r="H29" i="4"/>
  <c r="H31" i="4"/>
  <c r="H34" i="4"/>
  <c r="H35" i="4"/>
  <c r="H36" i="4"/>
  <c r="H38" i="4"/>
  <c r="H39" i="4"/>
  <c r="H40" i="4"/>
  <c r="H41" i="4"/>
  <c r="H3" i="4"/>
  <c r="E4" i="4"/>
  <c r="E6" i="4"/>
  <c r="E7" i="4"/>
  <c r="E8" i="4"/>
  <c r="E9" i="4"/>
  <c r="E10" i="4"/>
  <c r="E11" i="4"/>
  <c r="E12" i="4"/>
  <c r="E13" i="4"/>
  <c r="E14" i="4"/>
  <c r="E17" i="4"/>
  <c r="E18" i="4"/>
  <c r="E19" i="4"/>
  <c r="E20" i="4"/>
  <c r="E21" i="4"/>
  <c r="E22" i="4"/>
  <c r="E23" i="4"/>
  <c r="E24" i="4"/>
  <c r="E26" i="4"/>
  <c r="E27" i="4"/>
  <c r="E28" i="4"/>
  <c r="E29" i="4"/>
  <c r="E31" i="4"/>
  <c r="E34" i="4"/>
  <c r="E35" i="4"/>
  <c r="E36" i="4"/>
  <c r="E38" i="4"/>
  <c r="E39" i="4"/>
  <c r="E40" i="4"/>
  <c r="E41" i="4"/>
  <c r="E3" i="4"/>
  <c r="D4" i="4"/>
  <c r="D6" i="4"/>
  <c r="D7" i="4"/>
  <c r="D8" i="4"/>
  <c r="D9" i="4"/>
  <c r="D10" i="4"/>
  <c r="D11" i="4"/>
  <c r="D12" i="4"/>
  <c r="D13" i="4"/>
  <c r="D14" i="4"/>
  <c r="D17" i="4"/>
  <c r="D18" i="4"/>
  <c r="D19" i="4"/>
  <c r="D20" i="4"/>
  <c r="D21" i="4"/>
  <c r="D22" i="4"/>
  <c r="D23" i="4"/>
  <c r="D24" i="4"/>
  <c r="D26" i="4"/>
  <c r="D27" i="4"/>
  <c r="D28" i="4"/>
  <c r="D29" i="4"/>
  <c r="D31" i="4"/>
  <c r="D34" i="4"/>
  <c r="D35" i="4"/>
  <c r="D36" i="4"/>
  <c r="D38" i="4"/>
  <c r="D39" i="4"/>
  <c r="D40" i="4"/>
  <c r="D41" i="4"/>
  <c r="D3" i="4"/>
  <c r="F45" i="4"/>
  <c r="G45" i="4"/>
  <c r="J45" i="4"/>
  <c r="M45" i="4"/>
  <c r="F44" i="4"/>
  <c r="G44" i="4"/>
  <c r="M44" i="4"/>
  <c r="F43" i="4"/>
  <c r="G43" i="4"/>
  <c r="J43" i="4"/>
  <c r="L43" i="4" s="1"/>
  <c r="M43" i="4"/>
  <c r="C45" i="4"/>
  <c r="C44" i="4"/>
  <c r="C43" i="4"/>
  <c r="E43" i="4" s="1"/>
  <c r="C45" i="3"/>
  <c r="C44" i="3"/>
  <c r="C43" i="3"/>
  <c r="R45" i="6" l="1"/>
  <c r="R44" i="6"/>
  <c r="Q45" i="6"/>
  <c r="Q44" i="6"/>
  <c r="R43" i="6"/>
  <c r="Q43" i="6"/>
  <c r="N45" i="4"/>
  <c r="K44" i="4"/>
  <c r="L44" i="4"/>
  <c r="H44" i="4"/>
  <c r="I45" i="4"/>
  <c r="D45" i="4"/>
  <c r="D44" i="4"/>
  <c r="N43" i="4"/>
  <c r="H45" i="4"/>
  <c r="D43" i="4"/>
  <c r="O43" i="4"/>
  <c r="H43" i="4"/>
  <c r="I43" i="4"/>
  <c r="E45" i="4"/>
  <c r="K45" i="4"/>
  <c r="N44" i="4"/>
  <c r="K43" i="4"/>
  <c r="L45" i="4"/>
  <c r="E44" i="4"/>
  <c r="I44" i="4"/>
  <c r="O45" i="4"/>
  <c r="O44" i="4"/>
  <c r="G45" i="3"/>
  <c r="I45" i="3"/>
  <c r="K45" i="3"/>
  <c r="M45" i="3"/>
  <c r="O45" i="3"/>
  <c r="G44" i="3"/>
  <c r="I44" i="3"/>
  <c r="K44" i="3"/>
  <c r="M44" i="3"/>
  <c r="O44" i="3"/>
  <c r="G43" i="3"/>
  <c r="I43" i="3"/>
  <c r="K43" i="3"/>
  <c r="M43" i="3"/>
  <c r="O43" i="3"/>
  <c r="D45" i="3"/>
  <c r="D44" i="3"/>
  <c r="D43" i="3"/>
  <c r="N4" i="3"/>
  <c r="N6" i="3"/>
  <c r="N7" i="3"/>
  <c r="N8" i="3"/>
  <c r="N9" i="3"/>
  <c r="N10" i="3"/>
  <c r="N11" i="3"/>
  <c r="N12" i="3"/>
  <c r="N13" i="3"/>
  <c r="N14" i="3"/>
  <c r="N17" i="3"/>
  <c r="N18" i="3"/>
  <c r="N19" i="3"/>
  <c r="N20" i="3"/>
  <c r="N21" i="3"/>
  <c r="N22" i="3"/>
  <c r="N23" i="3"/>
  <c r="N24" i="3"/>
  <c r="N26" i="3"/>
  <c r="N27" i="3"/>
  <c r="N28" i="3"/>
  <c r="N29" i="3"/>
  <c r="N31" i="3"/>
  <c r="N34" i="3"/>
  <c r="N35" i="3"/>
  <c r="N36" i="3"/>
  <c r="N38" i="3"/>
  <c r="N39" i="3"/>
  <c r="N40" i="3"/>
  <c r="N41" i="3"/>
  <c r="N3" i="3"/>
  <c r="L6" i="3"/>
  <c r="L7" i="3"/>
  <c r="L8" i="3"/>
  <c r="L9" i="3"/>
  <c r="L10" i="3"/>
  <c r="L11" i="3"/>
  <c r="L12" i="3"/>
  <c r="L13" i="3"/>
  <c r="L14" i="3"/>
  <c r="L17" i="3"/>
  <c r="L18" i="3"/>
  <c r="L19" i="3"/>
  <c r="L20" i="3"/>
  <c r="L21" i="3"/>
  <c r="L22" i="3"/>
  <c r="L23" i="3"/>
  <c r="L24" i="3"/>
  <c r="L26" i="3"/>
  <c r="L27" i="3"/>
  <c r="L28" i="3"/>
  <c r="L29" i="3"/>
  <c r="L31" i="3"/>
  <c r="L34" i="3"/>
  <c r="L35" i="3"/>
  <c r="L36" i="3"/>
  <c r="L38" i="3"/>
  <c r="L39" i="3"/>
  <c r="L40" i="3"/>
  <c r="L41" i="3"/>
  <c r="J4" i="3"/>
  <c r="J6" i="3"/>
  <c r="J7" i="3"/>
  <c r="J8" i="3"/>
  <c r="J9" i="3"/>
  <c r="J10" i="3"/>
  <c r="J11" i="3"/>
  <c r="J12" i="3"/>
  <c r="J13" i="3"/>
  <c r="J14" i="3"/>
  <c r="J17" i="3"/>
  <c r="J18" i="3"/>
  <c r="J19" i="3"/>
  <c r="J20" i="3"/>
  <c r="J21" i="3"/>
  <c r="J22" i="3"/>
  <c r="J23" i="3"/>
  <c r="J24" i="3"/>
  <c r="J26" i="3"/>
  <c r="J27" i="3"/>
  <c r="J28" i="3"/>
  <c r="J29" i="3"/>
  <c r="J31" i="3"/>
  <c r="J39" i="3"/>
  <c r="J40" i="3"/>
  <c r="J41" i="3"/>
  <c r="J3" i="3"/>
  <c r="H4" i="3"/>
  <c r="H6" i="3"/>
  <c r="H7" i="3"/>
  <c r="H8" i="3"/>
  <c r="H9" i="3"/>
  <c r="H10" i="3"/>
  <c r="H11" i="3"/>
  <c r="H12" i="3"/>
  <c r="H13" i="3"/>
  <c r="H14" i="3"/>
  <c r="H17" i="3"/>
  <c r="H18" i="3"/>
  <c r="H19" i="3"/>
  <c r="H20" i="3"/>
  <c r="H21" i="3"/>
  <c r="H22" i="3"/>
  <c r="H23" i="3"/>
  <c r="H24" i="3"/>
  <c r="H26" i="3"/>
  <c r="H27" i="3"/>
  <c r="H28" i="3"/>
  <c r="H29" i="3"/>
  <c r="H31" i="3"/>
  <c r="H34" i="3"/>
  <c r="H35" i="3"/>
  <c r="H36" i="3"/>
  <c r="H38" i="3"/>
  <c r="H39" i="3"/>
  <c r="H40" i="3"/>
  <c r="H41" i="3"/>
  <c r="H3" i="3"/>
  <c r="H45" i="3" l="1"/>
  <c r="N45" i="3"/>
  <c r="P45" i="3"/>
  <c r="J45" i="3"/>
  <c r="L45" i="3"/>
  <c r="N44" i="3"/>
  <c r="J44" i="3"/>
  <c r="H44" i="3"/>
  <c r="P44" i="3"/>
  <c r="L44" i="3"/>
</calcChain>
</file>

<file path=xl/sharedStrings.xml><?xml version="1.0" encoding="utf-8"?>
<sst xmlns="http://schemas.openxmlformats.org/spreadsheetml/2006/main" count="668" uniqueCount="272">
  <si>
    <t>2021 Rhode Island Public Library Statistical Report:
Income and Expenditures by Municipality</t>
  </si>
  <si>
    <t>Release date: March 2022</t>
  </si>
  <si>
    <t xml:space="preserve">These data tables are part of a statistical report based on data collected in the 2021 Rhode Island Public Library Annual Survey. The full report is located on the Office of Library and Information Services website at https://www.olis.ri.gov/stats/pls/index.php. </t>
  </si>
  <si>
    <t>Data collected through the Annual Survey covers FY2021 (July 1, 2020 - June 30, 2021). The deadline for the report submission was September 15, 2021.</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</si>
  <si>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</si>
  <si>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 xml:space="preserve">Throughout this spreadsheet, calculated measures are indicated by a differently colored column heading. </t>
  </si>
  <si>
    <r>
      <t xml:space="preserve">The spreadsheets included in this file provide the total public library revenue and expenditures for Rhode Island’s 39 municipalities. It should be noted that Rhode Island has 48 library systems operating within those municipalities. The following municipalities have more than one independent library system: 
</t>
    </r>
    <r>
      <rPr>
        <b/>
        <sz val="10"/>
        <rFont val="Arial"/>
        <family val="2"/>
      </rPr>
      <t>Burillville</t>
    </r>
    <r>
      <rPr>
        <sz val="10"/>
        <rFont val="Arial"/>
        <family val="2"/>
      </rPr>
      <t xml:space="preserve">
- Jesse M. Smith Memorial Library 
- Pascoag Free Public Library
</t>
    </r>
    <r>
      <rPr>
        <b/>
        <sz val="10"/>
        <rFont val="Arial"/>
        <family val="2"/>
      </rPr>
      <t>Glocester</t>
    </r>
    <r>
      <rPr>
        <sz val="10"/>
        <rFont val="Arial"/>
        <family val="2"/>
      </rPr>
      <t xml:space="preserve">
- Glocester Manton Free Public Library
- Harmony Library
</t>
    </r>
    <r>
      <rPr>
        <b/>
        <sz val="10"/>
        <rFont val="Arial"/>
        <family val="2"/>
      </rPr>
      <t>Hopkinton</t>
    </r>
    <r>
      <rPr>
        <sz val="10"/>
        <rFont val="Arial"/>
        <family val="2"/>
      </rPr>
      <t xml:space="preserve">
- Ashaway Free Library
- Langworthy Free Library
</t>
    </r>
    <r>
      <rPr>
        <b/>
        <sz val="10"/>
        <rFont val="Arial"/>
        <family val="2"/>
      </rPr>
      <t>North Kingstown</t>
    </r>
    <r>
      <rPr>
        <sz val="10"/>
        <rFont val="Arial"/>
        <family val="2"/>
      </rPr>
      <t xml:space="preserve">
- Davisville Free Library 
- North Kingstown Free Library 
- Willett Free Library
</t>
    </r>
    <r>
      <rPr>
        <b/>
        <sz val="10"/>
        <rFont val="Arial"/>
        <family val="2"/>
      </rPr>
      <t>Providence</t>
    </r>
    <r>
      <rPr>
        <sz val="10"/>
        <rFont val="Arial"/>
        <family val="2"/>
      </rPr>
      <t xml:space="preserve">
- Providence Community Library
- Providence Public Library
</t>
    </r>
    <r>
      <rPr>
        <b/>
        <sz val="10"/>
        <rFont val="Arial"/>
        <family val="2"/>
      </rPr>
      <t>Scituate</t>
    </r>
    <r>
      <rPr>
        <sz val="10"/>
        <rFont val="Arial"/>
        <family val="2"/>
      </rPr>
      <t xml:space="preserve">
- Hope Library 
- North Scituate Public Library
</t>
    </r>
    <r>
      <rPr>
        <b/>
        <sz val="10"/>
        <rFont val="Arial"/>
        <family val="2"/>
      </rPr>
      <t>Smithfield</t>
    </r>
    <r>
      <rPr>
        <sz val="10"/>
        <rFont val="Arial"/>
        <family val="2"/>
      </rPr>
      <t xml:space="preserve">
- East Smithfield Public Library
- Greenville Public Library
</t>
    </r>
    <r>
      <rPr>
        <b/>
        <sz val="10"/>
        <rFont val="Arial"/>
        <family val="2"/>
      </rPr>
      <t>Warwick</t>
    </r>
    <r>
      <rPr>
        <sz val="10"/>
        <rFont val="Arial"/>
        <family val="2"/>
      </rPr>
      <t xml:space="preserve">
- Pontiac Free Library
- Warwick Public Library</t>
    </r>
  </si>
  <si>
    <t>For the municipalities above, the revenue and expenditures for all library systems operating in that municipality have been added together to provide the totals for that municipality.  To see the revenue and expenditures by library system please see the report Income and Expenditures by Library System FY2021 on the OLIS website.</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</si>
  <si>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</si>
  <si>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</si>
  <si>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</si>
  <si>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</si>
  <si>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Operating Rev</t>
  </si>
  <si>
    <t>Operating revenue broken down by source</t>
  </si>
  <si>
    <t>Municipal Breakdown</t>
  </si>
  <si>
    <t>Local government funding for multi-library municipalities</t>
  </si>
  <si>
    <t>% Rev to % Pop</t>
  </si>
  <si>
    <t>Comparison chart for multi-library municipalities</t>
  </si>
  <si>
    <t>Operating Expend</t>
  </si>
  <si>
    <t>Operating expenditures broken down by category</t>
  </si>
  <si>
    <t>Staff Expend</t>
  </si>
  <si>
    <t>Staffing expenditures broken down by category</t>
  </si>
  <si>
    <t>Collection Expend</t>
  </si>
  <si>
    <t>Collection expenditures broken down by format</t>
  </si>
  <si>
    <t>Other Operating Expend</t>
  </si>
  <si>
    <t>Other Operating expenditures broken down by category</t>
  </si>
  <si>
    <t>Capital Rev &amp; Expend</t>
  </si>
  <si>
    <t>Capital revenue and expenditures, with breakdowns</t>
  </si>
  <si>
    <t>All Data</t>
  </si>
  <si>
    <t>All financial data, as reported</t>
  </si>
  <si>
    <t>City</t>
  </si>
  <si>
    <t>Population</t>
  </si>
  <si>
    <t>Total Revenue</t>
  </si>
  <si>
    <t>Total Operating Revenue</t>
  </si>
  <si>
    <t>Local</t>
  </si>
  <si>
    <t>State</t>
  </si>
  <si>
    <t>Federal</t>
  </si>
  <si>
    <t>Other Revenue</t>
  </si>
  <si>
    <t>Operating Revenue per capita</t>
  </si>
  <si>
    <t>Operating % of Total Revenue</t>
  </si>
  <si>
    <t>Local Government Revenue</t>
  </si>
  <si>
    <t>Local % of Total Operating Revenue</t>
  </si>
  <si>
    <t>Total State Government Revenue</t>
  </si>
  <si>
    <t>State % of Total Operating Revenue</t>
  </si>
  <si>
    <t>Total Federal Government Revenue</t>
  </si>
  <si>
    <t>Federal % of Total Operating Revenue</t>
  </si>
  <si>
    <t>Non-Government Grant Revenue - Operating</t>
  </si>
  <si>
    <t>Non-Gov Grant % of Total Operating Revenue</t>
  </si>
  <si>
    <t>Other Operating Revenue</t>
  </si>
  <si>
    <t>Other % of Total Operating Revenue</t>
  </si>
  <si>
    <t>Barrington</t>
  </si>
  <si>
    <t>Bristol</t>
  </si>
  <si>
    <t>Burrillville</t>
  </si>
  <si>
    <t>Central Falls</t>
  </si>
  <si>
    <t>Charlestown</t>
  </si>
  <si>
    <t>Coventry</t>
  </si>
  <si>
    <t>Cranston</t>
  </si>
  <si>
    <t>Cumberland</t>
  </si>
  <si>
    <t>East Greenwich</t>
  </si>
  <si>
    <t>East Providence</t>
  </si>
  <si>
    <t>Exeter</t>
  </si>
  <si>
    <t>Foster</t>
  </si>
  <si>
    <t>Glocester</t>
  </si>
  <si>
    <t>Hopkinton</t>
  </si>
  <si>
    <t>Jamestown</t>
  </si>
  <si>
    <t>Johnston</t>
  </si>
  <si>
    <t>Lincoln</t>
  </si>
  <si>
    <t>Little Compton</t>
  </si>
  <si>
    <t>Middletown</t>
  </si>
  <si>
    <t>Narragansett</t>
  </si>
  <si>
    <t>New Shoreham</t>
  </si>
  <si>
    <t>Newport</t>
  </si>
  <si>
    <t>North Kingstown</t>
  </si>
  <si>
    <t>North Providence</t>
  </si>
  <si>
    <t>North Smithfield</t>
  </si>
  <si>
    <t>Pawtucket</t>
  </si>
  <si>
    <t>Portsmouth</t>
  </si>
  <si>
    <t>Providence</t>
  </si>
  <si>
    <t>Richmond</t>
  </si>
  <si>
    <t>Scituate</t>
  </si>
  <si>
    <t>Smithfield</t>
  </si>
  <si>
    <t>South Kingstown</t>
  </si>
  <si>
    <t>Tiverton</t>
  </si>
  <si>
    <t>Warren</t>
  </si>
  <si>
    <t>Warwick</t>
  </si>
  <si>
    <t>West Greenwich</t>
  </si>
  <si>
    <t>West Warwick</t>
  </si>
  <si>
    <t>Westerly</t>
  </si>
  <si>
    <t>Woonsocket</t>
  </si>
  <si>
    <t>Total</t>
  </si>
  <si>
    <t>Average</t>
  </si>
  <si>
    <t>Median</t>
  </si>
  <si>
    <t>Library</t>
  </si>
  <si>
    <t>Municipality</t>
  </si>
  <si>
    <t>Legal Service Area Population</t>
  </si>
  <si>
    <t>LSA Pop % of Municipal Pop</t>
  </si>
  <si>
    <t>Library % of Local Government Revenue</t>
  </si>
  <si>
    <t>Total Local Government Revenue</t>
  </si>
  <si>
    <t>Jesse M. Smith Memorial Library</t>
  </si>
  <si>
    <t>Pascoag Free Public Library</t>
  </si>
  <si>
    <t>Glocester Manton Free Public Library</t>
  </si>
  <si>
    <t>Harmony Library</t>
  </si>
  <si>
    <t>Ashaway Free Library</t>
  </si>
  <si>
    <t>Langworthy Public Library</t>
  </si>
  <si>
    <t>Davisville Free Library</t>
  </si>
  <si>
    <t>North Kingstown Free Library</t>
  </si>
  <si>
    <t>Willett Free Library</t>
  </si>
  <si>
    <t>Providence Community Library</t>
  </si>
  <si>
    <t>Providence Public Library</t>
  </si>
  <si>
    <t>Hope Library</t>
  </si>
  <si>
    <t>North Scituate Public Library</t>
  </si>
  <si>
    <t>East Smithfield Public Library</t>
  </si>
  <si>
    <t>Greenville Public Library</t>
  </si>
  <si>
    <t>Pontiac Free Library</t>
  </si>
  <si>
    <t>Warwick Public Library</t>
  </si>
  <si>
    <t>Location</t>
  </si>
  <si>
    <t>Other</t>
  </si>
  <si>
    <t>Barrington Public Library</t>
  </si>
  <si>
    <t>Rogers Free Library</t>
  </si>
  <si>
    <t>Adams Public Library</t>
  </si>
  <si>
    <t>Cross' Mills Public Library</t>
  </si>
  <si>
    <t>Coventry Public Library</t>
  </si>
  <si>
    <t>Cranston Public Library</t>
  </si>
  <si>
    <t>Cumberland Public Library</t>
  </si>
  <si>
    <t>East Greenwich Free Library</t>
  </si>
  <si>
    <t>East Providence Public Library</t>
  </si>
  <si>
    <t>Exeter Public Library</t>
  </si>
  <si>
    <t>Libraries of Foster</t>
  </si>
  <si>
    <t>Jamestown Philomenian Library</t>
  </si>
  <si>
    <t>Marian J. Mohr Memorial Library</t>
  </si>
  <si>
    <t>Lincoln Public Library</t>
  </si>
  <si>
    <t>Brownell Library, Home of Little Compton</t>
  </si>
  <si>
    <t>Middletown Public Library</t>
  </si>
  <si>
    <t>Maury Loontjens Memorial Library (Narragansett)</t>
  </si>
  <si>
    <t>Island Free Library</t>
  </si>
  <si>
    <t>Newport Public Library</t>
  </si>
  <si>
    <t>Mayor Salvatore Mancini Union Free Library</t>
  </si>
  <si>
    <t>North Smithfield Public Library</t>
  </si>
  <si>
    <t>Pawtucket Public Library</t>
  </si>
  <si>
    <t>Portsmouth Free Public Library</t>
  </si>
  <si>
    <t>Clark Memorial Library</t>
  </si>
  <si>
    <t>South Kingstown Public Library</t>
  </si>
  <si>
    <t>Tiverton Public Library</t>
  </si>
  <si>
    <t>George Hail Free Library</t>
  </si>
  <si>
    <t>Louttit Library</t>
  </si>
  <si>
    <t>West Warwick Public Library</t>
  </si>
  <si>
    <t>Westerly Public Library</t>
  </si>
  <si>
    <t>Woonsocket Harris Public Library</t>
  </si>
  <si>
    <t>% of Local Government Revenue</t>
  </si>
  <si>
    <t>% of Municipal Population</t>
  </si>
  <si>
    <t>Totals</t>
  </si>
  <si>
    <t>Staffing</t>
  </si>
  <si>
    <t>Collection</t>
  </si>
  <si>
    <t>Other Operating</t>
  </si>
  <si>
    <t>Total Operating Expenditures</t>
  </si>
  <si>
    <t>Operating % of Total Expenditures</t>
  </si>
  <si>
    <t>Total Operating Expenditures per capita</t>
  </si>
  <si>
    <t>Total Expenditures</t>
  </si>
  <si>
    <t>Total Staff Expenditures</t>
  </si>
  <si>
    <t>Staff % of Operating Expenditures</t>
  </si>
  <si>
    <t>Staff Expenditures per capita</t>
  </si>
  <si>
    <t>Total Collection Expenditures</t>
  </si>
  <si>
    <t>Collection % of Operating Expenditures</t>
  </si>
  <si>
    <t>Collection Expenditures per capita</t>
  </si>
  <si>
    <t>Total Other Operating Expenditures</t>
  </si>
  <si>
    <t>Other % of Operating Expenditures</t>
  </si>
  <si>
    <t>Other Operating Expenditures per capita</t>
  </si>
  <si>
    <t>Maury Loontjens Memorial Library</t>
  </si>
  <si>
    <t>Salaries</t>
  </si>
  <si>
    <t>Benefits</t>
  </si>
  <si>
    <t>Salaries and Wage Expenditures</t>
  </si>
  <si>
    <t>Salaries % of Staff Expenditures</t>
  </si>
  <si>
    <t>Salaries and Wage Expenditures per capita</t>
  </si>
  <si>
    <t>Employee Benefits Expenditures</t>
  </si>
  <si>
    <t>Benefits % of Staff Expenditures</t>
  </si>
  <si>
    <t>Benefits Expenditures per capita</t>
  </si>
  <si>
    <t xml:space="preserve">Print </t>
  </si>
  <si>
    <t>Electronic</t>
  </si>
  <si>
    <t>Collection % of Total Operating Expenditures</t>
  </si>
  <si>
    <t>Print Materials Expenditures</t>
  </si>
  <si>
    <t>Print % of Collection Expenditures</t>
  </si>
  <si>
    <t>Print Expenditures per capita</t>
  </si>
  <si>
    <t>Total Electronic Collection Expenditures</t>
  </si>
  <si>
    <t>Total Electronic % of Collection Expenditures</t>
  </si>
  <si>
    <t>Total Electronic Collection Expenditures per capita</t>
  </si>
  <si>
    <t>Other Materials Expenditures</t>
  </si>
  <si>
    <t>Other % of Collection Expenditures</t>
  </si>
  <si>
    <t>Other Materials Expenditures per capita</t>
  </si>
  <si>
    <t>Programming</t>
  </si>
  <si>
    <t>Building</t>
  </si>
  <si>
    <t xml:space="preserve">Technology </t>
  </si>
  <si>
    <t>Varied Operating Expenditures</t>
  </si>
  <si>
    <t>Other % of Total Other Operating Expenditures</t>
  </si>
  <si>
    <t>Total Other Operating Expenditures per capita</t>
  </si>
  <si>
    <t>Total Programming Expenditures</t>
  </si>
  <si>
    <t>Programming % of Total Other Operating Expenditures</t>
  </si>
  <si>
    <t>Total Programming Expenditures per capita</t>
  </si>
  <si>
    <t>Building Operations Expenditures</t>
  </si>
  <si>
    <t>Building % of Total Other Operating Expenditures</t>
  </si>
  <si>
    <t>Building Expenditures per capita</t>
  </si>
  <si>
    <t>Technology Expenditures</t>
  </si>
  <si>
    <t>Technology % of Total Other Operating Expenditures</t>
  </si>
  <si>
    <t>Technology Expenditures per capita</t>
  </si>
  <si>
    <t>Total Varied Operating Expenditures</t>
  </si>
  <si>
    <t>Varied % of Total Other Operating Expenditures</t>
  </si>
  <si>
    <t>Varied Operating Expenditures per capita</t>
  </si>
  <si>
    <t>Grand Totals</t>
  </si>
  <si>
    <t>Other Capital Revenue</t>
  </si>
  <si>
    <t>Total Capital Revenue</t>
  </si>
  <si>
    <t>Expenditures</t>
  </si>
  <si>
    <t>Local Government Capital Revenue</t>
  </si>
  <si>
    <t>Local % of Capital Revenue</t>
  </si>
  <si>
    <t>State Government Capital Revenue</t>
  </si>
  <si>
    <t>State % of Capital Revenue</t>
  </si>
  <si>
    <t>Federal Government Capital Revenue</t>
  </si>
  <si>
    <t>Federal % of Capital Revenue</t>
  </si>
  <si>
    <t>Total Other Capital Revenue</t>
  </si>
  <si>
    <t>Other % of Capital Revenue</t>
  </si>
  <si>
    <t>Capital % of Total Revenue</t>
  </si>
  <si>
    <t>Capital Revenue per capita</t>
  </si>
  <si>
    <t>Total Capital Expenditures</t>
  </si>
  <si>
    <t>Capital % of Total Expenditures</t>
  </si>
  <si>
    <t>Capital Expenditures per capita</t>
  </si>
  <si>
    <t>1.24 Population of Legal Service Area</t>
  </si>
  <si>
    <t>9.1 Local Government Revenue</t>
  </si>
  <si>
    <t>9.2a State Aid to Libraries</t>
  </si>
  <si>
    <t>9.2b Other State Funding</t>
  </si>
  <si>
    <t>State Government Revenue</t>
  </si>
  <si>
    <t>9.3a LSTA Funding: LORI Grants</t>
  </si>
  <si>
    <t>9.3b LSTA Funding: Other</t>
  </si>
  <si>
    <t>9.3c Stimulus Funding administered by OLIS: CARES</t>
  </si>
  <si>
    <t>9.3d Stimulus Funding: Paycheck Protection Program</t>
  </si>
  <si>
    <t>9.3e Stimulus Funding: non-library</t>
  </si>
  <si>
    <t>9.3f Other Federal Funding</t>
  </si>
  <si>
    <t>9.3g Federal Government Revenue</t>
  </si>
  <si>
    <t>9.4 Non-Government Grant Revenue - Operating</t>
  </si>
  <si>
    <t>9.5a Other Operating Revenue</t>
  </si>
  <si>
    <t>Other Operating Revenue - PLS</t>
  </si>
  <si>
    <t>Total Federal Stimulus Revenue</t>
  </si>
  <si>
    <t>9.6 Total Operating Revenue</t>
  </si>
  <si>
    <t>9.7 Local Government Capital Revenue</t>
  </si>
  <si>
    <t>9.8 State Government Capital Revenue</t>
  </si>
  <si>
    <t>9.9 Federal Government Capital Revenue</t>
  </si>
  <si>
    <t>9.10 Non-Government Grant Revenue - Capital</t>
  </si>
  <si>
    <t>9.11a Other Capital Revenue</t>
  </si>
  <si>
    <t>Other Capital Revenue - PLS</t>
  </si>
  <si>
    <t>9.12 Total Capital Revenue</t>
  </si>
  <si>
    <t>9.13 Total Revenue</t>
  </si>
  <si>
    <t>9.14 Salaries and Wage Expenditures</t>
  </si>
  <si>
    <t>9.15 Employee Benefits Expenditures</t>
  </si>
  <si>
    <t>9.16 Total Staff Expenditures</t>
  </si>
  <si>
    <t>9.17 Print Materials Expenditures</t>
  </si>
  <si>
    <t>9.18a OSL eZone Fee</t>
  </si>
  <si>
    <t>9.18b Additional OverDrive Expenditures</t>
  </si>
  <si>
    <t>9.18c Other eBooks Expenditures</t>
  </si>
  <si>
    <t>Total eBooks Expenditures</t>
  </si>
  <si>
    <t>9.19a OSL Database Fee</t>
  </si>
  <si>
    <t>9.19b Other Electronic Resources Expenditures</t>
  </si>
  <si>
    <t>Electronic Materials Expenditures - PLS</t>
  </si>
  <si>
    <t>9.20a Other Materials Expenditures</t>
  </si>
  <si>
    <t>9.21 Total Collection Expenditures</t>
  </si>
  <si>
    <t>9.22a Youth Programming Expenditures</t>
  </si>
  <si>
    <t>9.22b Adult Programming Expenditures</t>
  </si>
  <si>
    <t>9.22c Other Programming Expenditures</t>
  </si>
  <si>
    <t>9.23 Building Operations Expenditures</t>
  </si>
  <si>
    <t>9.24 Technology Expenditures</t>
  </si>
  <si>
    <t>9.25 OSL Basic Fee</t>
  </si>
  <si>
    <t>9.26a Other Operating Expenditures</t>
  </si>
  <si>
    <t>9.27 Total Other Operating Expenditures</t>
  </si>
  <si>
    <t>9.28 Total Operating Expenditures</t>
  </si>
  <si>
    <t>9.29 Total Capital Expenditures</t>
  </si>
  <si>
    <t>9.30 Total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</si>
</sst>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1">
    <font>
      <sz val="10"/>
      <name val="Arial"/>
    </font>
    <font>
      <sz val="10"/>
      <name val="Arial"/>
      <family val="2"/>
    </font>
    <font>
      <sz val="10"/>
      <name val="Arial"/>
      <family val="2"/>
    </font>
    <font>
      <b/>
      <sz val="10"/>
      <color theme="0"/>
      <name val="Calibri"/>
      <family val="2"/>
      <scheme val="minor"/>
    </font>
    <font>
      <sz val="10"/>
      <color theme="0"/>
      <name val="Calibri"/>
      <family val="2"/>
      <scheme val="minor"/>
    </font>
    <font>
      <sz val="10"/>
      <name val="Calibri"/>
      <family val="2"/>
      <scheme val="minor"/>
    </font>
    <font>
      <b/>
      <sz val="10"/>
      <name val="Calibri"/>
      <family val="2"/>
      <scheme val="minor"/>
    </font>
    <font>
      <b/>
      <sz val="10"/>
      <color rgb="FFFFFFFF"/>
      <name val="Calibri"/>
      <family val="2"/>
      <scheme val="minor"/>
    </font>
    <font>
      <u/>
      <sz val="10"/>
      <color theme="10"/>
      <name val="Arial"/>
      <family val="2"/>
    </font>
    <font>
      <b/>
      <sz val="11"/>
      <name val="Calibri"/>
      <family val="2"/>
      <scheme val="minor"/>
    </font>
    <font>
      <b/>
      <sz val="10"/>
      <name val="Arial"/>
      <family val="2"/>
    </font>
  </fonts>
  <fills count="16">
    <fill>
      <patternFill patternType="none"/>
    </fill>
    <fill>
      <patternFill patternType="gray125"/>
    </fill>
    <fill>
      <patternFill patternType="solid">
        <fgColor theme="8" tint="-0.249977111117893"/>
        <bgColor indexed="64"/>
      </patternFill>
    </fill>
    <fill>
      <patternFill patternType="solid">
        <fgColor theme="0" tint="-0.499984740745262"/>
        <bgColor indexed="64"/>
      </patternFill>
    </fill>
    <fill>
      <patternFill patternType="solid">
        <fgColor rgb="FFE84E4F"/>
        <bgColor indexed="64"/>
      </patternFill>
    </fill>
    <fill>
      <patternFill patternType="solid">
        <fgColor rgb="FF13768E"/>
        <bgColor indexed="64"/>
      </patternFill>
    </fill>
    <fill>
      <patternFill patternType="solid">
        <fgColor rgb="FFFFC93C"/>
        <bgColor indexed="64"/>
      </patternFill>
    </fill>
    <fill>
      <patternFill patternType="solid">
        <fgColor theme="8" tint="0.39997558519241921"/>
        <bgColor indexed="64"/>
      </patternFill>
    </fill>
    <fill>
      <patternFill patternType="solid">
        <fgColor rgb="FFFF7C80"/>
        <bgColor indexed="64"/>
      </patternFill>
    </fill>
    <fill>
      <patternFill patternType="solid">
        <fgColor rgb="FF38C3E4"/>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2F75B5"/>
        <bgColor rgb="FF000000"/>
      </patternFill>
    </fill>
    <fill>
      <patternFill patternType="solid">
        <fgColor rgb="FFFFD966"/>
        <bgColor rgb="FF000000"/>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right style="thin">
        <color indexed="64"/>
      </right>
      <top/>
      <bottom style="thin">
        <color theme="8" tint="-0.24994659260841701"/>
      </bottom>
      <diagonal/>
    </border>
  </borders>
  <cellStyleXfs count="11">
    <xf numFmtId="0" fontId="0" fillId="0" borderId="0"/>
    <xf numFmtId="0" fontId="1" fillId="0" borderId="0" applyNumberFormat="0" applyFont="0" applyFill="0" applyBorder="0" applyProtection="0">
      <alignment horizontal="left" vertical="center"/>
    </xf>
    <xf numFmtId="14" fontId="1" fillId="0" borderId="0" applyFont="0" applyFill="0" applyBorder="0" applyAlignment="0" applyProtection="0"/>
    <xf numFmtId="3" fontId="1"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08">
    <xf numFmtId="0" fontId="0" fillId="0" borderId="0" xfId="0"/>
    <xf numFmtId="0" fontId="5" fillId="0" borderId="0" xfId="1" applyFont="1">
      <alignment horizontal="left" vertical="center"/>
    </xf>
    <xf numFmtId="0" fontId="5" fillId="0" borderId="0" xfId="0" applyFont="1"/>
    <xf numFmtId="0" fontId="3" fillId="2" borderId="1" xfId="0" applyFont="1" applyFill="1" applyBorder="1" applyAlignment="1">
      <alignment horizontal="center" vertical="center" wrapText="1"/>
    </xf>
    <xf numFmtId="0" fontId="4" fillId="0" borderId="0" xfId="0" applyFont="1" applyFill="1"/>
    <xf numFmtId="0" fontId="5" fillId="0" borderId="0" xfId="0" applyFont="1" applyAlignment="1">
      <alignment horizontal="center"/>
    </xf>
    <xf numFmtId="3" fontId="5" fillId="0" borderId="0" xfId="3" applyFont="1" applyAlignment="1">
      <alignment horizontal="center"/>
    </xf>
    <xf numFmtId="164" fontId="3" fillId="3" borderId="1" xfId="4" applyNumberFormat="1" applyFont="1" applyFill="1" applyBorder="1" applyAlignment="1">
      <alignment horizontal="center" vertical="center" wrapText="1"/>
    </xf>
    <xf numFmtId="164" fontId="5" fillId="0" borderId="4" xfId="4" applyNumberFormat="1" applyFont="1" applyBorder="1" applyAlignment="1">
      <alignment horizontal="center"/>
    </xf>
    <xf numFmtId="164" fontId="5" fillId="0" borderId="0" xfId="4" applyNumberFormat="1" applyFont="1" applyAlignment="1">
      <alignment horizontal="center"/>
    </xf>
    <xf numFmtId="164" fontId="5" fillId="0" borderId="0" xfId="4" applyNumberFormat="1" applyFont="1" applyBorder="1" applyAlignment="1">
      <alignment horizontal="center"/>
    </xf>
    <xf numFmtId="164" fontId="6" fillId="6" borderId="0" xfId="4" applyNumberFormat="1" applyFont="1" applyFill="1" applyBorder="1" applyAlignment="1">
      <alignment horizontal="center" vertical="center" wrapText="1"/>
    </xf>
    <xf numFmtId="164" fontId="6" fillId="10" borderId="0" xfId="4" applyNumberFormat="1" applyFont="1" applyFill="1" applyBorder="1" applyAlignment="1">
      <alignment horizontal="center" vertical="center" wrapText="1"/>
    </xf>
    <xf numFmtId="9" fontId="5" fillId="0" borderId="0" xfId="5" applyFont="1" applyBorder="1" applyAlignment="1">
      <alignment horizontal="center"/>
    </xf>
    <xf numFmtId="165" fontId="5" fillId="0" borderId="0" xfId="5" applyNumberFormat="1" applyFont="1" applyBorder="1" applyAlignment="1">
      <alignment horizontal="center"/>
    </xf>
    <xf numFmtId="10" fontId="5" fillId="0" borderId="0" xfId="5" applyNumberFormat="1" applyFont="1" applyBorder="1" applyAlignment="1">
      <alignment horizontal="center"/>
    </xf>
    <xf numFmtId="0" fontId="3" fillId="7" borderId="0" xfId="0" applyFont="1" applyFill="1" applyBorder="1" applyAlignment="1">
      <alignment horizontal="center" vertical="center" wrapText="1"/>
    </xf>
    <xf numFmtId="0" fontId="6" fillId="8" borderId="0" xfId="0" applyFont="1" applyFill="1" applyBorder="1" applyAlignment="1">
      <alignment horizontal="center" vertical="center" wrapText="1"/>
    </xf>
    <xf numFmtId="164" fontId="6" fillId="9" borderId="0" xfId="4" applyNumberFormat="1" applyFont="1" applyFill="1" applyBorder="1" applyAlignment="1">
      <alignment horizontal="center" vertical="center" wrapText="1"/>
    </xf>
    <xf numFmtId="164" fontId="3" fillId="4" borderId="4" xfId="4" applyNumberFormat="1" applyFont="1" applyFill="1" applyBorder="1" applyAlignment="1">
      <alignment horizontal="center" vertical="center" wrapText="1"/>
    </xf>
    <xf numFmtId="164" fontId="3" fillId="5" borderId="4" xfId="4" applyNumberFormat="1" applyFont="1" applyFill="1" applyBorder="1" applyAlignment="1">
      <alignment horizontal="center" vertical="center" wrapText="1"/>
    </xf>
    <xf numFmtId="164" fontId="6" fillId="6" borderId="4" xfId="4" applyNumberFormat="1" applyFont="1" applyFill="1" applyBorder="1" applyAlignment="1">
      <alignment horizontal="center" vertical="center" wrapText="1"/>
    </xf>
    <xf numFmtId="164" fontId="6" fillId="10" borderId="9" xfId="4" applyNumberFormat="1" applyFont="1" applyFill="1" applyBorder="1" applyAlignment="1">
      <alignment horizontal="center" vertical="center" wrapText="1"/>
    </xf>
    <xf numFmtId="0" fontId="5" fillId="0" borderId="4" xfId="0" applyFont="1" applyBorder="1" applyAlignment="1">
      <alignment horizontal="left"/>
    </xf>
    <xf numFmtId="0" fontId="5" fillId="0" borderId="0" xfId="1" applyFont="1" applyBorder="1">
      <alignment horizontal="left" vertical="center"/>
    </xf>
    <xf numFmtId="3" fontId="5" fillId="0" borderId="0" xfId="3" applyFont="1" applyBorder="1" applyAlignment="1">
      <alignment horizontal="center"/>
    </xf>
    <xf numFmtId="9" fontId="5" fillId="0" borderId="9" xfId="5" applyFont="1" applyBorder="1" applyAlignment="1">
      <alignment horizontal="center"/>
    </xf>
    <xf numFmtId="165" fontId="5" fillId="0" borderId="9" xfId="5" applyNumberFormat="1" applyFont="1" applyBorder="1" applyAlignment="1">
      <alignment horizontal="center"/>
    </xf>
    <xf numFmtId="9" fontId="5" fillId="0" borderId="0" xfId="5" applyNumberFormat="1" applyFont="1" applyBorder="1" applyAlignment="1">
      <alignment horizontal="center"/>
    </xf>
    <xf numFmtId="0" fontId="6" fillId="0" borderId="1" xfId="0" applyFont="1" applyBorder="1"/>
    <xf numFmtId="164" fontId="6" fillId="0" borderId="1" xfId="4" applyNumberFormat="1" applyFont="1" applyBorder="1" applyAlignment="1">
      <alignment horizontal="center"/>
    </xf>
    <xf numFmtId="0" fontId="5" fillId="11" borderId="4" xfId="0" applyFont="1" applyFill="1" applyBorder="1"/>
    <xf numFmtId="0" fontId="5" fillId="11" borderId="0" xfId="0" applyFont="1" applyFill="1" applyBorder="1"/>
    <xf numFmtId="0" fontId="5" fillId="11" borderId="0" xfId="0" applyFont="1" applyFill="1" applyBorder="1" applyAlignment="1">
      <alignment horizontal="center"/>
    </xf>
    <xf numFmtId="164" fontId="5" fillId="11" borderId="0" xfId="4" applyNumberFormat="1" applyFont="1" applyFill="1" applyBorder="1" applyAlignment="1">
      <alignment horizontal="center"/>
    </xf>
    <xf numFmtId="9" fontId="5" fillId="11" borderId="0" xfId="5" applyFont="1" applyFill="1" applyBorder="1" applyAlignment="1">
      <alignment horizontal="center"/>
    </xf>
    <xf numFmtId="164" fontId="5" fillId="11" borderId="9" xfId="4" applyNumberFormat="1" applyFont="1" applyFill="1" applyBorder="1" applyAlignment="1">
      <alignment horizontal="center"/>
    </xf>
    <xf numFmtId="164" fontId="3" fillId="2" borderId="4" xfId="4" applyNumberFormat="1" applyFont="1" applyFill="1" applyBorder="1" applyAlignment="1">
      <alignment horizontal="center" vertical="center" wrapText="1"/>
    </xf>
    <xf numFmtId="9" fontId="6" fillId="0" borderId="1" xfId="5" applyFont="1" applyBorder="1" applyAlignment="1">
      <alignment horizontal="center"/>
    </xf>
    <xf numFmtId="164" fontId="3" fillId="2" borderId="1" xfId="4" applyNumberFormat="1" applyFont="1" applyFill="1" applyBorder="1" applyAlignment="1">
      <alignment horizontal="center" vertical="center" wrapText="1"/>
    </xf>
    <xf numFmtId="164" fontId="5" fillId="0" borderId="0" xfId="4" applyNumberFormat="1" applyFont="1"/>
    <xf numFmtId="164" fontId="5" fillId="0" borderId="0" xfId="4" applyNumberFormat="1" applyFont="1" applyAlignment="1">
      <alignment horizontal="left" vertical="center"/>
    </xf>
    <xf numFmtId="164" fontId="5" fillId="0" borderId="4" xfId="4" applyNumberFormat="1" applyFont="1" applyBorder="1"/>
    <xf numFmtId="164" fontId="3" fillId="3" borderId="3" xfId="4" applyNumberFormat="1" applyFont="1" applyFill="1" applyBorder="1" applyAlignment="1">
      <alignment horizontal="center" vertical="center" wrapText="1"/>
    </xf>
    <xf numFmtId="164" fontId="3" fillId="5" borderId="1" xfId="4" applyNumberFormat="1" applyFont="1" applyFill="1" applyBorder="1" applyAlignment="1">
      <alignment horizontal="center" vertical="center" wrapText="1"/>
    </xf>
    <xf numFmtId="164" fontId="6" fillId="10" borderId="1" xfId="4" applyNumberFormat="1" applyFont="1" applyFill="1" applyBorder="1" applyAlignment="1">
      <alignment horizontal="center" vertical="center" wrapText="1"/>
    </xf>
    <xf numFmtId="164" fontId="6" fillId="0" borderId="1" xfId="4" applyNumberFormat="1" applyFont="1" applyBorder="1"/>
    <xf numFmtId="164" fontId="6" fillId="11" borderId="0" xfId="4" applyNumberFormat="1" applyFont="1" applyFill="1" applyBorder="1" applyAlignment="1">
      <alignment horizontal="center" vertical="center" wrapText="1"/>
    </xf>
    <xf numFmtId="164" fontId="6" fillId="6" borderId="1" xfId="4" applyNumberFormat="1" applyFont="1" applyFill="1" applyBorder="1" applyAlignment="1">
      <alignment horizontal="center" vertical="center" wrapText="1"/>
    </xf>
    <xf numFmtId="164" fontId="6" fillId="8" borderId="0" xfId="4" applyNumberFormat="1" applyFont="1" applyFill="1" applyBorder="1" applyAlignment="1">
      <alignment horizontal="center" vertical="center" wrapText="1"/>
    </xf>
    <xf numFmtId="164" fontId="3" fillId="3" borderId="4" xfId="4" applyNumberFormat="1" applyFont="1" applyFill="1" applyBorder="1" applyAlignment="1">
      <alignment horizontal="center" vertical="center" wrapText="1"/>
    </xf>
    <xf numFmtId="44" fontId="5" fillId="0" borderId="0" xfId="4" applyNumberFormat="1" applyFont="1" applyBorder="1" applyAlignment="1">
      <alignment horizontal="center"/>
    </xf>
    <xf numFmtId="3" fontId="6" fillId="0" borderId="1" xfId="0" applyNumberFormat="1" applyFont="1" applyBorder="1" applyAlignment="1">
      <alignment horizontal="center"/>
    </xf>
    <xf numFmtId="44" fontId="6" fillId="0" borderId="1" xfId="4" applyNumberFormat="1" applyFont="1" applyBorder="1" applyAlignment="1">
      <alignment horizontal="center"/>
    </xf>
    <xf numFmtId="0" fontId="6" fillId="10" borderId="9" xfId="0" applyFont="1" applyFill="1" applyBorder="1" applyAlignment="1">
      <alignment horizontal="center" vertical="center" wrapText="1"/>
    </xf>
    <xf numFmtId="44" fontId="5" fillId="0" borderId="0" xfId="4" applyNumberFormat="1" applyFont="1" applyBorder="1"/>
    <xf numFmtId="44" fontId="5" fillId="0" borderId="9" xfId="0" applyNumberFormat="1" applyFont="1" applyBorder="1"/>
    <xf numFmtId="164" fontId="5" fillId="11" borderId="0" xfId="4" applyNumberFormat="1" applyFont="1" applyFill="1" applyBorder="1"/>
    <xf numFmtId="0" fontId="5" fillId="11" borderId="9" xfId="0" applyFont="1" applyFill="1" applyBorder="1"/>
    <xf numFmtId="0" fontId="3" fillId="2" borderId="2" xfId="0" applyFont="1" applyFill="1" applyBorder="1" applyAlignment="1">
      <alignment vertical="center"/>
    </xf>
    <xf numFmtId="164" fontId="6" fillId="11" borderId="1" xfId="4" applyNumberFormat="1" applyFont="1" applyFill="1" applyBorder="1" applyAlignment="1">
      <alignment horizontal="center" vertical="center" wrapText="1"/>
    </xf>
    <xf numFmtId="164" fontId="6" fillId="7" borderId="0" xfId="4" applyNumberFormat="1" applyFont="1" applyFill="1" applyBorder="1" applyAlignment="1">
      <alignment horizontal="center" vertical="center" wrapText="1"/>
    </xf>
    <xf numFmtId="44" fontId="6" fillId="0" borderId="1" xfId="4" applyNumberFormat="1" applyFont="1" applyBorder="1"/>
    <xf numFmtId="164" fontId="5" fillId="0" borderId="0" xfId="4" applyNumberFormat="1" applyFont="1" applyBorder="1"/>
    <xf numFmtId="164" fontId="6" fillId="0" borderId="1" xfId="0" applyNumberFormat="1" applyFont="1" applyBorder="1"/>
    <xf numFmtId="164" fontId="6" fillId="10" borderId="3" xfId="4"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44" fontId="6" fillId="0" borderId="1" xfId="4" applyFont="1" applyBorder="1" applyAlignment="1">
      <alignment horizontal="center"/>
    </xf>
    <xf numFmtId="9" fontId="5" fillId="0" borderId="0" xfId="5" applyFont="1" applyBorder="1" applyAlignment="1">
      <alignment horizontal="center" vertical="center"/>
    </xf>
    <xf numFmtId="44" fontId="5" fillId="0" borderId="9" xfId="1" applyNumberFormat="1" applyFont="1" applyBorder="1">
      <alignment horizontal="left" vertical="center"/>
    </xf>
    <xf numFmtId="164" fontId="3" fillId="2" borderId="0" xfId="4" applyNumberFormat="1" applyFont="1" applyFill="1" applyBorder="1" applyAlignment="1">
      <alignment horizontal="center" vertical="center" wrapText="1"/>
    </xf>
    <xf numFmtId="164" fontId="3" fillId="3" borderId="0" xfId="4" applyNumberFormat="1" applyFont="1" applyFill="1" applyBorder="1" applyAlignment="1">
      <alignment horizontal="center" vertical="center" wrapText="1"/>
    </xf>
    <xf numFmtId="164" fontId="6" fillId="12" borderId="0" xfId="4" applyNumberFormat="1" applyFont="1" applyFill="1" applyBorder="1" applyAlignment="1">
      <alignment horizontal="center" vertical="center" wrapText="1"/>
    </xf>
    <xf numFmtId="0" fontId="6" fillId="11" borderId="0" xfId="0" applyFont="1" applyFill="1" applyBorder="1" applyAlignment="1">
      <alignment horizontal="center" vertical="center" wrapText="1"/>
    </xf>
    <xf numFmtId="44" fontId="6" fillId="0" borderId="1" xfId="0" applyNumberFormat="1" applyFont="1" applyBorder="1"/>
    <xf numFmtId="0" fontId="6" fillId="11" borderId="9" xfId="0" applyFont="1" applyFill="1" applyBorder="1" applyAlignment="1">
      <alignment horizontal="center" vertical="center" wrapText="1"/>
    </xf>
    <xf numFmtId="44" fontId="5" fillId="0" borderId="0" xfId="4" applyFont="1" applyBorder="1" applyAlignment="1">
      <alignment horizontal="center"/>
    </xf>
    <xf numFmtId="44" fontId="5" fillId="0" borderId="0" xfId="4" applyFont="1" applyBorder="1"/>
    <xf numFmtId="44" fontId="5" fillId="11" borderId="9" xfId="0" applyNumberFormat="1" applyFont="1" applyFill="1" applyBorder="1"/>
    <xf numFmtId="0" fontId="5" fillId="0" borderId="0" xfId="6" applyFont="1"/>
    <xf numFmtId="164" fontId="3" fillId="2" borderId="4" xfId="7" applyNumberFormat="1" applyFont="1" applyFill="1" applyBorder="1" applyAlignment="1">
      <alignment horizontal="center" vertical="center" wrapText="1"/>
    </xf>
    <xf numFmtId="164" fontId="6" fillId="7" borderId="0" xfId="7" applyNumberFormat="1" applyFont="1" applyFill="1" applyBorder="1" applyAlignment="1">
      <alignment horizontal="center" vertical="center" wrapText="1"/>
    </xf>
    <xf numFmtId="164" fontId="3" fillId="3" borderId="4" xfId="7" applyNumberFormat="1" applyFont="1" applyFill="1" applyBorder="1" applyAlignment="1">
      <alignment horizontal="center" vertical="center" wrapText="1"/>
    </xf>
    <xf numFmtId="164" fontId="6" fillId="11" borderId="0" xfId="7" applyNumberFormat="1" applyFont="1" applyFill="1" applyBorder="1" applyAlignment="1">
      <alignment horizontal="center" vertical="center" wrapText="1"/>
    </xf>
    <xf numFmtId="164" fontId="3" fillId="5" borderId="0" xfId="7" applyNumberFormat="1" applyFont="1" applyFill="1" applyBorder="1" applyAlignment="1">
      <alignment horizontal="center" vertical="center" wrapText="1"/>
    </xf>
    <xf numFmtId="164" fontId="6" fillId="9" borderId="0" xfId="7" applyNumberFormat="1" applyFont="1" applyFill="1" applyBorder="1" applyAlignment="1">
      <alignment horizontal="center" vertical="center" wrapText="1"/>
    </xf>
    <xf numFmtId="0" fontId="4" fillId="0" borderId="0" xfId="6" applyFont="1"/>
    <xf numFmtId="164" fontId="5" fillId="0" borderId="4" xfId="7" applyNumberFormat="1" applyFont="1" applyBorder="1"/>
    <xf numFmtId="9" fontId="5" fillId="0" borderId="0" xfId="8" applyFont="1" applyBorder="1" applyAlignment="1">
      <alignment horizontal="center"/>
    </xf>
    <xf numFmtId="44" fontId="5" fillId="0" borderId="0" xfId="7" applyFont="1" applyBorder="1"/>
    <xf numFmtId="0" fontId="5" fillId="11" borderId="4" xfId="6" applyFont="1" applyFill="1" applyBorder="1"/>
    <xf numFmtId="164" fontId="5" fillId="11" borderId="0" xfId="7" applyNumberFormat="1" applyFont="1" applyFill="1" applyBorder="1"/>
    <xf numFmtId="164" fontId="5" fillId="11" borderId="0" xfId="7" applyNumberFormat="1" applyFont="1" applyFill="1" applyBorder="1" applyAlignment="1">
      <alignment horizontal="center"/>
    </xf>
    <xf numFmtId="9" fontId="5" fillId="11" borderId="0" xfId="8" applyFont="1" applyFill="1" applyBorder="1"/>
    <xf numFmtId="0" fontId="6" fillId="0" borderId="1" xfId="6" applyFont="1" applyBorder="1"/>
    <xf numFmtId="3" fontId="6" fillId="0" borderId="1" xfId="6" applyNumberFormat="1" applyFont="1" applyBorder="1" applyAlignment="1">
      <alignment horizontal="center"/>
    </xf>
    <xf numFmtId="164" fontId="6" fillId="0" borderId="1" xfId="7" applyNumberFormat="1" applyFont="1" applyBorder="1"/>
    <xf numFmtId="9" fontId="6" fillId="0" borderId="1" xfId="8" applyFont="1" applyBorder="1" applyAlignment="1">
      <alignment horizontal="center"/>
    </xf>
    <xf numFmtId="44" fontId="6" fillId="0" borderId="1" xfId="7" applyFont="1" applyBorder="1"/>
    <xf numFmtId="0" fontId="5" fillId="0" borderId="0" xfId="6" applyFont="1" applyAlignment="1">
      <alignment horizontal="center"/>
    </xf>
    <xf numFmtId="164" fontId="5" fillId="0" borderId="0" xfId="7" applyNumberFormat="1" applyFont="1"/>
    <xf numFmtId="164" fontId="5" fillId="0" borderId="0" xfId="7" applyNumberFormat="1" applyFont="1" applyAlignment="1">
      <alignment horizontal="center"/>
    </xf>
    <xf numFmtId="0" fontId="7" fillId="13" borderId="0" xfId="0" applyFont="1" applyFill="1" applyAlignment="1">
      <alignment horizontal="center" vertical="center"/>
    </xf>
    <xf numFmtId="0" fontId="7" fillId="13" borderId="0" xfId="0" applyFont="1" applyFill="1" applyAlignment="1">
      <alignment horizontal="center" vertical="center" wrapText="1"/>
    </xf>
    <xf numFmtId="0" fontId="6" fillId="14" borderId="0" xfId="0" applyFont="1" applyFill="1" applyAlignment="1">
      <alignment horizontal="center" vertical="center" wrapText="1"/>
    </xf>
    <xf numFmtId="3" fontId="5" fillId="0" borderId="0" xfId="0" applyNumberFormat="1" applyFont="1" applyAlignment="1">
      <alignment horizontal="center"/>
    </xf>
    <xf numFmtId="9" fontId="5" fillId="0" borderId="0" xfId="5" applyFont="1" applyAlignment="1">
      <alignment horizontal="center"/>
    </xf>
    <xf numFmtId="164" fontId="5" fillId="0" borderId="0" xfId="0" applyNumberFormat="1" applyFont="1"/>
    <xf numFmtId="9" fontId="0" fillId="0" borderId="9" xfId="0" applyNumberFormat="1" applyBorder="1"/>
    <xf numFmtId="9" fontId="0" fillId="0" borderId="10" xfId="0" applyNumberFormat="1" applyBorder="1"/>
    <xf numFmtId="9" fontId="0" fillId="0" borderId="2" xfId="0" applyNumberFormat="1" applyBorder="1"/>
    <xf numFmtId="9" fontId="0" fillId="0" borderId="8" xfId="0" applyNumberFormat="1" applyBorder="1"/>
    <xf numFmtId="9" fontId="0" fillId="0" borderId="4" xfId="0" applyNumberFormat="1" applyBorder="1"/>
    <xf numFmtId="9" fontId="0" fillId="0" borderId="6" xfId="0" applyNumberFormat="1" applyBorder="1"/>
    <xf numFmtId="0" fontId="0" fillId="0" borderId="1" xfId="0" pivotButton="1" applyBorder="1"/>
    <xf numFmtId="0" fontId="0" fillId="0" borderId="1" xfId="0" applyBorder="1" applyAlignment="1">
      <alignment horizontal="left"/>
    </xf>
    <xf numFmtId="0" fontId="0" fillId="0" borderId="14" xfId="0" applyBorder="1" applyAlignment="1">
      <alignment horizontal="left" indent="1"/>
    </xf>
    <xf numFmtId="0" fontId="0" fillId="0" borderId="15" xfId="0" applyBorder="1" applyAlignment="1">
      <alignment horizontal="left" indent="1"/>
    </xf>
    <xf numFmtId="0" fontId="0" fillId="0" borderId="13" xfId="0" applyBorder="1" applyAlignment="1">
      <alignment horizontal="left" indent="1"/>
    </xf>
    <xf numFmtId="0" fontId="0" fillId="0" borderId="3" xfId="0" applyBorder="1" applyAlignment="1">
      <alignment horizontal="center"/>
    </xf>
    <xf numFmtId="0" fontId="0" fillId="0" borderId="12" xfId="0" applyBorder="1" applyAlignment="1">
      <alignment horizontal="center"/>
    </xf>
    <xf numFmtId="0" fontId="5" fillId="0" borderId="4" xfId="1" applyFont="1" applyBorder="1">
      <alignment horizontal="left" vertical="center"/>
    </xf>
    <xf numFmtId="44" fontId="5" fillId="0" borderId="9" xfId="4" applyFont="1" applyBorder="1" applyAlignment="1">
      <alignment horizontal="center"/>
    </xf>
    <xf numFmtId="164" fontId="5" fillId="0" borderId="0" xfId="7" applyNumberFormat="1" applyFont="1" applyBorder="1"/>
    <xf numFmtId="164" fontId="3" fillId="5" borderId="4" xfId="7" applyNumberFormat="1" applyFont="1" applyFill="1" applyBorder="1" applyAlignment="1">
      <alignment horizontal="center" vertical="center" wrapText="1"/>
    </xf>
    <xf numFmtId="164" fontId="5" fillId="0" borderId="4" xfId="7" applyNumberFormat="1" applyFont="1" applyBorder="1" applyAlignment="1">
      <alignment horizontal="center"/>
    </xf>
    <xf numFmtId="0" fontId="5" fillId="11" borderId="0" xfId="6" applyFont="1" applyFill="1" applyBorder="1" applyAlignment="1">
      <alignment horizontal="center"/>
    </xf>
    <xf numFmtId="164" fontId="6" fillId="7" borderId="9" xfId="7" applyNumberFormat="1" applyFont="1" applyFill="1" applyBorder="1" applyAlignment="1">
      <alignment horizontal="center" vertical="center" wrapText="1"/>
    </xf>
    <xf numFmtId="44" fontId="5" fillId="0" borderId="9" xfId="7" applyFont="1" applyBorder="1"/>
    <xf numFmtId="44" fontId="5" fillId="0" borderId="9" xfId="3" applyNumberFormat="1" applyFont="1" applyBorder="1" applyAlignment="1">
      <alignment horizontal="center"/>
    </xf>
    <xf numFmtId="164" fontId="5" fillId="11" borderId="9" xfId="7" applyNumberFormat="1" applyFont="1" applyFill="1" applyBorder="1"/>
    <xf numFmtId="164" fontId="6" fillId="9" borderId="1" xfId="4" applyNumberFormat="1" applyFont="1" applyFill="1" applyBorder="1" applyAlignment="1">
      <alignment horizontal="center" vertical="center" wrapText="1"/>
    </xf>
    <xf numFmtId="164" fontId="6" fillId="9" borderId="3" xfId="4" applyNumberFormat="1" applyFont="1" applyFill="1" applyBorder="1" applyAlignment="1">
      <alignment horizontal="center" vertical="center" wrapText="1"/>
    </xf>
    <xf numFmtId="164" fontId="5" fillId="0" borderId="2" xfId="4" applyNumberFormat="1" applyFont="1" applyBorder="1"/>
    <xf numFmtId="0" fontId="5" fillId="0" borderId="4" xfId="1" applyFont="1" applyBorder="1" applyAlignment="1">
      <alignment horizontal="left"/>
    </xf>
    <xf numFmtId="164" fontId="5" fillId="0" borderId="4" xfId="0" applyNumberFormat="1" applyFont="1" applyBorder="1"/>
    <xf numFmtId="0" fontId="3" fillId="3" borderId="4" xfId="0" applyFont="1" applyFill="1" applyBorder="1" applyAlignment="1">
      <alignment horizontal="center" vertical="center" wrapText="1"/>
    </xf>
    <xf numFmtId="44" fontId="5" fillId="0" borderId="4" xfId="4" applyFont="1" applyBorder="1" applyAlignment="1">
      <alignment horizontal="center"/>
    </xf>
    <xf numFmtId="0" fontId="1" fillId="15" borderId="16" xfId="6" applyFill="1" applyBorder="1"/>
    <xf numFmtId="0" fontId="9" fillId="0" borderId="0" xfId="6" applyFont="1" applyAlignment="1">
      <alignment vertical="center"/>
    </xf>
    <xf numFmtId="0" fontId="1" fillId="0" borderId="0" xfId="6"/>
    <xf numFmtId="0" fontId="1" fillId="15" borderId="19" xfId="6" applyFill="1" applyBorder="1"/>
    <xf numFmtId="0" fontId="1" fillId="15" borderId="0" xfId="6" applyFill="1"/>
    <xf numFmtId="0" fontId="1" fillId="15" borderId="20" xfId="6" applyFill="1" applyBorder="1"/>
    <xf numFmtId="0" fontId="1" fillId="15" borderId="19" xfId="6" applyFill="1" applyBorder="1" applyAlignment="1">
      <alignment vertical="center"/>
    </xf>
    <xf numFmtId="0" fontId="1" fillId="0" borderId="0" xfId="6" applyAlignment="1">
      <alignment vertical="center"/>
    </xf>
    <xf numFmtId="0" fontId="1" fillId="15" borderId="0" xfId="6" applyFill="1" applyAlignment="1">
      <alignment wrapText="1"/>
    </xf>
    <xf numFmtId="0" fontId="1" fillId="15" borderId="20" xfId="6" applyFill="1" applyBorder="1" applyAlignment="1">
      <alignment wrapText="1"/>
    </xf>
    <xf numFmtId="0" fontId="10" fillId="15" borderId="0" xfId="6" applyFont="1" applyFill="1"/>
    <xf numFmtId="0" fontId="8" fillId="0" borderId="0" xfId="9" applyFill="1"/>
    <xf numFmtId="0" fontId="1" fillId="15" borderId="21" xfId="6" applyFill="1" applyBorder="1"/>
    <xf numFmtId="0" fontId="1" fillId="0" borderId="22" xfId="6" applyBorder="1"/>
    <xf numFmtId="0" fontId="1" fillId="15" borderId="22" xfId="6" applyFill="1" applyBorder="1"/>
    <xf numFmtId="0" fontId="1" fillId="15" borderId="23" xfId="6" applyFill="1" applyBorder="1"/>
    <xf numFmtId="0" fontId="8" fillId="0" borderId="0" xfId="10"/>
    <xf numFmtId="0" fontId="1" fillId="15" borderId="0" xfId="6" applyFill="1" applyAlignment="1">
      <alignment horizontal="left" vertical="center" wrapText="1"/>
    </xf>
    <xf numFmtId="0" fontId="1" fillId="15" borderId="20" xfId="6" applyFill="1" applyBorder="1" applyAlignment="1">
      <alignment horizontal="left" vertical="center" wrapText="1"/>
    </xf>
    <xf numFmtId="0" fontId="1" fillId="15" borderId="0" xfId="6" applyFill="1" applyAlignment="1">
      <alignment vertical="center" wrapText="1"/>
    </xf>
    <xf numFmtId="0" fontId="1" fillId="15" borderId="20" xfId="6" applyFill="1" applyBorder="1" applyAlignment="1">
      <alignment vertical="center" wrapText="1"/>
    </xf>
    <xf numFmtId="0" fontId="3" fillId="2" borderId="1" xfId="0" applyFont="1" applyFill="1" applyBorder="1" applyAlignment="1">
      <alignment horizontal="center" vertical="center"/>
    </xf>
    <xf numFmtId="0" fontId="1" fillId="15" borderId="0" xfId="6" applyFill="1" applyAlignment="1">
      <alignment horizontal="left" vertical="center" wrapText="1"/>
    </xf>
    <xf numFmtId="0" fontId="1" fillId="15" borderId="20" xfId="6" applyFill="1" applyBorder="1" applyAlignment="1">
      <alignment horizontal="left" vertical="center" wrapText="1"/>
    </xf>
    <xf numFmtId="0" fontId="1" fillId="15" borderId="0" xfId="6" applyFill="1" applyAlignment="1">
      <alignment vertical="center" wrapText="1"/>
    </xf>
    <xf numFmtId="0" fontId="1" fillId="15" borderId="20" xfId="6" applyFill="1" applyBorder="1" applyAlignment="1">
      <alignment vertical="center" wrapText="1"/>
    </xf>
    <xf numFmtId="0" fontId="9" fillId="15" borderId="17" xfId="6" applyFont="1" applyFill="1" applyBorder="1" applyAlignment="1">
      <alignment horizontal="center" vertical="center" wrapText="1"/>
    </xf>
    <xf numFmtId="0" fontId="9" fillId="15" borderId="18" xfId="6" applyFont="1" applyFill="1" applyBorder="1" applyAlignment="1">
      <alignment horizontal="center" vertical="center" wrapText="1"/>
    </xf>
    <xf numFmtId="164" fontId="3" fillId="3" borderId="2" xfId="4" applyNumberFormat="1" applyFont="1" applyFill="1" applyBorder="1" applyAlignment="1">
      <alignment horizontal="center"/>
    </xf>
    <xf numFmtId="164" fontId="3" fillId="3" borderId="7" xfId="4" applyNumberFormat="1" applyFont="1" applyFill="1" applyBorder="1" applyAlignment="1">
      <alignment horizontal="center"/>
    </xf>
    <xf numFmtId="164" fontId="3" fillId="4" borderId="2" xfId="4" applyNumberFormat="1" applyFont="1" applyFill="1" applyBorder="1" applyAlignment="1">
      <alignment horizontal="center"/>
    </xf>
    <xf numFmtId="164" fontId="3" fillId="4" borderId="8" xfId="4" applyNumberFormat="1" applyFont="1" applyFill="1" applyBorder="1" applyAlignment="1">
      <alignment horizontal="center"/>
    </xf>
    <xf numFmtId="164" fontId="6" fillId="6" borderId="2" xfId="4" applyNumberFormat="1" applyFont="1" applyFill="1" applyBorder="1" applyAlignment="1">
      <alignment horizontal="center"/>
    </xf>
    <xf numFmtId="164" fontId="6" fillId="6" borderId="7" xfId="4" applyNumberFormat="1" applyFont="1" applyFill="1" applyBorder="1" applyAlignment="1">
      <alignment horizontal="center"/>
    </xf>
    <xf numFmtId="164" fontId="6" fillId="6" borderId="8" xfId="4" applyNumberFormat="1" applyFont="1" applyFill="1" applyBorder="1" applyAlignment="1">
      <alignment horizont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164" fontId="3" fillId="2" borderId="2" xfId="4" applyNumberFormat="1" applyFont="1" applyFill="1" applyBorder="1" applyAlignment="1">
      <alignment horizontal="center"/>
    </xf>
    <xf numFmtId="164" fontId="3" fillId="2" borderId="8" xfId="4" applyNumberFormat="1" applyFont="1" applyFill="1" applyBorder="1" applyAlignment="1">
      <alignment horizontal="center"/>
    </xf>
    <xf numFmtId="164" fontId="3" fillId="5" borderId="4" xfId="4" applyNumberFormat="1" applyFont="1" applyFill="1" applyBorder="1" applyAlignment="1">
      <alignment horizontal="center"/>
    </xf>
    <xf numFmtId="164" fontId="3" fillId="5" borderId="0" xfId="4" applyNumberFormat="1" applyFont="1" applyFill="1" applyBorder="1" applyAlignment="1">
      <alignment horizontal="center"/>
    </xf>
    <xf numFmtId="164" fontId="3" fillId="5" borderId="9" xfId="4" applyNumberFormat="1" applyFont="1" applyFill="1" applyBorder="1" applyAlignment="1">
      <alignment horizont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3" fillId="3" borderId="8" xfId="4" applyNumberFormat="1" applyFont="1" applyFill="1" applyBorder="1" applyAlignment="1">
      <alignment horizontal="center"/>
    </xf>
    <xf numFmtId="164" fontId="3" fillId="4" borderId="7" xfId="4" applyNumberFormat="1" applyFont="1" applyFill="1" applyBorder="1" applyAlignment="1">
      <alignment horizontal="center"/>
    </xf>
    <xf numFmtId="164" fontId="3" fillId="5" borderId="2" xfId="4" applyNumberFormat="1" applyFont="1" applyFill="1" applyBorder="1" applyAlignment="1">
      <alignment horizontal="center"/>
    </xf>
    <xf numFmtId="164" fontId="3" fillId="5" borderId="7" xfId="4" applyNumberFormat="1" applyFont="1" applyFill="1" applyBorder="1" applyAlignment="1">
      <alignment horizontal="center"/>
    </xf>
    <xf numFmtId="164" fontId="3" fillId="2" borderId="7" xfId="7" applyNumberFormat="1" applyFont="1" applyFill="1" applyBorder="1" applyAlignment="1">
      <alignment horizontal="center"/>
    </xf>
    <xf numFmtId="164" fontId="3" fillId="2" borderId="8" xfId="7" applyNumberFormat="1" applyFont="1" applyFill="1" applyBorder="1" applyAlignment="1">
      <alignment horizontal="center"/>
    </xf>
    <xf numFmtId="0" fontId="3" fillId="2" borderId="2" xfId="6" applyFont="1" applyFill="1" applyBorder="1" applyAlignment="1">
      <alignment horizontal="center" vertical="center"/>
    </xf>
    <xf numFmtId="0" fontId="3" fillId="2" borderId="6" xfId="6" applyFont="1" applyFill="1" applyBorder="1" applyAlignment="1">
      <alignment horizontal="center" vertical="center"/>
    </xf>
    <xf numFmtId="0" fontId="3" fillId="2" borderId="7" xfId="6" applyFont="1" applyFill="1" applyBorder="1" applyAlignment="1">
      <alignment horizontal="center" vertical="center" wrapText="1"/>
    </xf>
    <xf numFmtId="0" fontId="3" fillId="2" borderId="5" xfId="6" applyFont="1" applyFill="1" applyBorder="1" applyAlignment="1">
      <alignment horizontal="center" vertical="center" wrapText="1"/>
    </xf>
    <xf numFmtId="164" fontId="3" fillId="5" borderId="2" xfId="7" applyNumberFormat="1" applyFont="1" applyFill="1" applyBorder="1" applyAlignment="1">
      <alignment horizontal="center"/>
    </xf>
    <xf numFmtId="164" fontId="3" fillId="5" borderId="7" xfId="7" applyNumberFormat="1" applyFont="1" applyFill="1" applyBorder="1" applyAlignment="1">
      <alignment horizontal="center"/>
    </xf>
    <xf numFmtId="164" fontId="3" fillId="3" borderId="7" xfId="7" applyNumberFormat="1" applyFont="1" applyFill="1" applyBorder="1" applyAlignment="1">
      <alignment horizontal="center"/>
    </xf>
    <xf numFmtId="164" fontId="3" fillId="3" borderId="11" xfId="4" applyNumberFormat="1" applyFont="1" applyFill="1" applyBorder="1" applyAlignment="1">
      <alignment horizontal="center"/>
    </xf>
    <xf numFmtId="164" fontId="6" fillId="6" borderId="11" xfId="4" applyNumberFormat="1" applyFont="1" applyFill="1" applyBorder="1" applyAlignment="1">
      <alignment horizontal="center"/>
    </xf>
    <xf numFmtId="164" fontId="3" fillId="2" borderId="11" xfId="4" applyNumberFormat="1" applyFont="1" applyFill="1" applyBorder="1" applyAlignment="1">
      <alignment horizontal="center"/>
    </xf>
    <xf numFmtId="164" fontId="3" fillId="2" borderId="12" xfId="4" applyNumberFormat="1" applyFont="1" applyFill="1" applyBorder="1" applyAlignment="1">
      <alignment horizontal="center"/>
    </xf>
    <xf numFmtId="164" fontId="3" fillId="5" borderId="11" xfId="4" applyNumberFormat="1" applyFont="1" applyFill="1" applyBorder="1" applyAlignment="1">
      <alignment horizont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7" xfId="4" applyNumberFormat="1" applyFont="1" applyFill="1" applyBorder="1" applyAlignment="1">
      <alignment horizontal="center"/>
    </xf>
    <xf numFmtId="164" fontId="3" fillId="5" borderId="8" xfId="4" applyNumberFormat="1" applyFont="1" applyFill="1" applyBorder="1" applyAlignment="1">
      <alignment horizontal="center"/>
    </xf>
  </cellXfs>
  <cellStyles count="11">
    <cellStyle name="Currency" xfId="4" builtinId="4"/>
    <cellStyle name="Currency 2" xfId="7" xr:uid="{DA3DF7A8-B341-4FB8-AAC9-C223DB31FF09}"/>
    <cellStyle name="Hyperlink" xfId="9" builtinId="8"/>
    <cellStyle name="Hyperlink 2 2" xfId="10" xr:uid="{B8CCEB13-0167-4F81-A3C0-16047AF7471F}"/>
    <cellStyle name="Normal" xfId="0" builtinId="0"/>
    <cellStyle name="Normal 2" xfId="6" xr:uid="{777E8B38-EDA5-474F-8742-3CC27A81ED64}"/>
    <cellStyle name="Percent" xfId="5" builtinId="5"/>
    <cellStyle name="Percent 2" xfId="8" xr:uid="{A2D2F896-0F33-42C6-BE50-8821325C39DD}"/>
    <cellStyle name="sInteger" xfId="3" xr:uid="{6390C63F-A6EE-4099-ADD9-2D0021FC9D6C}"/>
    <cellStyle name="sShortDate" xfId="2" xr:uid="{FB1D5DFB-0E99-409D-9138-3DA2A22C4226}"/>
    <cellStyle name="sText" xfId="1" xr:uid="{8542AAB8-A7FD-4392-87B2-ACDF0A8466C7}"/>
  </cellStyles>
  <dxfs count="5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38C3E4"/>
      <color rgb="FF13768E"/>
      <color rgb="FFFFC93C"/>
      <color rgb="FFFF7C80"/>
      <color rgb="FFE84E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[financial21-muni-publish.xlsx]% Rev to % Pop!PivotTable3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latin typeface="Arial Nova" panose="020B0504020202020204" pitchFamily="34" charset="0"/>
              </a:rPr>
              <a:t>Comparison</a:t>
            </a:r>
            <a:r>
              <a:rPr lang="en-US" sz="1800" baseline="0">
                <a:latin typeface="Arial Nova" panose="020B0504020202020204" pitchFamily="34" charset="0"/>
              </a:rPr>
              <a:t> of library's percentage of total local government revenue to library's percentage of total municipal population.</a:t>
            </a:r>
            <a:endParaRPr lang="en-US" sz="1800">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5">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C93C"/>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 Rev to % Pop'!$B$3</c:f>
              <c:strCache>
                <c:ptCount val="1"/>
                <c:pt idx="0">
                  <c:v>% of Local Government Revenue</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Rev to % Pop'!$A$4:$A$28</c:f>
              <c:multiLvlStrCache>
                <c:ptCount val="17"/>
                <c:lvl>
                  <c:pt idx="0">
                    <c:v>Jesse M. Smith Memorial Library</c:v>
                  </c:pt>
                  <c:pt idx="1">
                    <c:v>Pascoag Free Public Library</c:v>
                  </c:pt>
                  <c:pt idx="2">
                    <c:v>Glocester Manton Free Public Library</c:v>
                  </c:pt>
                  <c:pt idx="3">
                    <c:v>Harmony Library</c:v>
                  </c:pt>
                  <c:pt idx="4">
                    <c:v>Ashaway Free Library</c:v>
                  </c:pt>
                  <c:pt idx="5">
                    <c:v>Langworthy Public Library</c:v>
                  </c:pt>
                  <c:pt idx="6">
                    <c:v>Davisville Free Library</c:v>
                  </c:pt>
                  <c:pt idx="7">
                    <c:v>North Kingstown Free Library</c:v>
                  </c:pt>
                  <c:pt idx="8">
                    <c:v>Willett Free Library</c:v>
                  </c:pt>
                  <c:pt idx="9">
                    <c:v>Providence Community Library</c:v>
                  </c:pt>
                  <c:pt idx="10">
                    <c:v>Providence Public Library</c:v>
                  </c:pt>
                  <c:pt idx="11">
                    <c:v>Hope Library</c:v>
                  </c:pt>
                  <c:pt idx="12">
                    <c:v>North Scituate Public Library</c:v>
                  </c:pt>
                  <c:pt idx="13">
                    <c:v>East Smithfield Public Library</c:v>
                  </c:pt>
                  <c:pt idx="14">
                    <c:v>Greenville Public Library</c:v>
                  </c:pt>
                  <c:pt idx="15">
                    <c:v>Pontiac Free Library</c:v>
                  </c:pt>
                  <c:pt idx="16">
                    <c:v>Warwick Public Library</c:v>
                  </c:pt>
                </c:lvl>
                <c:lvl>
                  <c:pt idx="0">
                    <c:v>Burrillville</c:v>
                  </c:pt>
                  <c:pt idx="2">
                    <c:v>Glocester</c:v>
                  </c:pt>
                  <c:pt idx="4">
                    <c:v>Hopkinton</c:v>
                  </c:pt>
                  <c:pt idx="6">
                    <c:v>North Kingstown</c:v>
                  </c:pt>
                  <c:pt idx="9">
                    <c:v>Providence</c:v>
                  </c:pt>
                  <c:pt idx="11">
                    <c:v>Scituate</c:v>
                  </c:pt>
                  <c:pt idx="13">
                    <c:v>Smithfield</c:v>
                  </c:pt>
                  <c:pt idx="15">
                    <c:v>Warwick</c:v>
                  </c:pt>
                </c:lvl>
              </c:multiLvlStrCache>
            </c:multiLvlStrRef>
          </c:cat>
          <c:val>
            <c:numRef>
              <c:f>'% Rev to % Pop'!$B$4:$B$28</c:f>
              <c:numCache>
                <c:formatCode>0%</c:formatCode>
                <c:ptCount val="17"/>
                <c:pt idx="0">
                  <c:v>0.89547370204933396</c:v>
                </c:pt>
                <c:pt idx="1">
                  <c:v>0.10452629795066606</c:v>
                </c:pt>
                <c:pt idx="2">
                  <c:v>0.45456376390276476</c:v>
                </c:pt>
                <c:pt idx="3">
                  <c:v>0.54543623609723524</c:v>
                </c:pt>
                <c:pt idx="4">
                  <c:v>0.5</c:v>
                </c:pt>
                <c:pt idx="5">
                  <c:v>0.5</c:v>
                </c:pt>
                <c:pt idx="6">
                  <c:v>8.6045641601197164E-3</c:v>
                </c:pt>
                <c:pt idx="7">
                  <c:v>0.98391320613542832</c:v>
                </c:pt>
                <c:pt idx="8">
                  <c:v>7.4822297044519264E-3</c:v>
                </c:pt>
                <c:pt idx="9">
                  <c:v>0.93271342327539075</c:v>
                </c:pt>
                <c:pt idx="10">
                  <c:v>6.7286576724609304E-2</c:v>
                </c:pt>
                <c:pt idx="11">
                  <c:v>0.49999903778613836</c:v>
                </c:pt>
                <c:pt idx="12">
                  <c:v>0.5000009622138617</c:v>
                </c:pt>
                <c:pt idx="13">
                  <c:v>0.39604252521306621</c:v>
                </c:pt>
                <c:pt idx="14">
                  <c:v>0.60395747478693373</c:v>
                </c:pt>
                <c:pt idx="15">
                  <c:v>0</c:v>
                </c:pt>
                <c:pt idx="16">
                  <c:v>1</c:v>
                </c:pt>
              </c:numCache>
            </c:numRef>
          </c:val>
          <c:extLst>
            <c:ext xmlns:c16="http://schemas.microsoft.com/office/drawing/2014/chart" uri="{C3380CC4-5D6E-409C-BE32-E72D297353CC}">
              <c16:uniqueId val="{00000000-0E39-4E68-B463-9BEEC36377C6}"/>
            </c:ext>
          </c:extLst>
        </c:ser>
        <c:ser>
          <c:idx val="1"/>
          <c:order val="1"/>
          <c:tx>
            <c:strRef>
              <c:f>'% Rev to % Pop'!$C$3</c:f>
              <c:strCache>
                <c:ptCount val="1"/>
                <c:pt idx="0">
                  <c:v>% of Municipal Population</c:v>
                </c:pt>
              </c:strCache>
            </c:strRef>
          </c:tx>
          <c:spPr>
            <a:solidFill>
              <a:srgbClr val="FFC9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Rev to % Pop'!$A$4:$A$28</c:f>
              <c:multiLvlStrCache>
                <c:ptCount val="17"/>
                <c:lvl>
                  <c:pt idx="0">
                    <c:v>Jesse M. Smith Memorial Library</c:v>
                  </c:pt>
                  <c:pt idx="1">
                    <c:v>Pascoag Free Public Library</c:v>
                  </c:pt>
                  <c:pt idx="2">
                    <c:v>Glocester Manton Free Public Library</c:v>
                  </c:pt>
                  <c:pt idx="3">
                    <c:v>Harmony Library</c:v>
                  </c:pt>
                  <c:pt idx="4">
                    <c:v>Ashaway Free Library</c:v>
                  </c:pt>
                  <c:pt idx="5">
                    <c:v>Langworthy Public Library</c:v>
                  </c:pt>
                  <c:pt idx="6">
                    <c:v>Davisville Free Library</c:v>
                  </c:pt>
                  <c:pt idx="7">
                    <c:v>North Kingstown Free Library</c:v>
                  </c:pt>
                  <c:pt idx="8">
                    <c:v>Willett Free Library</c:v>
                  </c:pt>
                  <c:pt idx="9">
                    <c:v>Providence Community Library</c:v>
                  </c:pt>
                  <c:pt idx="10">
                    <c:v>Providence Public Library</c:v>
                  </c:pt>
                  <c:pt idx="11">
                    <c:v>Hope Library</c:v>
                  </c:pt>
                  <c:pt idx="12">
                    <c:v>North Scituate Public Library</c:v>
                  </c:pt>
                  <c:pt idx="13">
                    <c:v>East Smithfield Public Library</c:v>
                  </c:pt>
                  <c:pt idx="14">
                    <c:v>Greenville Public Library</c:v>
                  </c:pt>
                  <c:pt idx="15">
                    <c:v>Pontiac Free Library</c:v>
                  </c:pt>
                  <c:pt idx="16">
                    <c:v>Warwick Public Library</c:v>
                  </c:pt>
                </c:lvl>
                <c:lvl>
                  <c:pt idx="0">
                    <c:v>Burrillville</c:v>
                  </c:pt>
                  <c:pt idx="2">
                    <c:v>Glocester</c:v>
                  </c:pt>
                  <c:pt idx="4">
                    <c:v>Hopkinton</c:v>
                  </c:pt>
                  <c:pt idx="6">
                    <c:v>North Kingstown</c:v>
                  </c:pt>
                  <c:pt idx="9">
                    <c:v>Providence</c:v>
                  </c:pt>
                  <c:pt idx="11">
                    <c:v>Scituate</c:v>
                  </c:pt>
                  <c:pt idx="13">
                    <c:v>Smithfield</c:v>
                  </c:pt>
                  <c:pt idx="15">
                    <c:v>Warwick</c:v>
                  </c:pt>
                </c:lvl>
              </c:multiLvlStrCache>
            </c:multiLvlStrRef>
          </c:cat>
          <c:val>
            <c:numRef>
              <c:f>'% Rev to % Pop'!$C$4:$C$28</c:f>
              <c:numCache>
                <c:formatCode>0%</c:formatCode>
                <c:ptCount val="17"/>
                <c:pt idx="0">
                  <c:v>0.76308949127367254</c:v>
                </c:pt>
                <c:pt idx="1">
                  <c:v>0.23691050872632752</c:v>
                </c:pt>
                <c:pt idx="2">
                  <c:v>0.45007018247443353</c:v>
                </c:pt>
                <c:pt idx="3">
                  <c:v>0.54992981752556647</c:v>
                </c:pt>
                <c:pt idx="4">
                  <c:v>0.44986901643248395</c:v>
                </c:pt>
                <c:pt idx="5">
                  <c:v>0.55013098356751611</c:v>
                </c:pt>
                <c:pt idx="6">
                  <c:v>0.21603202077022934</c:v>
                </c:pt>
                <c:pt idx="7">
                  <c:v>0.71473388143660754</c:v>
                </c:pt>
                <c:pt idx="8">
                  <c:v>6.9234097793163127E-2</c:v>
                </c:pt>
                <c:pt idx="9">
                  <c:v>0.68999759079053491</c:v>
                </c:pt>
                <c:pt idx="10">
                  <c:v>0.31000240920946504</c:v>
                </c:pt>
                <c:pt idx="11">
                  <c:v>0.40735747303543912</c:v>
                </c:pt>
                <c:pt idx="12">
                  <c:v>0.59264252696456088</c:v>
                </c:pt>
                <c:pt idx="13">
                  <c:v>0.42842933357446422</c:v>
                </c:pt>
                <c:pt idx="14">
                  <c:v>0.57157066642553578</c:v>
                </c:pt>
                <c:pt idx="15">
                  <c:v>0.11628412397522428</c:v>
                </c:pt>
                <c:pt idx="16">
                  <c:v>0.88371587602477575</c:v>
                </c:pt>
              </c:numCache>
            </c:numRef>
          </c:val>
          <c:extLst>
            <c:ext xmlns:c16="http://schemas.microsoft.com/office/drawing/2014/chart" uri="{C3380CC4-5D6E-409C-BE32-E72D297353CC}">
              <c16:uniqueId val="{00000001-0E39-4E68-B463-9BEEC36377C6}"/>
            </c:ext>
          </c:extLst>
        </c:ser>
        <c:dLbls>
          <c:dLblPos val="ctr"/>
          <c:showLegendKey val="0"/>
          <c:showVal val="1"/>
          <c:showCatName val="0"/>
          <c:showSerName val="0"/>
          <c:showPercent val="0"/>
          <c:showBubbleSize val="0"/>
        </c:dLbls>
        <c:gapWidth val="50"/>
        <c:axId val="484154256"/>
        <c:axId val="484148024"/>
      </c:barChart>
      <c:catAx>
        <c:axId val="48415425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484148024"/>
        <c:crosses val="autoZero"/>
        <c:auto val="1"/>
        <c:lblAlgn val="ctr"/>
        <c:lblOffset val="100"/>
        <c:noMultiLvlLbl val="0"/>
      </c:catAx>
      <c:valAx>
        <c:axId val="484148024"/>
        <c:scaling>
          <c:orientation val="minMax"/>
        </c:scaling>
        <c:delete val="1"/>
        <c:axPos val="b"/>
        <c:numFmt formatCode="0%" sourceLinked="1"/>
        <c:majorTickMark val="out"/>
        <c:minorTickMark val="none"/>
        <c:tickLblPos val="nextTo"/>
        <c:crossAx val="484154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93519</xdr:colOff>
      <xdr:row>16</xdr:row>
      <xdr:rowOff>1097107</xdr:rowOff>
    </xdr:from>
    <xdr:to>
      <xdr:col>10</xdr:col>
      <xdr:colOff>231822</xdr:colOff>
      <xdr:row>21</xdr:row>
      <xdr:rowOff>62311</xdr:rowOff>
    </xdr:to>
    <xdr:pic>
      <xdr:nvPicPr>
        <xdr:cNvPr id="2" name="Picture 1">
          <a:extLst>
            <a:ext uri="{FF2B5EF4-FFF2-40B4-BE49-F238E27FC236}">
              <a16:creationId xmlns:a16="http://schemas.microsoft.com/office/drawing/2014/main" id="{367AFCD0-4A8C-409C-AF32-512ED19E76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3644" y="10669732"/>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190500</xdr:colOff>
      <xdr:row>2</xdr:row>
      <xdr:rowOff>19050</xdr:rowOff>
    </xdr:from>
    <xdr:to>
      <xdr:col>4</xdr:col>
      <xdr:colOff>323850</xdr:colOff>
      <xdr:row>16</xdr:row>
      <xdr:rowOff>133350</xdr:rowOff>
    </xdr:to>
    <mc:AlternateContent xmlns:mc="http://schemas.openxmlformats.org/markup-compatibility/2006" xmlns:a14="http://schemas.microsoft.com/office/drawing/2010/main">
      <mc:Choice Requires="a14">
        <xdr:graphicFrame macro="">
          <xdr:nvGraphicFramePr>
            <xdr:cNvPr id="2" name="City">
              <a:extLst>
                <a:ext uri="{FF2B5EF4-FFF2-40B4-BE49-F238E27FC236}">
                  <a16:creationId xmlns:a16="http://schemas.microsoft.com/office/drawing/2014/main" id="{86CB623A-C757-4E20-B9D6-D246F341362E}"/>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6419850" y="342900"/>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4</xdr:col>
      <xdr:colOff>600074</xdr:colOff>
      <xdr:row>0</xdr:row>
      <xdr:rowOff>9525</xdr:rowOff>
    </xdr:from>
    <xdr:to>
      <xdr:col>17</xdr:col>
      <xdr:colOff>590550</xdr:colOff>
      <xdr:row>44</xdr:row>
      <xdr:rowOff>57150</xdr:rowOff>
    </xdr:to>
    <xdr:graphicFrame macro="">
      <xdr:nvGraphicFramePr>
        <xdr:cNvPr id="3" name="Chart 2">
          <a:extLst>
            <a:ext uri="{FF2B5EF4-FFF2-40B4-BE49-F238E27FC236}">
              <a16:creationId xmlns:a16="http://schemas.microsoft.com/office/drawing/2014/main" id="{A0D78A35-8833-4AED-9823-8B37067238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tzger, Kelly (OLIS)" refreshedDate="44643.634104513891" createdVersion="7" refreshedVersion="7" minRefreshableVersion="3" recordCount="17" xr:uid="{D4D51BF8-D4D3-487B-A6FA-716CFA8F3E8F}">
  <cacheSource type="worksheet">
    <worksheetSource ref="A1:G18" sheet="Municipal Breakdown"/>
  </cacheSource>
  <cacheFields count="7">
    <cacheField name="Library" numFmtId="0">
      <sharedItems count="17">
        <s v="Jesse M. Smith Memorial Library"/>
        <s v="Pascoag Free Public Library"/>
        <s v="Glocester Manton Free Public Library"/>
        <s v="Harmony Library"/>
        <s v="Ashaway Free Library"/>
        <s v="Langworthy Public Library"/>
        <s v="Davisville Free Library"/>
        <s v="North Kingstown Free Library"/>
        <s v="Willett Free Library"/>
        <s v="Providence Community Library"/>
        <s v="Providence Public Library"/>
        <s v="Hope Library"/>
        <s v="North Scituate Public Library"/>
        <s v="East Smithfield Public Library"/>
        <s v="Greenville Public Library"/>
        <s v="Pontiac Free Library"/>
        <s v="Warwick Public Library"/>
      </sharedItems>
    </cacheField>
    <cacheField name="Municipality" numFmtId="0">
      <sharedItems count="8">
        <s v="Burrillville"/>
        <s v="Glocester"/>
        <s v="Hopkinton"/>
        <s v="North Kingstown"/>
        <s v="Providence"/>
        <s v="Scituate"/>
        <s v="Smithfield"/>
        <s v="Warwick"/>
      </sharedItems>
    </cacheField>
    <cacheField name="Legal Service Area Population" numFmtId="3">
      <sharedItems containsSemiMixedTypes="0" containsString="0" containsNumber="1" containsInteger="1" minValue="1920" maxValue="131744"/>
    </cacheField>
    <cacheField name="LSA Pop % of Municipal Pop" numFmtId="9">
      <sharedItems containsSemiMixedTypes="0" containsString="0" containsNumber="1" minValue="6.9234097793163127E-2" maxValue="0.88371587602477575"/>
    </cacheField>
    <cacheField name="Local Government Revenue" numFmtId="164">
      <sharedItems containsSemiMixedTypes="0" containsString="0" containsNumber="1" containsInteger="1" minValue="0" maxValue="3995000"/>
    </cacheField>
    <cacheField name="Library % of Local Government Revenue" numFmtId="9">
      <sharedItems containsSemiMixedTypes="0" containsString="0" containsNumber="1" minValue="0" maxValue="1"/>
    </cacheField>
    <cacheField name="Total Local Government Revenue" numFmtId="164">
      <sharedItems containsSemiMixedTypes="0" containsString="0" containsNumber="1" containsInteger="1" minValue="136000" maxValue="4283202"/>
    </cacheField>
  </cacheFields>
  <extLst>
    <ext xmlns:x14="http://schemas.microsoft.com/office/spreadsheetml/2009/9/main" uri="{725AE2AE-9491-48be-B2B4-4EB974FC3084}">
      <x14:pivotCacheDefinition pivotCacheId="34582682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x v="0"/>
    <n v="12330"/>
    <n v="0.76308949127367254"/>
    <n v="723909"/>
    <n v="0.89547370204933396"/>
    <n v="808409"/>
  </r>
  <r>
    <x v="1"/>
    <x v="0"/>
    <n v="3828"/>
    <n v="0.23691050872632752"/>
    <n v="84500"/>
    <n v="0.10452629795066606"/>
    <n v="808409"/>
  </r>
  <r>
    <x v="2"/>
    <x v="1"/>
    <n v="4489"/>
    <n v="0.45007018247443353"/>
    <n v="171531"/>
    <n v="0.45456376390276476"/>
    <n v="377353"/>
  </r>
  <r>
    <x v="3"/>
    <x v="1"/>
    <n v="5485"/>
    <n v="0.54992981752556647"/>
    <n v="205822"/>
    <n v="0.54543623609723524"/>
    <n v="377353"/>
  </r>
  <r>
    <x v="4"/>
    <x v="2"/>
    <n v="3778"/>
    <n v="0.44986901643248395"/>
    <n v="68000"/>
    <n v="0.5"/>
    <n v="136000"/>
  </r>
  <r>
    <x v="5"/>
    <x v="2"/>
    <n v="4620"/>
    <n v="0.55013098356751611"/>
    <n v="68000"/>
    <n v="0.5"/>
    <n v="136000"/>
  </r>
  <r>
    <x v="6"/>
    <x v="3"/>
    <n v="5991"/>
    <n v="0.21603202077022934"/>
    <n v="11500"/>
    <n v="8.6045641601197164E-3"/>
    <n v="1336500"/>
  </r>
  <r>
    <x v="7"/>
    <x v="3"/>
    <n v="19821"/>
    <n v="0.71473388143660754"/>
    <n v="1315000"/>
    <n v="0.98391320613542832"/>
    <n v="1336500"/>
  </r>
  <r>
    <x v="8"/>
    <x v="3"/>
    <n v="1920"/>
    <n v="6.9234097793163127E-2"/>
    <n v="10000"/>
    <n v="7.4822297044519264E-3"/>
    <n v="1336500"/>
  </r>
  <r>
    <x v="9"/>
    <x v="4"/>
    <n v="131744"/>
    <n v="0.68999759079053491"/>
    <n v="3995000"/>
    <n v="0.93271342327539075"/>
    <n v="4283202"/>
  </r>
  <r>
    <x v="10"/>
    <x v="4"/>
    <n v="59190"/>
    <n v="0.31000240920946504"/>
    <n v="288202"/>
    <n v="6.7286576724609304E-2"/>
    <n v="4283202"/>
  </r>
  <r>
    <x v="11"/>
    <x v="5"/>
    <n v="4230"/>
    <n v="0.40735747303543912"/>
    <n v="259817"/>
    <n v="0.49999903778613836"/>
    <n v="519635"/>
  </r>
  <r>
    <x v="12"/>
    <x v="5"/>
    <n v="6154"/>
    <n v="0.59264252696456088"/>
    <n v="259818"/>
    <n v="0.5000009622138617"/>
    <n v="519635"/>
  </r>
  <r>
    <x v="13"/>
    <x v="6"/>
    <n v="9476"/>
    <n v="0.42842933357446422"/>
    <n v="575849"/>
    <n v="0.39604252521306621"/>
    <n v="1454008"/>
  </r>
  <r>
    <x v="14"/>
    <x v="6"/>
    <n v="12642"/>
    <n v="0.57157066642553578"/>
    <n v="878159"/>
    <n v="0.60395747478693373"/>
    <n v="1454008"/>
  </r>
  <r>
    <x v="15"/>
    <x v="7"/>
    <n v="9631"/>
    <n v="0.11628412397522428"/>
    <n v="0"/>
    <n v="0"/>
    <n v="3228066"/>
  </r>
  <r>
    <x v="16"/>
    <x v="7"/>
    <n v="73192"/>
    <n v="0.88371587602477575"/>
    <n v="3228066"/>
    <n v="1"/>
    <n v="322806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281593-DCD5-41C7-8515-E51B9448ABE0}" name="PivotTable3" cacheId="4465" applyNumberFormats="0" applyBorderFormats="0" applyFontFormats="0" applyPatternFormats="0" applyAlignmentFormats="0" applyWidthHeightFormats="1" dataCaption="Values" updatedVersion="7" minRefreshableVersion="3" useAutoFormatting="1" rowGrandTotals="0" itemPrintTitles="1" createdVersion="7" indent="0" outline="1" outlineData="1" multipleFieldFilters="0" chartFormat="1" rowHeaderCaption="Municipality">
  <location ref="A3:C28" firstHeaderRow="0" firstDataRow="1" firstDataCol="1"/>
  <pivotFields count="7">
    <pivotField axis="axisRow" showAll="0">
      <items count="18">
        <item x="4"/>
        <item x="6"/>
        <item x="13"/>
        <item x="2"/>
        <item x="14"/>
        <item x="3"/>
        <item x="11"/>
        <item x="0"/>
        <item x="5"/>
        <item x="7"/>
        <item x="12"/>
        <item x="1"/>
        <item x="15"/>
        <item x="9"/>
        <item x="10"/>
        <item x="16"/>
        <item x="8"/>
        <item t="default"/>
      </items>
    </pivotField>
    <pivotField axis="axisRow" showAll="0">
      <items count="9">
        <item x="0"/>
        <item x="1"/>
        <item x="2"/>
        <item x="3"/>
        <item x="4"/>
        <item x="5"/>
        <item x="6"/>
        <item x="7"/>
        <item t="default"/>
      </items>
    </pivotField>
    <pivotField numFmtId="3" showAll="0"/>
    <pivotField dataField="1" numFmtId="9" showAll="0"/>
    <pivotField numFmtId="164" showAll="0"/>
    <pivotField dataField="1" numFmtId="9" showAll="0"/>
    <pivotField numFmtId="164" showAll="0"/>
  </pivotFields>
  <rowFields count="2">
    <field x="1"/>
    <field x="0"/>
  </rowFields>
  <rowItems count="25">
    <i>
      <x/>
    </i>
    <i r="1">
      <x v="7"/>
    </i>
    <i r="1">
      <x v="11"/>
    </i>
    <i>
      <x v="1"/>
    </i>
    <i r="1">
      <x v="3"/>
    </i>
    <i r="1">
      <x v="5"/>
    </i>
    <i>
      <x v="2"/>
    </i>
    <i r="1">
      <x/>
    </i>
    <i r="1">
      <x v="8"/>
    </i>
    <i>
      <x v="3"/>
    </i>
    <i r="1">
      <x v="1"/>
    </i>
    <i r="1">
      <x v="9"/>
    </i>
    <i r="1">
      <x v="16"/>
    </i>
    <i>
      <x v="4"/>
    </i>
    <i r="1">
      <x v="13"/>
    </i>
    <i r="1">
      <x v="14"/>
    </i>
    <i>
      <x v="5"/>
    </i>
    <i r="1">
      <x v="6"/>
    </i>
    <i r="1">
      <x v="10"/>
    </i>
    <i>
      <x v="6"/>
    </i>
    <i r="1">
      <x v="2"/>
    </i>
    <i r="1">
      <x v="4"/>
    </i>
    <i>
      <x v="7"/>
    </i>
    <i r="1">
      <x v="12"/>
    </i>
    <i r="1">
      <x v="15"/>
    </i>
  </rowItems>
  <colFields count="1">
    <field x="-2"/>
  </colFields>
  <colItems count="2">
    <i>
      <x/>
    </i>
    <i i="1">
      <x v="1"/>
    </i>
  </colItems>
  <dataFields count="2">
    <dataField name="% of Local Government Revenue" fld="5" baseField="0" baseItem="0"/>
    <dataField name="% of Municipal Population" fld="3" baseField="0" baseItem="0"/>
  </dataFields>
  <formats count="46">
    <format dxfId="10">
      <pivotArea collapsedLevelsAreSubtotals="1" fieldPosition="0">
        <references count="2">
          <reference field="4294967294" count="1" selected="0">
            <x v="1"/>
          </reference>
          <reference field="1" count="1">
            <x v="0"/>
          </reference>
        </references>
      </pivotArea>
    </format>
    <format dxfId="11">
      <pivotArea collapsedLevelsAreSubtotals="1" fieldPosition="0">
        <references count="3">
          <reference field="4294967294" count="1" selected="0">
            <x v="1"/>
          </reference>
          <reference field="0" count="2">
            <x v="7"/>
            <x v="11"/>
          </reference>
          <reference field="1" count="1" selected="0">
            <x v="0"/>
          </reference>
        </references>
      </pivotArea>
    </format>
    <format dxfId="12">
      <pivotArea collapsedLevelsAreSubtotals="1" fieldPosition="0">
        <references count="2">
          <reference field="4294967294" count="1" selected="0">
            <x v="1"/>
          </reference>
          <reference field="1" count="1">
            <x v="1"/>
          </reference>
        </references>
      </pivotArea>
    </format>
    <format dxfId="13">
      <pivotArea collapsedLevelsAreSubtotals="1" fieldPosition="0">
        <references count="3">
          <reference field="4294967294" count="1" selected="0">
            <x v="1"/>
          </reference>
          <reference field="0" count="2">
            <x v="3"/>
            <x v="5"/>
          </reference>
          <reference field="1" count="1" selected="0">
            <x v="1"/>
          </reference>
        </references>
      </pivotArea>
    </format>
    <format dxfId="14">
      <pivotArea collapsedLevelsAreSubtotals="1" fieldPosition="0">
        <references count="2">
          <reference field="4294967294" count="1" selected="0">
            <x v="1"/>
          </reference>
          <reference field="1" count="1">
            <x v="2"/>
          </reference>
        </references>
      </pivotArea>
    </format>
    <format dxfId="15">
      <pivotArea collapsedLevelsAreSubtotals="1" fieldPosition="0">
        <references count="3">
          <reference field="4294967294" count="1" selected="0">
            <x v="1"/>
          </reference>
          <reference field="0" count="2">
            <x v="0"/>
            <x v="8"/>
          </reference>
          <reference field="1" count="1" selected="0">
            <x v="2"/>
          </reference>
        </references>
      </pivotArea>
    </format>
    <format dxfId="16">
      <pivotArea collapsedLevelsAreSubtotals="1" fieldPosition="0">
        <references count="2">
          <reference field="4294967294" count="1" selected="0">
            <x v="1"/>
          </reference>
          <reference field="1" count="1">
            <x v="3"/>
          </reference>
        </references>
      </pivotArea>
    </format>
    <format dxfId="17">
      <pivotArea collapsedLevelsAreSubtotals="1" fieldPosition="0">
        <references count="3">
          <reference field="4294967294" count="1" selected="0">
            <x v="1"/>
          </reference>
          <reference field="0" count="3">
            <x v="1"/>
            <x v="9"/>
            <x v="16"/>
          </reference>
          <reference field="1" count="1" selected="0">
            <x v="3"/>
          </reference>
        </references>
      </pivotArea>
    </format>
    <format dxfId="18">
      <pivotArea collapsedLevelsAreSubtotals="1" fieldPosition="0">
        <references count="2">
          <reference field="4294967294" count="1" selected="0">
            <x v="1"/>
          </reference>
          <reference field="1" count="1">
            <x v="4"/>
          </reference>
        </references>
      </pivotArea>
    </format>
    <format dxfId="19">
      <pivotArea collapsedLevelsAreSubtotals="1" fieldPosition="0">
        <references count="3">
          <reference field="4294967294" count="1" selected="0">
            <x v="1"/>
          </reference>
          <reference field="0" count="2">
            <x v="13"/>
            <x v="14"/>
          </reference>
          <reference field="1" count="1" selected="0">
            <x v="4"/>
          </reference>
        </references>
      </pivotArea>
    </format>
    <format dxfId="20">
      <pivotArea collapsedLevelsAreSubtotals="1" fieldPosition="0">
        <references count="2">
          <reference field="4294967294" count="1" selected="0">
            <x v="1"/>
          </reference>
          <reference field="1" count="1">
            <x v="5"/>
          </reference>
        </references>
      </pivotArea>
    </format>
    <format dxfId="21">
      <pivotArea collapsedLevelsAreSubtotals="1" fieldPosition="0">
        <references count="3">
          <reference field="4294967294" count="1" selected="0">
            <x v="1"/>
          </reference>
          <reference field="0" count="2">
            <x v="6"/>
            <x v="10"/>
          </reference>
          <reference field="1" count="1" selected="0">
            <x v="5"/>
          </reference>
        </references>
      </pivotArea>
    </format>
    <format dxfId="22">
      <pivotArea collapsedLevelsAreSubtotals="1" fieldPosition="0">
        <references count="2">
          <reference field="4294967294" count="1" selected="0">
            <x v="1"/>
          </reference>
          <reference field="1" count="1">
            <x v="6"/>
          </reference>
        </references>
      </pivotArea>
    </format>
    <format dxfId="23">
      <pivotArea collapsedLevelsAreSubtotals="1" fieldPosition="0">
        <references count="3">
          <reference field="4294967294" count="1" selected="0">
            <x v="1"/>
          </reference>
          <reference field="0" count="2">
            <x v="2"/>
            <x v="4"/>
          </reference>
          <reference field="1" count="1" selected="0">
            <x v="6"/>
          </reference>
        </references>
      </pivotArea>
    </format>
    <format dxfId="24">
      <pivotArea collapsedLevelsAreSubtotals="1" fieldPosition="0">
        <references count="2">
          <reference field="4294967294" count="1" selected="0">
            <x v="1"/>
          </reference>
          <reference field="1" count="1">
            <x v="7"/>
          </reference>
        </references>
      </pivotArea>
    </format>
    <format dxfId="25">
      <pivotArea collapsedLevelsAreSubtotals="1" fieldPosition="0">
        <references count="3">
          <reference field="4294967294" count="1" selected="0">
            <x v="1"/>
          </reference>
          <reference field="0" count="2">
            <x v="12"/>
            <x v="15"/>
          </reference>
          <reference field="1" count="1" selected="0">
            <x v="7"/>
          </reference>
        </references>
      </pivotArea>
    </format>
    <format dxfId="26">
      <pivotArea collapsedLevelsAreSubtotals="1" fieldPosition="0">
        <references count="2">
          <reference field="4294967294" count="1" selected="0">
            <x v="0"/>
          </reference>
          <reference field="1" count="1">
            <x v="0"/>
          </reference>
        </references>
      </pivotArea>
    </format>
    <format dxfId="27">
      <pivotArea collapsedLevelsAreSubtotals="1" fieldPosition="0">
        <references count="3">
          <reference field="4294967294" count="1" selected="0">
            <x v="0"/>
          </reference>
          <reference field="0" count="2">
            <x v="7"/>
            <x v="11"/>
          </reference>
          <reference field="1" count="1" selected="0">
            <x v="0"/>
          </reference>
        </references>
      </pivotArea>
    </format>
    <format dxfId="28">
      <pivotArea collapsedLevelsAreSubtotals="1" fieldPosition="0">
        <references count="2">
          <reference field="4294967294" count="1" selected="0">
            <x v="0"/>
          </reference>
          <reference field="1" count="1">
            <x v="1"/>
          </reference>
        </references>
      </pivotArea>
    </format>
    <format dxfId="29">
      <pivotArea collapsedLevelsAreSubtotals="1" fieldPosition="0">
        <references count="3">
          <reference field="4294967294" count="1" selected="0">
            <x v="0"/>
          </reference>
          <reference field="0" count="2">
            <x v="3"/>
            <x v="5"/>
          </reference>
          <reference field="1" count="1" selected="0">
            <x v="1"/>
          </reference>
        </references>
      </pivotArea>
    </format>
    <format dxfId="30">
      <pivotArea collapsedLevelsAreSubtotals="1" fieldPosition="0">
        <references count="2">
          <reference field="4294967294" count="1" selected="0">
            <x v="0"/>
          </reference>
          <reference field="1" count="1">
            <x v="2"/>
          </reference>
        </references>
      </pivotArea>
    </format>
    <format dxfId="31">
      <pivotArea collapsedLevelsAreSubtotals="1" fieldPosition="0">
        <references count="3">
          <reference field="4294967294" count="1" selected="0">
            <x v="0"/>
          </reference>
          <reference field="0" count="2">
            <x v="0"/>
            <x v="8"/>
          </reference>
          <reference field="1" count="1" selected="0">
            <x v="2"/>
          </reference>
        </references>
      </pivotArea>
    </format>
    <format dxfId="32">
      <pivotArea collapsedLevelsAreSubtotals="1" fieldPosition="0">
        <references count="2">
          <reference field="4294967294" count="1" selected="0">
            <x v="0"/>
          </reference>
          <reference field="1" count="1">
            <x v="3"/>
          </reference>
        </references>
      </pivotArea>
    </format>
    <format dxfId="33">
      <pivotArea collapsedLevelsAreSubtotals="1" fieldPosition="0">
        <references count="3">
          <reference field="4294967294" count="1" selected="0">
            <x v="0"/>
          </reference>
          <reference field="0" count="3">
            <x v="1"/>
            <x v="9"/>
            <x v="16"/>
          </reference>
          <reference field="1" count="1" selected="0">
            <x v="3"/>
          </reference>
        </references>
      </pivotArea>
    </format>
    <format dxfId="34">
      <pivotArea collapsedLevelsAreSubtotals="1" fieldPosition="0">
        <references count="2">
          <reference field="4294967294" count="1" selected="0">
            <x v="0"/>
          </reference>
          <reference field="1" count="1">
            <x v="4"/>
          </reference>
        </references>
      </pivotArea>
    </format>
    <format dxfId="35">
      <pivotArea collapsedLevelsAreSubtotals="1" fieldPosition="0">
        <references count="3">
          <reference field="4294967294" count="1" selected="0">
            <x v="0"/>
          </reference>
          <reference field="0" count="2">
            <x v="13"/>
            <x v="14"/>
          </reference>
          <reference field="1" count="1" selected="0">
            <x v="4"/>
          </reference>
        </references>
      </pivotArea>
    </format>
    <format dxfId="36">
      <pivotArea collapsedLevelsAreSubtotals="1" fieldPosition="0">
        <references count="2">
          <reference field="4294967294" count="1" selected="0">
            <x v="0"/>
          </reference>
          <reference field="1" count="1">
            <x v="5"/>
          </reference>
        </references>
      </pivotArea>
    </format>
    <format dxfId="37">
      <pivotArea collapsedLevelsAreSubtotals="1" fieldPosition="0">
        <references count="3">
          <reference field="4294967294" count="1" selected="0">
            <x v="0"/>
          </reference>
          <reference field="0" count="2">
            <x v="6"/>
            <x v="10"/>
          </reference>
          <reference field="1" count="1" selected="0">
            <x v="5"/>
          </reference>
        </references>
      </pivotArea>
    </format>
    <format dxfId="38">
      <pivotArea collapsedLevelsAreSubtotals="1" fieldPosition="0">
        <references count="2">
          <reference field="4294967294" count="1" selected="0">
            <x v="0"/>
          </reference>
          <reference field="1" count="1">
            <x v="6"/>
          </reference>
        </references>
      </pivotArea>
    </format>
    <format dxfId="39">
      <pivotArea collapsedLevelsAreSubtotals="1" fieldPosition="0">
        <references count="3">
          <reference field="4294967294" count="1" selected="0">
            <x v="0"/>
          </reference>
          <reference field="0" count="2">
            <x v="2"/>
            <x v="4"/>
          </reference>
          <reference field="1" count="1" selected="0">
            <x v="6"/>
          </reference>
        </references>
      </pivotArea>
    </format>
    <format dxfId="40">
      <pivotArea collapsedLevelsAreSubtotals="1" fieldPosition="0">
        <references count="2">
          <reference field="4294967294" count="1" selected="0">
            <x v="0"/>
          </reference>
          <reference field="1" count="1">
            <x v="7"/>
          </reference>
        </references>
      </pivotArea>
    </format>
    <format dxfId="41">
      <pivotArea collapsedLevelsAreSubtotals="1" fieldPosition="0">
        <references count="3">
          <reference field="4294967294" count="1" selected="0">
            <x v="0"/>
          </reference>
          <reference field="0" count="2">
            <x v="12"/>
            <x v="15"/>
          </reference>
          <reference field="1" count="1" selected="0">
            <x v="7"/>
          </reference>
        </references>
      </pivotArea>
    </format>
    <format dxfId="42">
      <pivotArea dataOnly="0" labelOnly="1" outline="0" fieldPosition="0">
        <references count="1">
          <reference field="4294967294" count="2">
            <x v="0"/>
            <x v="1"/>
          </reference>
        </references>
      </pivotArea>
    </format>
    <format dxfId="43">
      <pivotArea type="all" dataOnly="0" outline="0" fieldPosition="0"/>
    </format>
    <format dxfId="44">
      <pivotArea outline="0" collapsedLevelsAreSubtotals="1" fieldPosition="0"/>
    </format>
    <format dxfId="45">
      <pivotArea field="1" type="button" dataOnly="0" labelOnly="1" outline="0" axis="axisRow" fieldPosition="0"/>
    </format>
    <format dxfId="46">
      <pivotArea dataOnly="0" labelOnly="1" fieldPosition="0">
        <references count="1">
          <reference field="1" count="0"/>
        </references>
      </pivotArea>
    </format>
    <format dxfId="47">
      <pivotArea dataOnly="0" labelOnly="1" fieldPosition="0">
        <references count="2">
          <reference field="0" count="2">
            <x v="7"/>
            <x v="11"/>
          </reference>
          <reference field="1" count="1" selected="0">
            <x v="0"/>
          </reference>
        </references>
      </pivotArea>
    </format>
    <format dxfId="48">
      <pivotArea dataOnly="0" labelOnly="1" fieldPosition="0">
        <references count="2">
          <reference field="0" count="2">
            <x v="3"/>
            <x v="5"/>
          </reference>
          <reference field="1" count="1" selected="0">
            <x v="1"/>
          </reference>
        </references>
      </pivotArea>
    </format>
    <format dxfId="49">
      <pivotArea dataOnly="0" labelOnly="1" fieldPosition="0">
        <references count="2">
          <reference field="0" count="2">
            <x v="0"/>
            <x v="8"/>
          </reference>
          <reference field="1" count="1" selected="0">
            <x v="2"/>
          </reference>
        </references>
      </pivotArea>
    </format>
    <format dxfId="50">
      <pivotArea dataOnly="0" labelOnly="1" fieldPosition="0">
        <references count="2">
          <reference field="0" count="3">
            <x v="1"/>
            <x v="9"/>
            <x v="16"/>
          </reference>
          <reference field="1" count="1" selected="0">
            <x v="3"/>
          </reference>
        </references>
      </pivotArea>
    </format>
    <format dxfId="51">
      <pivotArea dataOnly="0" labelOnly="1" fieldPosition="0">
        <references count="2">
          <reference field="0" count="2">
            <x v="13"/>
            <x v="14"/>
          </reference>
          <reference field="1" count="1" selected="0">
            <x v="4"/>
          </reference>
        </references>
      </pivotArea>
    </format>
    <format dxfId="52">
      <pivotArea dataOnly="0" labelOnly="1" fieldPosition="0">
        <references count="2">
          <reference field="0" count="2">
            <x v="6"/>
            <x v="10"/>
          </reference>
          <reference field="1" count="1" selected="0">
            <x v="5"/>
          </reference>
        </references>
      </pivotArea>
    </format>
    <format dxfId="53">
      <pivotArea dataOnly="0" labelOnly="1" fieldPosition="0">
        <references count="2">
          <reference field="0" count="2">
            <x v="2"/>
            <x v="4"/>
          </reference>
          <reference field="1" count="1" selected="0">
            <x v="6"/>
          </reference>
        </references>
      </pivotArea>
    </format>
    <format dxfId="54">
      <pivotArea dataOnly="0" labelOnly="1" fieldPosition="0">
        <references count="2">
          <reference field="0" count="2">
            <x v="12"/>
            <x v="15"/>
          </reference>
          <reference field="1" count="1" selected="0">
            <x v="7"/>
          </reference>
        </references>
      </pivotArea>
    </format>
    <format dxfId="55">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unicipality" xr10:uid="{88D923CB-64FE-4D78-B89C-988DD2C93481}" sourceName="Municipality">
  <pivotTables>
    <pivotTable tabId="16" name="PivotTable3"/>
  </pivotTables>
  <data>
    <tabular pivotCacheId="345826821">
      <items count="8">
        <i x="0" s="1"/>
        <i x="1" s="1"/>
        <i x="2" s="1"/>
        <i x="3" s="1"/>
        <i x="4" s="1"/>
        <i x="5"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xr10:uid="{9AD0B315-36CE-4D37-9A8E-834DC28D8314}" cache="Slicer_Municipality" caption="City"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C1A3C-047B-43A9-9FC0-865650881252}">
  <sheetPr>
    <tabColor theme="7" tint="0.39997558519241921"/>
    <pageSetUpPr fitToPage="1"/>
  </sheetPr>
  <dimension ref="A1:EL42"/>
  <sheetViews>
    <sheetView showGridLines="0" showRuler="0" zoomScaleNormal="100" zoomScaleSheetLayoutView="110" workbookViewId="0"/>
  </sheetViews>
  <sheetFormatPr defaultRowHeight="12.75"/>
  <cols>
    <col min="1" max="1" width="3.28515625" style="140" customWidth="1"/>
    <col min="2" max="3" width="9.140625" style="140"/>
    <col min="4" max="4" width="7.140625" style="140" customWidth="1"/>
    <col min="5" max="5" width="6.85546875" style="140" customWidth="1"/>
    <col min="6" max="10" width="9.140625" style="140"/>
    <col min="11" max="11" width="5.5703125" style="140" customWidth="1"/>
    <col min="12" max="12" width="0.7109375" style="140" customWidth="1"/>
    <col min="13" max="16384" width="9.140625" style="140"/>
  </cols>
  <sheetData>
    <row r="1" spans="1:142" ht="30" customHeight="1">
      <c r="A1" s="138"/>
      <c r="B1" s="164" t="s">
        <v>0</v>
      </c>
      <c r="C1" s="164"/>
      <c r="D1" s="164"/>
      <c r="E1" s="164"/>
      <c r="F1" s="164"/>
      <c r="G1" s="164"/>
      <c r="H1" s="164"/>
      <c r="I1" s="164"/>
      <c r="J1" s="164"/>
      <c r="K1" s="165"/>
      <c r="L1" s="139"/>
    </row>
    <row r="2" spans="1:142">
      <c r="A2" s="141"/>
      <c r="B2" s="142"/>
      <c r="C2" s="142"/>
      <c r="D2" s="142"/>
      <c r="E2" s="142"/>
      <c r="F2" s="142"/>
      <c r="G2" s="142"/>
      <c r="H2" s="142"/>
      <c r="I2" s="142"/>
      <c r="J2" s="142"/>
      <c r="K2" s="143"/>
    </row>
    <row r="3" spans="1:142">
      <c r="A3" s="141"/>
      <c r="B3" s="142" t="s">
        <v>1</v>
      </c>
      <c r="C3" s="142"/>
      <c r="D3" s="142"/>
      <c r="E3" s="142"/>
      <c r="F3" s="142"/>
      <c r="G3" s="142"/>
      <c r="H3" s="142"/>
      <c r="I3" s="142"/>
      <c r="J3" s="142"/>
      <c r="K3" s="143"/>
    </row>
    <row r="4" spans="1:142">
      <c r="A4" s="141"/>
      <c r="B4" s="142"/>
      <c r="C4" s="142"/>
      <c r="D4" s="142"/>
      <c r="E4" s="142"/>
      <c r="F4" s="142"/>
      <c r="G4" s="142"/>
      <c r="H4" s="142"/>
      <c r="I4" s="142"/>
      <c r="J4" s="142"/>
      <c r="K4" s="143"/>
    </row>
    <row r="5" spans="1:142" ht="39.75" customHeight="1">
      <c r="A5" s="141"/>
      <c r="B5" s="160" t="s">
        <v>2</v>
      </c>
      <c r="C5" s="160"/>
      <c r="D5" s="160"/>
      <c r="E5" s="160"/>
      <c r="F5" s="160"/>
      <c r="G5" s="160"/>
      <c r="H5" s="160"/>
      <c r="I5" s="160"/>
      <c r="J5" s="160"/>
      <c r="K5" s="161"/>
    </row>
    <row r="6" spans="1:142">
      <c r="A6" s="141"/>
      <c r="B6" s="142"/>
      <c r="C6" s="142"/>
      <c r="D6" s="142"/>
      <c r="E6" s="142"/>
      <c r="F6" s="142"/>
      <c r="G6" s="142"/>
      <c r="H6" s="142"/>
      <c r="I6" s="142"/>
      <c r="J6" s="142"/>
      <c r="K6" s="143"/>
    </row>
    <row r="7" spans="1:142" ht="27" customHeight="1">
      <c r="A7" s="141"/>
      <c r="B7" s="160" t="s">
        <v>3</v>
      </c>
      <c r="C7" s="160"/>
      <c r="D7" s="160"/>
      <c r="E7" s="160"/>
      <c r="F7" s="160"/>
      <c r="G7" s="160"/>
      <c r="H7" s="160"/>
      <c r="I7" s="160"/>
      <c r="J7" s="160"/>
      <c r="K7" s="161"/>
    </row>
    <row r="8" spans="1:142" ht="12" customHeight="1">
      <c r="A8" s="141"/>
      <c r="B8" s="142"/>
      <c r="C8" s="142"/>
      <c r="D8" s="142"/>
      <c r="E8" s="142"/>
      <c r="F8" s="142"/>
      <c r="G8" s="142"/>
      <c r="H8" s="142"/>
      <c r="I8" s="142"/>
      <c r="J8" s="142"/>
      <c r="K8" s="143"/>
    </row>
    <row r="9" spans="1:142" s="145" customFormat="1" ht="80.25" customHeight="1">
      <c r="A9" s="144"/>
      <c r="B9" s="160" t="s">
        <v>4</v>
      </c>
      <c r="C9" s="160"/>
      <c r="D9" s="160"/>
      <c r="E9" s="160"/>
      <c r="F9" s="160"/>
      <c r="G9" s="160"/>
      <c r="H9" s="160"/>
      <c r="I9" s="160"/>
      <c r="J9" s="160"/>
      <c r="K9" s="161"/>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row>
    <row r="10" spans="1:142" s="145" customFormat="1">
      <c r="A10" s="144"/>
      <c r="B10" s="155"/>
      <c r="C10" s="155"/>
      <c r="D10" s="155"/>
      <c r="E10" s="155"/>
      <c r="F10" s="155"/>
      <c r="G10" s="155"/>
      <c r="H10" s="155"/>
      <c r="I10" s="155"/>
      <c r="J10" s="155"/>
      <c r="K10" s="156"/>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row>
    <row r="11" spans="1:142" s="145" customFormat="1" ht="26.25" customHeight="1">
      <c r="A11" s="144"/>
      <c r="B11" s="162" t="s">
        <v>5</v>
      </c>
      <c r="C11" s="162"/>
      <c r="D11" s="162"/>
      <c r="E11" s="162"/>
      <c r="F11" s="162"/>
      <c r="G11" s="162"/>
      <c r="H11" s="162"/>
      <c r="I11" s="162"/>
      <c r="J11" s="162"/>
      <c r="K11" s="163"/>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row>
    <row r="12" spans="1:142" s="145" customFormat="1" ht="11.25" customHeight="1">
      <c r="A12" s="144"/>
      <c r="B12" s="155"/>
      <c r="C12" s="155"/>
      <c r="D12" s="155"/>
      <c r="E12" s="155"/>
      <c r="F12" s="155"/>
      <c r="G12" s="155"/>
      <c r="H12" s="155"/>
      <c r="I12" s="155"/>
      <c r="J12" s="155"/>
      <c r="K12" s="156"/>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row>
    <row r="13" spans="1:142" ht="387.75" customHeight="1">
      <c r="A13" s="141"/>
      <c r="B13" s="162" t="s">
        <v>6</v>
      </c>
      <c r="C13" s="162"/>
      <c r="D13" s="162"/>
      <c r="E13" s="162"/>
      <c r="F13" s="162"/>
      <c r="G13" s="162"/>
      <c r="H13" s="162"/>
      <c r="I13" s="162"/>
      <c r="J13" s="162"/>
      <c r="K13" s="163"/>
    </row>
    <row r="14" spans="1:142" ht="12.75" customHeight="1">
      <c r="A14" s="141"/>
      <c r="B14" s="157"/>
      <c r="C14" s="157"/>
      <c r="D14" s="157"/>
      <c r="E14" s="157"/>
      <c r="F14" s="157"/>
      <c r="G14" s="157"/>
      <c r="H14" s="157"/>
      <c r="I14" s="157"/>
      <c r="J14" s="157"/>
      <c r="K14" s="158"/>
    </row>
    <row r="15" spans="1:142" ht="51" customHeight="1">
      <c r="A15" s="141"/>
      <c r="B15" s="162" t="s">
        <v>7</v>
      </c>
      <c r="C15" s="162"/>
      <c r="D15" s="162"/>
      <c r="E15" s="162"/>
      <c r="F15" s="162"/>
      <c r="G15" s="162"/>
      <c r="H15" s="162"/>
      <c r="I15" s="162"/>
      <c r="J15" s="162"/>
      <c r="K15" s="163"/>
    </row>
    <row r="16" spans="1:142" ht="12" customHeight="1">
      <c r="A16" s="141"/>
      <c r="B16" s="146"/>
      <c r="C16" s="146"/>
      <c r="D16" s="146"/>
      <c r="E16" s="146"/>
      <c r="F16" s="146"/>
      <c r="G16" s="146"/>
      <c r="H16" s="146"/>
      <c r="I16" s="146"/>
      <c r="J16" s="146"/>
      <c r="K16" s="147"/>
    </row>
    <row r="17" spans="1:11" ht="96" customHeight="1">
      <c r="A17" s="141"/>
      <c r="B17" s="160" t="s">
        <v>8</v>
      </c>
      <c r="C17" s="160"/>
      <c r="D17" s="160"/>
      <c r="E17" s="160"/>
      <c r="F17" s="160"/>
      <c r="G17" s="160"/>
      <c r="H17" s="160"/>
      <c r="I17" s="160"/>
      <c r="J17" s="160"/>
      <c r="K17" s="161"/>
    </row>
    <row r="18" spans="1:11">
      <c r="A18" s="141"/>
      <c r="B18" s="142"/>
      <c r="C18" s="142"/>
      <c r="D18" s="142"/>
      <c r="E18" s="142"/>
      <c r="F18" s="142"/>
      <c r="G18" s="142"/>
      <c r="H18" s="142"/>
      <c r="I18" s="142"/>
      <c r="J18" s="142"/>
      <c r="K18" s="143"/>
    </row>
    <row r="19" spans="1:11">
      <c r="A19" s="141"/>
      <c r="B19" s="142" t="s">
        <v>9</v>
      </c>
      <c r="C19" s="142"/>
      <c r="D19" s="142"/>
      <c r="E19" s="142"/>
      <c r="F19" s="142"/>
      <c r="G19" s="142"/>
      <c r="H19" s="142"/>
      <c r="I19" s="142"/>
      <c r="J19" s="142"/>
      <c r="K19" s="143"/>
    </row>
    <row r="20" spans="1:11">
      <c r="A20" s="141"/>
      <c r="B20" s="142"/>
      <c r="C20" s="142"/>
      <c r="D20" s="142"/>
      <c r="E20" s="142"/>
      <c r="F20" s="142"/>
      <c r="G20" s="142"/>
      <c r="H20" s="142"/>
      <c r="I20" s="142"/>
      <c r="J20" s="142"/>
      <c r="K20" s="143"/>
    </row>
    <row r="21" spans="1:11">
      <c r="A21" s="141"/>
      <c r="B21" s="148" t="s">
        <v>10</v>
      </c>
      <c r="C21" s="142"/>
      <c r="D21" s="142"/>
      <c r="E21" s="142"/>
      <c r="F21" s="148" t="s">
        <v>11</v>
      </c>
      <c r="G21" s="142"/>
      <c r="H21" s="142"/>
      <c r="I21" s="142"/>
      <c r="J21" s="142"/>
      <c r="K21" s="143"/>
    </row>
    <row r="22" spans="1:11">
      <c r="A22" s="141"/>
      <c r="B22" s="149" t="s">
        <v>12</v>
      </c>
      <c r="C22" s="142"/>
      <c r="D22" s="142"/>
      <c r="E22" s="142"/>
      <c r="F22" s="142" t="s">
        <v>13</v>
      </c>
      <c r="G22" s="142"/>
      <c r="H22" s="142"/>
      <c r="I22" s="142"/>
      <c r="J22" s="142"/>
      <c r="K22" s="143"/>
    </row>
    <row r="23" spans="1:11">
      <c r="A23" s="141"/>
      <c r="B23" s="149" t="s">
        <v>14</v>
      </c>
      <c r="C23" s="142"/>
      <c r="D23" s="142"/>
      <c r="E23" s="142"/>
      <c r="F23" s="142" t="s">
        <v>15</v>
      </c>
      <c r="G23" s="142"/>
      <c r="H23" s="142"/>
      <c r="I23" s="142"/>
      <c r="J23" s="142"/>
      <c r="K23" s="143"/>
    </row>
    <row r="24" spans="1:11">
      <c r="A24" s="141"/>
      <c r="B24" s="149" t="s">
        <v>16</v>
      </c>
      <c r="C24" s="142"/>
      <c r="D24" s="142"/>
      <c r="E24" s="142"/>
      <c r="F24" s="142" t="s">
        <v>17</v>
      </c>
      <c r="G24" s="142"/>
      <c r="H24" s="142"/>
      <c r="I24" s="142"/>
      <c r="J24" s="142"/>
      <c r="K24" s="143"/>
    </row>
    <row r="25" spans="1:11">
      <c r="A25" s="141"/>
      <c r="B25" s="149" t="s">
        <v>18</v>
      </c>
      <c r="C25" s="142"/>
      <c r="D25" s="142"/>
      <c r="E25" s="142"/>
      <c r="F25" s="142" t="s">
        <v>19</v>
      </c>
      <c r="G25" s="142"/>
      <c r="H25" s="142"/>
      <c r="I25" s="142"/>
      <c r="J25" s="142"/>
      <c r="K25" s="143"/>
    </row>
    <row r="26" spans="1:11">
      <c r="A26" s="141"/>
      <c r="B26" s="149" t="s">
        <v>20</v>
      </c>
      <c r="C26" s="142"/>
      <c r="D26" s="142"/>
      <c r="E26" s="142"/>
      <c r="F26" s="142" t="s">
        <v>21</v>
      </c>
      <c r="G26" s="142"/>
      <c r="H26" s="142"/>
      <c r="I26" s="142"/>
      <c r="J26" s="142"/>
      <c r="K26" s="143"/>
    </row>
    <row r="27" spans="1:11">
      <c r="A27" s="141"/>
      <c r="B27" s="149" t="s">
        <v>22</v>
      </c>
      <c r="C27" s="142"/>
      <c r="D27" s="142"/>
      <c r="E27" s="142"/>
      <c r="F27" s="142" t="s">
        <v>23</v>
      </c>
      <c r="G27" s="142"/>
      <c r="H27" s="142"/>
      <c r="I27" s="142"/>
      <c r="J27" s="142"/>
      <c r="K27" s="143"/>
    </row>
    <row r="28" spans="1:11">
      <c r="A28" s="141"/>
      <c r="B28" s="149" t="s">
        <v>24</v>
      </c>
      <c r="C28" s="142"/>
      <c r="D28" s="142"/>
      <c r="E28" s="142"/>
      <c r="F28" s="142" t="s">
        <v>25</v>
      </c>
      <c r="G28" s="142"/>
      <c r="H28" s="142"/>
      <c r="I28" s="142"/>
      <c r="J28" s="142"/>
      <c r="K28" s="143"/>
    </row>
    <row r="29" spans="1:11">
      <c r="A29" s="141"/>
      <c r="B29" s="149" t="s">
        <v>26</v>
      </c>
      <c r="C29" s="142"/>
      <c r="D29" s="142"/>
      <c r="E29" s="142"/>
      <c r="F29" s="142" t="s">
        <v>27</v>
      </c>
      <c r="G29" s="142"/>
      <c r="H29" s="142"/>
      <c r="I29" s="142"/>
      <c r="J29" s="142"/>
      <c r="K29" s="143"/>
    </row>
    <row r="30" spans="1:11">
      <c r="A30" s="141"/>
      <c r="B30" s="149" t="s">
        <v>28</v>
      </c>
      <c r="C30" s="142"/>
      <c r="D30" s="142"/>
      <c r="E30" s="142"/>
      <c r="F30" s="142" t="s">
        <v>29</v>
      </c>
      <c r="G30" s="142"/>
      <c r="H30" s="142"/>
      <c r="I30" s="142"/>
      <c r="J30" s="142"/>
      <c r="K30" s="143"/>
    </row>
    <row r="31" spans="1:11">
      <c r="A31" s="150"/>
      <c r="B31" s="151"/>
      <c r="C31" s="152"/>
      <c r="D31" s="152"/>
      <c r="E31" s="152"/>
      <c r="F31" s="152"/>
      <c r="G31" s="152"/>
      <c r="H31" s="152"/>
      <c r="I31" s="152"/>
      <c r="J31" s="152"/>
      <c r="K31" s="153"/>
    </row>
    <row r="42" spans="3:3">
      <c r="C42" s="154"/>
    </row>
  </sheetData>
  <mergeCells count="8">
    <mergeCell ref="B17:K17"/>
    <mergeCell ref="B11:K11"/>
    <mergeCell ref="B1:K1"/>
    <mergeCell ref="B5:K5"/>
    <mergeCell ref="B7:K7"/>
    <mergeCell ref="B9:K9"/>
    <mergeCell ref="B13:K13"/>
    <mergeCell ref="B15:K15"/>
  </mergeCells>
  <hyperlinks>
    <hyperlink ref="B22" location="'Operating Rev'!A1" display="Operating Rev" xr:uid="{845FD5FE-8F87-41F5-B9B0-61DBC20CD547}"/>
    <hyperlink ref="B23" location="'Municipal Breakdown'!A1" display="Municipal Breakdown" xr:uid="{44A8B9E7-550B-4E3E-8355-C1A2B544F792}"/>
    <hyperlink ref="B24" location="'% Rev to % Pop'!A1" display="% Rev to % Pop" xr:uid="{EB15B66D-7D12-422E-9E91-11B6DCD4D046}"/>
    <hyperlink ref="B25" location="'Operating Expend'!A1" display="Operating Expend" xr:uid="{DF2D56AB-AFA5-4252-B003-17E8F4C26E40}"/>
    <hyperlink ref="B26" location="'Staff Expend'!A1" display="Staff Expend" xr:uid="{8C4768EA-B762-4EFF-AF96-5C23A4B24E25}"/>
    <hyperlink ref="B27" location="'Collection Expend'!A1" display="Collection Expend" xr:uid="{36A3975A-E73B-4424-B229-99905C69C9A1}"/>
    <hyperlink ref="B28" location="'Other Operating Expend'!A1" display="Other Operating Expend" xr:uid="{C100940C-7823-4BB9-B20A-1983E5743A52}"/>
    <hyperlink ref="B29" location="'Capital Rev &amp; Expend'!A1" display="Capital Rev &amp; Expend" xr:uid="{4AA9106A-E90F-426D-85B9-140E96E1427E}"/>
    <hyperlink ref="B30" location="'All Data'!A1" display="All Data" xr:uid="{D265C9C0-500A-4D4C-A335-98ECD7732421}"/>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88CB1-9ADA-42BF-9523-8F6B967FA481}">
  <sheetPr>
    <tabColor theme="7" tint="0.39997558519241921"/>
  </sheetPr>
  <dimension ref="A1:R45"/>
  <sheetViews>
    <sheetView showGridLines="0" workbookViewId="0">
      <pane xSplit="1" ySplit="2" topLeftCell="B3" activePane="bottomRight" state="frozen"/>
      <selection pane="bottomRight" sqref="A1:A2"/>
      <selection pane="bottomLeft" activeCell="A2" sqref="A2"/>
      <selection pane="topRight" activeCell="B1" sqref="B1"/>
    </sheetView>
  </sheetViews>
  <sheetFormatPr defaultRowHeight="12.75"/>
  <cols>
    <col min="1" max="1" width="14.7109375" style="2" bestFit="1" customWidth="1"/>
    <col min="2" max="2" width="12" style="5" customWidth="1"/>
    <col min="3" max="3" width="13.85546875" style="9" customWidth="1"/>
    <col min="4" max="4" width="14" style="9" customWidth="1"/>
    <col min="5" max="5" width="12.85546875" style="9" customWidth="1"/>
    <col min="6" max="6" width="13.42578125" style="9" hidden="1" customWidth="1"/>
    <col min="7" max="7" width="13.28515625" style="40" customWidth="1"/>
    <col min="8" max="8" width="13.42578125" style="40" customWidth="1"/>
    <col min="9" max="9" width="11.85546875" style="40" customWidth="1"/>
    <col min="10" max="10" width="12.28515625" style="40" customWidth="1"/>
    <col min="11" max="11" width="12.85546875" style="40" customWidth="1"/>
    <col min="12" max="12" width="11.28515625" style="40" customWidth="1"/>
    <col min="13" max="13" width="11.42578125" style="40" customWidth="1"/>
    <col min="14" max="14" width="12.140625" style="40" customWidth="1"/>
    <col min="15" max="15" width="11.42578125" style="40" customWidth="1"/>
    <col min="16" max="16" width="11.5703125" style="2" customWidth="1"/>
    <col min="17" max="17" width="12" style="2" customWidth="1"/>
    <col min="18" max="18" width="11.85546875" style="2" customWidth="1"/>
    <col min="19" max="16384" width="9.140625" style="2"/>
  </cols>
  <sheetData>
    <row r="1" spans="1:18">
      <c r="A1" s="204" t="s">
        <v>30</v>
      </c>
      <c r="B1" s="205" t="s">
        <v>31</v>
      </c>
      <c r="C1" s="177" t="s">
        <v>150</v>
      </c>
      <c r="D1" s="206"/>
      <c r="E1" s="206"/>
      <c r="F1" s="178"/>
      <c r="G1" s="168" t="s">
        <v>188</v>
      </c>
      <c r="H1" s="187"/>
      <c r="I1" s="169"/>
      <c r="J1" s="189" t="s">
        <v>189</v>
      </c>
      <c r="K1" s="189"/>
      <c r="L1" s="207"/>
      <c r="M1" s="171" t="s">
        <v>190</v>
      </c>
      <c r="N1" s="171"/>
      <c r="O1" s="171"/>
      <c r="P1" s="166" t="s">
        <v>191</v>
      </c>
      <c r="Q1" s="167"/>
      <c r="R1" s="186"/>
    </row>
    <row r="2" spans="1:18" s="4" customFormat="1" ht="63.75">
      <c r="A2" s="204"/>
      <c r="B2" s="205"/>
      <c r="C2" s="37" t="s">
        <v>164</v>
      </c>
      <c r="D2" s="61" t="s">
        <v>192</v>
      </c>
      <c r="E2" s="61" t="s">
        <v>193</v>
      </c>
      <c r="F2" s="70" t="s">
        <v>154</v>
      </c>
      <c r="G2" s="19" t="s">
        <v>194</v>
      </c>
      <c r="H2" s="49" t="s">
        <v>195</v>
      </c>
      <c r="I2" s="49" t="s">
        <v>196</v>
      </c>
      <c r="J2" s="20" t="s">
        <v>197</v>
      </c>
      <c r="K2" s="18" t="s">
        <v>198</v>
      </c>
      <c r="L2" s="18" t="s">
        <v>199</v>
      </c>
      <c r="M2" s="21" t="s">
        <v>200</v>
      </c>
      <c r="N2" s="72" t="s">
        <v>201</v>
      </c>
      <c r="O2" s="72" t="s">
        <v>202</v>
      </c>
      <c r="P2" s="136" t="s">
        <v>203</v>
      </c>
      <c r="Q2" s="73" t="s">
        <v>204</v>
      </c>
      <c r="R2" s="75" t="s">
        <v>205</v>
      </c>
    </row>
    <row r="3" spans="1:18">
      <c r="A3" s="134" t="s">
        <v>50</v>
      </c>
      <c r="B3" s="25">
        <v>17153</v>
      </c>
      <c r="C3" s="8">
        <v>168691</v>
      </c>
      <c r="D3" s="13">
        <f t="shared" ref="D3:D41" si="0">C3/F3</f>
        <v>0.10567995870305542</v>
      </c>
      <c r="E3" s="51">
        <f t="shared" ref="E3:E41" si="1">C3/B3</f>
        <v>9.8344895936570857</v>
      </c>
      <c r="F3" s="10">
        <v>1596244</v>
      </c>
      <c r="G3" s="42">
        <v>4053</v>
      </c>
      <c r="H3" s="13">
        <f>G3/C3</f>
        <v>2.4026178041507845E-2</v>
      </c>
      <c r="I3" s="55">
        <f>G3/B3</f>
        <v>0.23628519792456129</v>
      </c>
      <c r="J3" s="42">
        <v>94030</v>
      </c>
      <c r="K3" s="13">
        <f>J3/C3</f>
        <v>0.55740970176239402</v>
      </c>
      <c r="L3" s="55">
        <f>J3/B3</f>
        <v>5.4818399113857632</v>
      </c>
      <c r="M3" s="42">
        <v>24925</v>
      </c>
      <c r="N3" s="13">
        <f>M3/C3</f>
        <v>0.14775536335666989</v>
      </c>
      <c r="O3" s="55">
        <f>M3/B3</f>
        <v>1.4530985833381915</v>
      </c>
      <c r="P3" s="135">
        <v>45683</v>
      </c>
      <c r="Q3" s="13">
        <f>P3/C3</f>
        <v>0.27080875683942829</v>
      </c>
      <c r="R3" s="56">
        <f>P3/B3</f>
        <v>2.66326590100857</v>
      </c>
    </row>
    <row r="4" spans="1:18">
      <c r="A4" s="121" t="s">
        <v>51</v>
      </c>
      <c r="B4" s="25">
        <v>22493</v>
      </c>
      <c r="C4" s="8">
        <v>215586</v>
      </c>
      <c r="D4" s="13">
        <f t="shared" si="0"/>
        <v>0.24405695182958376</v>
      </c>
      <c r="E4" s="76">
        <f t="shared" si="1"/>
        <v>9.584581869915084</v>
      </c>
      <c r="F4" s="10">
        <v>883343</v>
      </c>
      <c r="G4" s="42">
        <v>0</v>
      </c>
      <c r="H4" s="13">
        <f>G4/C4</f>
        <v>0</v>
      </c>
      <c r="I4" s="77">
        <f>G4/B4</f>
        <v>0</v>
      </c>
      <c r="J4" s="42">
        <v>89307</v>
      </c>
      <c r="K4" s="13">
        <f>J4/C4</f>
        <v>0.41425231694080322</v>
      </c>
      <c r="L4" s="77">
        <f>J4/B4</f>
        <v>3.9704352465211401</v>
      </c>
      <c r="M4" s="42">
        <v>6333</v>
      </c>
      <c r="N4" s="13">
        <f>M4/C4</f>
        <v>2.9375747961370404E-2</v>
      </c>
      <c r="O4" s="77">
        <f>M4/B4</f>
        <v>0.28155426132574579</v>
      </c>
      <c r="P4" s="135">
        <v>119946</v>
      </c>
      <c r="Q4" s="13">
        <f>P4/C4</f>
        <v>0.55637193509782634</v>
      </c>
      <c r="R4" s="56">
        <f>P4/B4</f>
        <v>5.3325923620681994</v>
      </c>
    </row>
    <row r="5" spans="1:18">
      <c r="A5" s="121" t="s">
        <v>52</v>
      </c>
      <c r="B5" s="25">
        <v>16158</v>
      </c>
      <c r="C5" s="8">
        <v>195202</v>
      </c>
      <c r="D5" s="13">
        <v>0.19618370325106835</v>
      </c>
      <c r="E5" s="76">
        <v>12.080826835004332</v>
      </c>
      <c r="F5" s="25">
        <v>994996</v>
      </c>
      <c r="G5" s="8">
        <v>5171</v>
      </c>
      <c r="H5" s="13">
        <v>2.649050726939273E-2</v>
      </c>
      <c r="I5" s="76">
        <v>0.32002723109295705</v>
      </c>
      <c r="J5" s="8">
        <v>101160</v>
      </c>
      <c r="K5" s="13">
        <v>0.51823239515988562</v>
      </c>
      <c r="L5" s="76">
        <v>6.260675826216116</v>
      </c>
      <c r="M5" s="8">
        <v>33324</v>
      </c>
      <c r="N5" s="13">
        <v>0.17071546398090184</v>
      </c>
      <c r="O5" s="76">
        <v>2.0623839584106944</v>
      </c>
      <c r="P5" s="8">
        <v>55547</v>
      </c>
      <c r="Q5" s="13">
        <v>0.28456163358981978</v>
      </c>
      <c r="R5" s="122">
        <v>3.4377398192845647</v>
      </c>
    </row>
    <row r="6" spans="1:18">
      <c r="A6" s="121" t="s">
        <v>53</v>
      </c>
      <c r="B6" s="25">
        <v>22583</v>
      </c>
      <c r="C6" s="8">
        <v>65298</v>
      </c>
      <c r="D6" s="13">
        <f t="shared" si="0"/>
        <v>0.31471797417594866</v>
      </c>
      <c r="E6" s="76">
        <f t="shared" si="1"/>
        <v>2.8914670327237304</v>
      </c>
      <c r="F6" s="10">
        <v>207481</v>
      </c>
      <c r="G6" s="42">
        <v>75</v>
      </c>
      <c r="H6" s="15">
        <f t="shared" ref="H6:H14" si="2">G6/C6</f>
        <v>1.1485803546816135E-3</v>
      </c>
      <c r="I6" s="77">
        <f t="shared" ref="I6:I14" si="3">G6/B6</f>
        <v>3.3210822299960148E-3</v>
      </c>
      <c r="J6" s="42">
        <v>26605</v>
      </c>
      <c r="K6" s="13">
        <f t="shared" ref="K6:K14" si="4">J6/C6</f>
        <v>0.40743973781739101</v>
      </c>
      <c r="L6" s="77">
        <f t="shared" ref="L6:L14" si="5">J6/B6</f>
        <v>1.1780985697205864</v>
      </c>
      <c r="M6" s="42">
        <v>2858</v>
      </c>
      <c r="N6" s="13">
        <f t="shared" ref="N6:N14" si="6">M6/C6</f>
        <v>4.3768568715734021E-2</v>
      </c>
      <c r="O6" s="77">
        <f t="shared" ref="O6:O14" si="7">M6/B6</f>
        <v>0.12655537351104815</v>
      </c>
      <c r="P6" s="135">
        <v>35760</v>
      </c>
      <c r="Q6" s="13">
        <f t="shared" ref="Q6:Q14" si="8">P6/C6</f>
        <v>0.54764311311219338</v>
      </c>
      <c r="R6" s="56">
        <f t="shared" ref="R6:R14" si="9">P6/B6</f>
        <v>1.5834920072620997</v>
      </c>
    </row>
    <row r="7" spans="1:18">
      <c r="A7" s="134" t="s">
        <v>54</v>
      </c>
      <c r="B7" s="25">
        <v>7997</v>
      </c>
      <c r="C7" s="8">
        <v>81314</v>
      </c>
      <c r="D7" s="13">
        <f t="shared" si="0"/>
        <v>0.22194502825012966</v>
      </c>
      <c r="E7" s="76">
        <f t="shared" si="1"/>
        <v>10.168063023633863</v>
      </c>
      <c r="F7" s="10">
        <v>366370</v>
      </c>
      <c r="G7" s="42">
        <v>10226</v>
      </c>
      <c r="H7" s="13">
        <f t="shared" si="2"/>
        <v>0.12575940182502399</v>
      </c>
      <c r="I7" s="77">
        <f t="shared" si="3"/>
        <v>1.2787295235713392</v>
      </c>
      <c r="J7" s="42">
        <v>42025</v>
      </c>
      <c r="K7" s="13">
        <f t="shared" si="4"/>
        <v>0.5168236712005313</v>
      </c>
      <c r="L7" s="77">
        <f t="shared" si="5"/>
        <v>5.2550956608728274</v>
      </c>
      <c r="M7" s="42">
        <v>4260</v>
      </c>
      <c r="N7" s="13">
        <f t="shared" si="6"/>
        <v>5.2389502422707034E-2</v>
      </c>
      <c r="O7" s="77">
        <f t="shared" si="7"/>
        <v>0.53269976241090411</v>
      </c>
      <c r="P7" s="135">
        <v>24803</v>
      </c>
      <c r="Q7" s="13">
        <f t="shared" si="8"/>
        <v>0.3050274245517377</v>
      </c>
      <c r="R7" s="56">
        <f t="shared" si="9"/>
        <v>3.1015380767787919</v>
      </c>
    </row>
    <row r="8" spans="1:18">
      <c r="A8" s="121" t="s">
        <v>55</v>
      </c>
      <c r="B8" s="25">
        <v>35688</v>
      </c>
      <c r="C8" s="8">
        <v>239571</v>
      </c>
      <c r="D8" s="13">
        <f t="shared" si="0"/>
        <v>0.21256013358484005</v>
      </c>
      <c r="E8" s="76">
        <f t="shared" si="1"/>
        <v>6.7129287155346331</v>
      </c>
      <c r="F8" s="10">
        <v>1127074</v>
      </c>
      <c r="G8" s="42">
        <v>29433</v>
      </c>
      <c r="H8" s="13">
        <f t="shared" si="2"/>
        <v>0.12285710707890354</v>
      </c>
      <c r="I8" s="77">
        <f t="shared" si="3"/>
        <v>0.82473100201748484</v>
      </c>
      <c r="J8" s="42">
        <v>85482</v>
      </c>
      <c r="K8" s="13">
        <f t="shared" si="4"/>
        <v>0.35681280288515721</v>
      </c>
      <c r="L8" s="77">
        <f t="shared" si="5"/>
        <v>2.3952589105581708</v>
      </c>
      <c r="M8" s="42">
        <v>7642</v>
      </c>
      <c r="N8" s="13">
        <f t="shared" si="6"/>
        <v>3.189868556711789E-2</v>
      </c>
      <c r="O8" s="77">
        <f t="shared" si="7"/>
        <v>0.21413360233131584</v>
      </c>
      <c r="P8" s="135">
        <v>117014</v>
      </c>
      <c r="Q8" s="13">
        <f t="shared" si="8"/>
        <v>0.48843140446882133</v>
      </c>
      <c r="R8" s="56">
        <f t="shared" si="9"/>
        <v>3.2788052006276618</v>
      </c>
    </row>
    <row r="9" spans="1:18">
      <c r="A9" s="121" t="s">
        <v>56</v>
      </c>
      <c r="B9" s="25">
        <v>82934</v>
      </c>
      <c r="C9" s="8">
        <v>553937</v>
      </c>
      <c r="D9" s="13">
        <f t="shared" si="0"/>
        <v>0.14943338343787665</v>
      </c>
      <c r="E9" s="76">
        <f t="shared" si="1"/>
        <v>6.6792509706513616</v>
      </c>
      <c r="F9" s="10">
        <v>3706916</v>
      </c>
      <c r="G9" s="42">
        <v>15450</v>
      </c>
      <c r="H9" s="13">
        <f t="shared" si="2"/>
        <v>2.7891258392199834E-2</v>
      </c>
      <c r="I9" s="77">
        <f t="shared" si="3"/>
        <v>0.18629271468878866</v>
      </c>
      <c r="J9" s="42">
        <v>293934</v>
      </c>
      <c r="K9" s="13">
        <f t="shared" si="4"/>
        <v>0.53062712907785548</v>
      </c>
      <c r="L9" s="77">
        <f t="shared" si="5"/>
        <v>3.5441917669472112</v>
      </c>
      <c r="M9" s="42">
        <v>59860</v>
      </c>
      <c r="N9" s="13">
        <f t="shared" si="6"/>
        <v>0.10806283024964933</v>
      </c>
      <c r="O9" s="77">
        <f t="shared" si="7"/>
        <v>0.72177876383630357</v>
      </c>
      <c r="P9" s="135">
        <v>184693</v>
      </c>
      <c r="Q9" s="13">
        <f t="shared" si="8"/>
        <v>0.33341878228029542</v>
      </c>
      <c r="R9" s="56">
        <f t="shared" si="9"/>
        <v>2.226987725179058</v>
      </c>
    </row>
    <row r="10" spans="1:18">
      <c r="A10" s="121" t="s">
        <v>57</v>
      </c>
      <c r="B10" s="25">
        <v>36405</v>
      </c>
      <c r="C10" s="8">
        <v>301802</v>
      </c>
      <c r="D10" s="13">
        <f t="shared" si="0"/>
        <v>0.18047940945710622</v>
      </c>
      <c r="E10" s="76">
        <f t="shared" si="1"/>
        <v>8.2901249828320278</v>
      </c>
      <c r="F10" s="10">
        <v>1672224</v>
      </c>
      <c r="G10" s="42">
        <v>17594</v>
      </c>
      <c r="H10" s="13">
        <f t="shared" si="2"/>
        <v>5.8296499029164818E-2</v>
      </c>
      <c r="I10" s="77">
        <f t="shared" si="3"/>
        <v>0.48328526301332236</v>
      </c>
      <c r="J10" s="42">
        <v>218481</v>
      </c>
      <c r="K10" s="13">
        <f t="shared" si="4"/>
        <v>0.72392164399175618</v>
      </c>
      <c r="L10" s="77">
        <f t="shared" si="5"/>
        <v>6.0014009064688913</v>
      </c>
      <c r="M10" s="42">
        <v>23632</v>
      </c>
      <c r="N10" s="13">
        <f t="shared" si="6"/>
        <v>7.8302993353258091E-2</v>
      </c>
      <c r="O10" s="77">
        <f t="shared" si="7"/>
        <v>0.64914160142837518</v>
      </c>
      <c r="P10" s="135">
        <v>42095</v>
      </c>
      <c r="Q10" s="13">
        <f t="shared" si="8"/>
        <v>0.1394788636258209</v>
      </c>
      <c r="R10" s="56">
        <f t="shared" si="9"/>
        <v>1.1562972119214394</v>
      </c>
    </row>
    <row r="11" spans="1:18">
      <c r="A11" s="134" t="s">
        <v>58</v>
      </c>
      <c r="B11" s="25">
        <v>14312</v>
      </c>
      <c r="C11" s="8">
        <v>207806</v>
      </c>
      <c r="D11" s="13">
        <f t="shared" si="0"/>
        <v>0.28619355656153467</v>
      </c>
      <c r="E11" s="76">
        <f t="shared" si="1"/>
        <v>14.519703745109</v>
      </c>
      <c r="F11" s="10">
        <v>726103</v>
      </c>
      <c r="G11" s="42">
        <v>3649</v>
      </c>
      <c r="H11" s="13">
        <f t="shared" si="2"/>
        <v>1.7559646978431806E-2</v>
      </c>
      <c r="I11" s="77">
        <f t="shared" si="3"/>
        <v>0.25496087199552825</v>
      </c>
      <c r="J11" s="42">
        <v>173339</v>
      </c>
      <c r="K11" s="13">
        <f t="shared" si="4"/>
        <v>0.83413857155231319</v>
      </c>
      <c r="L11" s="77">
        <f t="shared" si="5"/>
        <v>12.111444941307994</v>
      </c>
      <c r="M11" s="42">
        <v>5027</v>
      </c>
      <c r="N11" s="13">
        <f t="shared" si="6"/>
        <v>2.4190831833537048E-2</v>
      </c>
      <c r="O11" s="77">
        <f t="shared" si="7"/>
        <v>0.35124371157070988</v>
      </c>
      <c r="P11" s="135">
        <v>25791</v>
      </c>
      <c r="Q11" s="13">
        <f t="shared" si="8"/>
        <v>0.12411094963571793</v>
      </c>
      <c r="R11" s="56">
        <f t="shared" si="9"/>
        <v>1.802054220234768</v>
      </c>
    </row>
    <row r="12" spans="1:18">
      <c r="A12" s="121" t="s">
        <v>59</v>
      </c>
      <c r="B12" s="25">
        <v>47139</v>
      </c>
      <c r="C12" s="8">
        <v>211998</v>
      </c>
      <c r="D12" s="13">
        <f t="shared" si="0"/>
        <v>9.9742032677115525E-2</v>
      </c>
      <c r="E12" s="76">
        <f t="shared" si="1"/>
        <v>4.4972952332463567</v>
      </c>
      <c r="F12" s="10">
        <v>2125463</v>
      </c>
      <c r="G12" s="42">
        <v>13902</v>
      </c>
      <c r="H12" s="13">
        <f t="shared" si="2"/>
        <v>6.5576090340474916E-2</v>
      </c>
      <c r="I12" s="77">
        <f t="shared" si="3"/>
        <v>0.29491503850315026</v>
      </c>
      <c r="J12" s="42">
        <v>68253</v>
      </c>
      <c r="K12" s="13">
        <f t="shared" si="4"/>
        <v>0.32195115048255174</v>
      </c>
      <c r="L12" s="77">
        <f t="shared" si="5"/>
        <v>1.4479093744033602</v>
      </c>
      <c r="M12" s="42">
        <v>9218</v>
      </c>
      <c r="N12" s="13">
        <f t="shared" si="6"/>
        <v>4.3481542278700741E-2</v>
      </c>
      <c r="O12" s="77">
        <f t="shared" si="7"/>
        <v>0.19554933282420076</v>
      </c>
      <c r="P12" s="135">
        <v>120625</v>
      </c>
      <c r="Q12" s="13">
        <f t="shared" si="8"/>
        <v>0.56899121689827259</v>
      </c>
      <c r="R12" s="56">
        <f t="shared" si="9"/>
        <v>2.5589214875156454</v>
      </c>
    </row>
    <row r="13" spans="1:18">
      <c r="A13" s="121" t="s">
        <v>60</v>
      </c>
      <c r="B13" s="25">
        <v>6460</v>
      </c>
      <c r="C13" s="8">
        <v>60962</v>
      </c>
      <c r="D13" s="13">
        <f t="shared" si="0"/>
        <v>0.21001030036412993</v>
      </c>
      <c r="E13" s="76">
        <f t="shared" si="1"/>
        <v>9.4368421052631586</v>
      </c>
      <c r="F13" s="10">
        <v>290281</v>
      </c>
      <c r="G13" s="42">
        <v>3726</v>
      </c>
      <c r="H13" s="13">
        <f t="shared" si="2"/>
        <v>6.1120041993372919E-2</v>
      </c>
      <c r="I13" s="77">
        <f t="shared" si="3"/>
        <v>0.57678018575851397</v>
      </c>
      <c r="J13" s="42">
        <v>31444</v>
      </c>
      <c r="K13" s="13">
        <f t="shared" si="4"/>
        <v>0.5157967258292051</v>
      </c>
      <c r="L13" s="77">
        <f t="shared" si="5"/>
        <v>4.8674922600619199</v>
      </c>
      <c r="M13" s="42">
        <v>9764</v>
      </c>
      <c r="N13" s="13">
        <f t="shared" si="6"/>
        <v>0.1601653489058758</v>
      </c>
      <c r="O13" s="77">
        <f t="shared" si="7"/>
        <v>1.5114551083591332</v>
      </c>
      <c r="P13" s="135">
        <v>16028</v>
      </c>
      <c r="Q13" s="13">
        <f t="shared" si="8"/>
        <v>0.26291788327154619</v>
      </c>
      <c r="R13" s="56">
        <f t="shared" si="9"/>
        <v>2.4811145510835915</v>
      </c>
    </row>
    <row r="14" spans="1:18">
      <c r="A14" s="121" t="s">
        <v>61</v>
      </c>
      <c r="B14" s="25">
        <v>4469</v>
      </c>
      <c r="C14" s="8">
        <v>38748</v>
      </c>
      <c r="D14" s="13">
        <f t="shared" si="0"/>
        <v>0.19172117601654579</v>
      </c>
      <c r="E14" s="76">
        <f t="shared" si="1"/>
        <v>8.6703960617587832</v>
      </c>
      <c r="F14" s="10">
        <v>202106</v>
      </c>
      <c r="G14" s="42">
        <v>2846</v>
      </c>
      <c r="H14" s="13">
        <f t="shared" si="2"/>
        <v>7.3448952203984716E-2</v>
      </c>
      <c r="I14" s="77">
        <f t="shared" si="3"/>
        <v>0.63683150592973825</v>
      </c>
      <c r="J14" s="42">
        <v>18018</v>
      </c>
      <c r="K14" s="13">
        <f t="shared" si="4"/>
        <v>0.46500464540105296</v>
      </c>
      <c r="L14" s="77">
        <f t="shared" si="5"/>
        <v>4.0317744461848291</v>
      </c>
      <c r="M14" s="42">
        <v>5419</v>
      </c>
      <c r="N14" s="13">
        <f t="shared" si="6"/>
        <v>0.13985237947765045</v>
      </c>
      <c r="O14" s="77">
        <f t="shared" si="7"/>
        <v>1.2125755202506154</v>
      </c>
      <c r="P14" s="135">
        <v>12465</v>
      </c>
      <c r="Q14" s="13">
        <f t="shared" si="8"/>
        <v>0.32169402291731186</v>
      </c>
      <c r="R14" s="56">
        <f t="shared" si="9"/>
        <v>2.7892145893936005</v>
      </c>
    </row>
    <row r="15" spans="1:18">
      <c r="A15" s="121" t="s">
        <v>62</v>
      </c>
      <c r="B15" s="25">
        <v>9974</v>
      </c>
      <c r="C15" s="8">
        <v>111356</v>
      </c>
      <c r="D15" s="13">
        <v>0.23524788953768411</v>
      </c>
      <c r="E15" s="76">
        <v>11.164628032885503</v>
      </c>
      <c r="F15" s="25">
        <v>473356</v>
      </c>
      <c r="G15" s="8">
        <v>8421</v>
      </c>
      <c r="H15" s="13">
        <v>7.5622328388232338E-2</v>
      </c>
      <c r="I15" s="76">
        <v>0.84429516743533184</v>
      </c>
      <c r="J15" s="8">
        <v>57410</v>
      </c>
      <c r="K15" s="13">
        <v>0.51555371960199725</v>
      </c>
      <c r="L15" s="76">
        <v>5.7559655103268499</v>
      </c>
      <c r="M15" s="8">
        <v>5583</v>
      </c>
      <c r="N15" s="13">
        <v>5.0136499155860485E-2</v>
      </c>
      <c r="O15" s="76">
        <v>0.55975536394626024</v>
      </c>
      <c r="P15" s="8">
        <v>39942</v>
      </c>
      <c r="Q15" s="13">
        <v>0.35868745285390996</v>
      </c>
      <c r="R15" s="122">
        <v>4.0046119911770601</v>
      </c>
    </row>
    <row r="16" spans="1:18">
      <c r="A16" s="134" t="s">
        <v>63</v>
      </c>
      <c r="B16" s="25">
        <v>8398</v>
      </c>
      <c r="C16" s="8">
        <v>63764</v>
      </c>
      <c r="D16" s="13">
        <v>0.26144466175463627</v>
      </c>
      <c r="E16" s="76">
        <v>7.5927601809954748</v>
      </c>
      <c r="F16" s="25">
        <v>243891</v>
      </c>
      <c r="G16" s="8">
        <v>3361</v>
      </c>
      <c r="H16" s="13">
        <v>5.2709993099554604E-2</v>
      </c>
      <c r="I16" s="76">
        <v>0.40021433674684448</v>
      </c>
      <c r="J16" s="8">
        <v>24012</v>
      </c>
      <c r="K16" s="13">
        <v>0.37657612445894234</v>
      </c>
      <c r="L16" s="76">
        <v>2.8592522029054539</v>
      </c>
      <c r="M16" s="8">
        <v>5659</v>
      </c>
      <c r="N16" s="13">
        <v>8.8749137444325957E-2</v>
      </c>
      <c r="O16" s="76">
        <v>0.67385091688497256</v>
      </c>
      <c r="P16" s="8">
        <v>30732</v>
      </c>
      <c r="Q16" s="13">
        <v>0.48196474499717706</v>
      </c>
      <c r="R16" s="122">
        <v>3.6594427244582044</v>
      </c>
    </row>
    <row r="17" spans="1:18">
      <c r="A17" s="121" t="s">
        <v>64</v>
      </c>
      <c r="B17" s="25">
        <v>5559</v>
      </c>
      <c r="C17" s="8">
        <v>111560</v>
      </c>
      <c r="D17" s="13">
        <f t="shared" si="0"/>
        <v>0.18231051946078183</v>
      </c>
      <c r="E17" s="76">
        <f t="shared" si="1"/>
        <v>20.068357618276668</v>
      </c>
      <c r="F17" s="10">
        <v>611923</v>
      </c>
      <c r="G17" s="42">
        <v>1000</v>
      </c>
      <c r="H17" s="13">
        <f t="shared" ref="H17:H24" si="10">G17/C17</f>
        <v>8.963786303334529E-3</v>
      </c>
      <c r="I17" s="77">
        <f t="shared" ref="I17:I24" si="11">G17/B17</f>
        <v>0.17988846914912754</v>
      </c>
      <c r="J17" s="42">
        <v>90309</v>
      </c>
      <c r="K17" s="13">
        <f t="shared" ref="K17:K24" si="12">J17/C17</f>
        <v>0.80951057726783793</v>
      </c>
      <c r="L17" s="77">
        <f t="shared" ref="L17:L24" si="13">J17/B17</f>
        <v>16.245547760388558</v>
      </c>
      <c r="M17" s="42">
        <v>8685</v>
      </c>
      <c r="N17" s="13">
        <f t="shared" ref="N17:N24" si="14">M17/C17</f>
        <v>7.7850484044460377E-2</v>
      </c>
      <c r="O17" s="77">
        <f t="shared" ref="O17:O24" si="15">M17/B17</f>
        <v>1.5623313545601727</v>
      </c>
      <c r="P17" s="135">
        <v>11566</v>
      </c>
      <c r="Q17" s="13">
        <f t="shared" ref="Q17:Q24" si="16">P17/C17</f>
        <v>0.10367515238436716</v>
      </c>
      <c r="R17" s="56">
        <f t="shared" ref="R17:R24" si="17">P17/B17</f>
        <v>2.0805900341788091</v>
      </c>
    </row>
    <row r="18" spans="1:18">
      <c r="A18" s="121" t="s">
        <v>65</v>
      </c>
      <c r="B18" s="25">
        <v>29568</v>
      </c>
      <c r="C18" s="8">
        <v>75052</v>
      </c>
      <c r="D18" s="13">
        <f t="shared" si="0"/>
        <v>0.12529549248747912</v>
      </c>
      <c r="E18" s="76">
        <f t="shared" si="1"/>
        <v>2.5382846320346322</v>
      </c>
      <c r="F18" s="10">
        <v>599000</v>
      </c>
      <c r="G18" s="42">
        <v>849</v>
      </c>
      <c r="H18" s="13">
        <f t="shared" si="10"/>
        <v>1.1312156904546181E-2</v>
      </c>
      <c r="I18" s="77">
        <f t="shared" si="11"/>
        <v>2.8713474025974024E-2</v>
      </c>
      <c r="J18" s="42">
        <v>38026</v>
      </c>
      <c r="K18" s="13">
        <f t="shared" si="12"/>
        <v>0.50666204764696476</v>
      </c>
      <c r="L18" s="77">
        <f t="shared" si="13"/>
        <v>1.2860524891774892</v>
      </c>
      <c r="M18" s="42">
        <v>268</v>
      </c>
      <c r="N18" s="15">
        <f t="shared" si="14"/>
        <v>3.5708575387731175E-3</v>
      </c>
      <c r="O18" s="77">
        <f t="shared" si="15"/>
        <v>9.063852813852814E-3</v>
      </c>
      <c r="P18" s="135">
        <v>35909</v>
      </c>
      <c r="Q18" s="13">
        <f t="shared" si="16"/>
        <v>0.47845493790971594</v>
      </c>
      <c r="R18" s="56">
        <f t="shared" si="17"/>
        <v>1.2144548160173161</v>
      </c>
    </row>
    <row r="19" spans="1:18">
      <c r="A19" s="121" t="s">
        <v>66</v>
      </c>
      <c r="B19" s="25">
        <v>22529</v>
      </c>
      <c r="C19" s="8">
        <v>140156</v>
      </c>
      <c r="D19" s="13">
        <f t="shared" si="0"/>
        <v>0.12127253266603848</v>
      </c>
      <c r="E19" s="76">
        <f t="shared" si="1"/>
        <v>6.2211372009410093</v>
      </c>
      <c r="F19" s="10">
        <v>1155711</v>
      </c>
      <c r="G19" s="42">
        <v>750</v>
      </c>
      <c r="H19" s="13">
        <f t="shared" si="10"/>
        <v>5.3511801135877161E-3</v>
      </c>
      <c r="I19" s="77">
        <f t="shared" si="11"/>
        <v>3.3290425673576277E-2</v>
      </c>
      <c r="J19" s="42">
        <v>86167</v>
      </c>
      <c r="K19" s="13">
        <f t="shared" si="12"/>
        <v>0.61479351579668373</v>
      </c>
      <c r="L19" s="77">
        <f t="shared" si="13"/>
        <v>3.8247148120200629</v>
      </c>
      <c r="M19" s="42">
        <v>6790</v>
      </c>
      <c r="N19" s="13">
        <f t="shared" si="14"/>
        <v>4.8446017295014125E-2</v>
      </c>
      <c r="O19" s="77">
        <f t="shared" si="15"/>
        <v>0.3013893204314439</v>
      </c>
      <c r="P19" s="135">
        <v>46449</v>
      </c>
      <c r="Q19" s="13">
        <f t="shared" si="16"/>
        <v>0.33140928679471449</v>
      </c>
      <c r="R19" s="56">
        <f t="shared" si="17"/>
        <v>2.061742642815926</v>
      </c>
    </row>
    <row r="20" spans="1:18">
      <c r="A20" s="121" t="s">
        <v>67</v>
      </c>
      <c r="B20" s="25">
        <v>3616</v>
      </c>
      <c r="C20" s="8">
        <v>29753</v>
      </c>
      <c r="D20" s="13">
        <f t="shared" si="0"/>
        <v>0.11934329699245104</v>
      </c>
      <c r="E20" s="76">
        <f t="shared" si="1"/>
        <v>8.228152654867257</v>
      </c>
      <c r="F20" s="10">
        <v>249306</v>
      </c>
      <c r="G20" s="42">
        <v>315</v>
      </c>
      <c r="H20" s="13">
        <f t="shared" si="10"/>
        <v>1.0587167680570027E-2</v>
      </c>
      <c r="I20" s="77">
        <f t="shared" si="11"/>
        <v>8.7112831858407083E-2</v>
      </c>
      <c r="J20" s="42">
        <v>4300</v>
      </c>
      <c r="K20" s="13">
        <f t="shared" si="12"/>
        <v>0.14452324135381306</v>
      </c>
      <c r="L20" s="77">
        <f t="shared" si="13"/>
        <v>1.1891592920353982</v>
      </c>
      <c r="M20" s="42">
        <v>471</v>
      </c>
      <c r="N20" s="13">
        <f t="shared" si="14"/>
        <v>1.5830336436661849E-2</v>
      </c>
      <c r="O20" s="77">
        <f t="shared" si="15"/>
        <v>0.13025442477876106</v>
      </c>
      <c r="P20" s="135">
        <v>24667</v>
      </c>
      <c r="Q20" s="13">
        <f t="shared" si="16"/>
        <v>0.82905925452895501</v>
      </c>
      <c r="R20" s="56">
        <f t="shared" si="17"/>
        <v>6.8216261061946906</v>
      </c>
    </row>
    <row r="21" spans="1:18">
      <c r="A21" s="121" t="s">
        <v>68</v>
      </c>
      <c r="B21" s="25">
        <v>17075</v>
      </c>
      <c r="C21" s="8">
        <v>171986</v>
      </c>
      <c r="D21" s="13">
        <f t="shared" si="0"/>
        <v>0.20349086227989843</v>
      </c>
      <c r="E21" s="76">
        <f t="shared" si="1"/>
        <v>10.072386530014642</v>
      </c>
      <c r="F21" s="10">
        <v>845178</v>
      </c>
      <c r="G21" s="42">
        <v>3925</v>
      </c>
      <c r="H21" s="13">
        <f t="shared" si="10"/>
        <v>2.2821625015989673E-2</v>
      </c>
      <c r="I21" s="77">
        <f t="shared" si="11"/>
        <v>0.22986822840409957</v>
      </c>
      <c r="J21" s="42">
        <v>131192</v>
      </c>
      <c r="K21" s="13">
        <f t="shared" si="12"/>
        <v>0.76280627492935471</v>
      </c>
      <c r="L21" s="77">
        <f t="shared" si="13"/>
        <v>7.6832796486090773</v>
      </c>
      <c r="M21" s="42">
        <v>6994</v>
      </c>
      <c r="N21" s="13">
        <f t="shared" si="14"/>
        <v>4.0666100729129115E-2</v>
      </c>
      <c r="O21" s="77">
        <f t="shared" si="15"/>
        <v>0.4096046852122987</v>
      </c>
      <c r="P21" s="135">
        <v>29875</v>
      </c>
      <c r="Q21" s="13">
        <f t="shared" si="16"/>
        <v>0.17370599932552649</v>
      </c>
      <c r="R21" s="56">
        <f t="shared" si="17"/>
        <v>1.7496339677891655</v>
      </c>
    </row>
    <row r="22" spans="1:18">
      <c r="A22" s="121" t="s">
        <v>69</v>
      </c>
      <c r="B22" s="25">
        <v>14532</v>
      </c>
      <c r="C22" s="8">
        <v>192551</v>
      </c>
      <c r="D22" s="13">
        <f t="shared" si="0"/>
        <v>0.21851792166760481</v>
      </c>
      <c r="E22" s="76">
        <f t="shared" si="1"/>
        <v>13.250137627305257</v>
      </c>
      <c r="F22" s="10">
        <v>881168</v>
      </c>
      <c r="G22" s="42">
        <v>0</v>
      </c>
      <c r="H22" s="13">
        <f t="shared" si="10"/>
        <v>0</v>
      </c>
      <c r="I22" s="77">
        <f t="shared" si="11"/>
        <v>0</v>
      </c>
      <c r="J22" s="42">
        <v>103664</v>
      </c>
      <c r="K22" s="13">
        <f t="shared" si="12"/>
        <v>0.53837165218565475</v>
      </c>
      <c r="L22" s="77">
        <f t="shared" si="13"/>
        <v>7.1334984860996418</v>
      </c>
      <c r="M22" s="42">
        <v>20713</v>
      </c>
      <c r="N22" s="13">
        <f t="shared" si="14"/>
        <v>0.10757150053751993</v>
      </c>
      <c r="O22" s="77">
        <f t="shared" si="15"/>
        <v>1.4253371868978806</v>
      </c>
      <c r="P22" s="135">
        <v>68174</v>
      </c>
      <c r="Q22" s="13">
        <f t="shared" si="16"/>
        <v>0.35405684727682535</v>
      </c>
      <c r="R22" s="56">
        <f t="shared" si="17"/>
        <v>4.6913019543077343</v>
      </c>
    </row>
    <row r="23" spans="1:18">
      <c r="A23" s="134" t="s">
        <v>70</v>
      </c>
      <c r="B23" s="25">
        <v>1410</v>
      </c>
      <c r="C23" s="8">
        <v>156468</v>
      </c>
      <c r="D23" s="13">
        <f t="shared" si="0"/>
        <v>0.3102424748334956</v>
      </c>
      <c r="E23" s="76">
        <f t="shared" si="1"/>
        <v>110.97021276595744</v>
      </c>
      <c r="F23" s="10">
        <v>504341</v>
      </c>
      <c r="G23" s="42">
        <v>5758</v>
      </c>
      <c r="H23" s="13">
        <f t="shared" si="10"/>
        <v>3.6799856839737195E-2</v>
      </c>
      <c r="I23" s="77">
        <f t="shared" si="11"/>
        <v>4.0836879432624116</v>
      </c>
      <c r="J23" s="42">
        <v>93605</v>
      </c>
      <c r="K23" s="13">
        <f t="shared" si="12"/>
        <v>0.59823733926425848</v>
      </c>
      <c r="L23" s="77">
        <f t="shared" si="13"/>
        <v>66.386524822695037</v>
      </c>
      <c r="M23" s="42">
        <v>20998</v>
      </c>
      <c r="N23" s="13">
        <f t="shared" si="14"/>
        <v>0.1341999642099343</v>
      </c>
      <c r="O23" s="77">
        <f t="shared" si="15"/>
        <v>14.892198581560283</v>
      </c>
      <c r="P23" s="135">
        <v>36107</v>
      </c>
      <c r="Q23" s="13">
        <f t="shared" si="16"/>
        <v>0.23076283968607</v>
      </c>
      <c r="R23" s="56">
        <f t="shared" si="17"/>
        <v>25.607801418439717</v>
      </c>
    </row>
    <row r="24" spans="1:18">
      <c r="A24" s="134" t="s">
        <v>71</v>
      </c>
      <c r="B24" s="25">
        <v>25163</v>
      </c>
      <c r="C24" s="8">
        <v>719220</v>
      </c>
      <c r="D24" s="13">
        <f t="shared" si="0"/>
        <v>0.28953243743946439</v>
      </c>
      <c r="E24" s="76">
        <f t="shared" si="1"/>
        <v>28.582442475062592</v>
      </c>
      <c r="F24" s="10">
        <v>2484074</v>
      </c>
      <c r="G24" s="42">
        <v>4600</v>
      </c>
      <c r="H24" s="13">
        <f t="shared" si="10"/>
        <v>6.3958176913878921E-3</v>
      </c>
      <c r="I24" s="77">
        <f t="shared" si="11"/>
        <v>0.18280809124508207</v>
      </c>
      <c r="J24" s="42">
        <v>340486</v>
      </c>
      <c r="K24" s="13">
        <f t="shared" si="12"/>
        <v>0.47341008314562999</v>
      </c>
      <c r="L24" s="77">
        <f t="shared" si="13"/>
        <v>13.531216468624567</v>
      </c>
      <c r="M24" s="42">
        <v>18000</v>
      </c>
      <c r="N24" s="13">
        <f t="shared" si="14"/>
        <v>2.5027112705430885E-2</v>
      </c>
      <c r="O24" s="77">
        <f t="shared" si="15"/>
        <v>0.71533600921988638</v>
      </c>
      <c r="P24" s="135">
        <v>356134</v>
      </c>
      <c r="Q24" s="13">
        <f t="shared" si="16"/>
        <v>0.49516698645755125</v>
      </c>
      <c r="R24" s="56">
        <f t="shared" si="17"/>
        <v>14.153081905973055</v>
      </c>
    </row>
    <row r="25" spans="1:18">
      <c r="A25" s="121" t="s">
        <v>72</v>
      </c>
      <c r="B25" s="25">
        <v>27732</v>
      </c>
      <c r="C25" s="8">
        <v>346641</v>
      </c>
      <c r="D25" s="13">
        <v>0.18805967720059677</v>
      </c>
      <c r="E25" s="76">
        <v>12.499675465166595</v>
      </c>
      <c r="F25" s="25">
        <v>1843250</v>
      </c>
      <c r="G25" s="8">
        <v>4069</v>
      </c>
      <c r="H25" s="13">
        <v>1.1738369090788453E-2</v>
      </c>
      <c r="I25" s="76">
        <v>0.14672580412519834</v>
      </c>
      <c r="J25" s="8">
        <v>183974</v>
      </c>
      <c r="K25" s="13">
        <v>0.53073352546294295</v>
      </c>
      <c r="L25" s="76">
        <v>6.6339968267705176</v>
      </c>
      <c r="M25" s="8">
        <v>29019</v>
      </c>
      <c r="N25" s="13">
        <v>8.3714851965001252E-2</v>
      </c>
      <c r="O25" s="76">
        <v>1.0464084811769796</v>
      </c>
      <c r="P25" s="8">
        <v>129579</v>
      </c>
      <c r="Q25" s="13">
        <v>0.37381325348126737</v>
      </c>
      <c r="R25" s="122">
        <v>4.6725443530938984</v>
      </c>
    </row>
    <row r="26" spans="1:18">
      <c r="A26" s="121" t="s">
        <v>73</v>
      </c>
      <c r="B26" s="25">
        <v>34114</v>
      </c>
      <c r="C26" s="8">
        <v>156561</v>
      </c>
      <c r="D26" s="13">
        <f t="shared" si="0"/>
        <v>0.1329573479356754</v>
      </c>
      <c r="E26" s="76">
        <f t="shared" si="1"/>
        <v>4.5893474819722107</v>
      </c>
      <c r="F26" s="10">
        <v>1177528</v>
      </c>
      <c r="G26" s="42">
        <v>11228</v>
      </c>
      <c r="H26" s="13">
        <f>G26/C26</f>
        <v>7.1716455566839768E-2</v>
      </c>
      <c r="I26" s="77">
        <f>G26/B26</f>
        <v>0.32913173477164798</v>
      </c>
      <c r="J26" s="42">
        <v>61427</v>
      </c>
      <c r="K26" s="13">
        <f>J26/C26</f>
        <v>0.39235186285217905</v>
      </c>
      <c r="L26" s="77">
        <f>J26/B26</f>
        <v>1.800639033827754</v>
      </c>
      <c r="M26" s="42">
        <v>10443</v>
      </c>
      <c r="N26" s="13">
        <f>M26/C26</f>
        <v>6.6702435472435664E-2</v>
      </c>
      <c r="O26" s="77">
        <f>M26/B26</f>
        <v>0.30612065427683649</v>
      </c>
      <c r="P26" s="135">
        <v>73463</v>
      </c>
      <c r="Q26" s="13">
        <f>P26/C26</f>
        <v>0.46922924610854555</v>
      </c>
      <c r="R26" s="56">
        <f>P26/B26</f>
        <v>2.1534560590959724</v>
      </c>
    </row>
    <row r="27" spans="1:18">
      <c r="A27" s="121" t="s">
        <v>74</v>
      </c>
      <c r="B27" s="25">
        <v>12588</v>
      </c>
      <c r="C27" s="8">
        <v>117121</v>
      </c>
      <c r="D27" s="13">
        <f t="shared" si="0"/>
        <v>0.24708029197080292</v>
      </c>
      <c r="E27" s="76">
        <f t="shared" si="1"/>
        <v>9.304178582777249</v>
      </c>
      <c r="F27" s="10">
        <v>474020</v>
      </c>
      <c r="G27" s="42">
        <v>5932</v>
      </c>
      <c r="H27" s="13">
        <f>G27/C27</f>
        <v>5.0648474654417228E-2</v>
      </c>
      <c r="I27" s="77">
        <f>G27/B27</f>
        <v>0.47124245312996504</v>
      </c>
      <c r="J27" s="42">
        <v>41513</v>
      </c>
      <c r="K27" s="13">
        <f>J27/C27</f>
        <v>0.35444540261780549</v>
      </c>
      <c r="L27" s="77">
        <f>J27/B27</f>
        <v>3.2978233238004449</v>
      </c>
      <c r="M27" s="42">
        <v>4304</v>
      </c>
      <c r="N27" s="13">
        <f>M27/C27</f>
        <v>3.6748320113387009E-2</v>
      </c>
      <c r="O27" s="77">
        <f>M27/B27</f>
        <v>0.3419129329520178</v>
      </c>
      <c r="P27" s="135">
        <v>65372</v>
      </c>
      <c r="Q27" s="13">
        <f>P27/C27</f>
        <v>0.5581578026143903</v>
      </c>
      <c r="R27" s="56">
        <f>P27/B27</f>
        <v>5.1931998728948203</v>
      </c>
    </row>
    <row r="28" spans="1:18">
      <c r="A28" s="121" t="s">
        <v>75</v>
      </c>
      <c r="B28" s="25">
        <v>75604</v>
      </c>
      <c r="C28" s="8">
        <v>245688</v>
      </c>
      <c r="D28" s="13">
        <f t="shared" si="0"/>
        <v>0.12351605083258006</v>
      </c>
      <c r="E28" s="76">
        <f t="shared" si="1"/>
        <v>3.2496693296650969</v>
      </c>
      <c r="F28" s="10">
        <v>1989118</v>
      </c>
      <c r="G28" s="42">
        <v>1921</v>
      </c>
      <c r="H28" s="13">
        <f>G28/C28</f>
        <v>7.8188596919670471E-3</v>
      </c>
      <c r="I28" s="77">
        <f>G28/B28</f>
        <v>2.5408708533940002E-2</v>
      </c>
      <c r="J28" s="42">
        <v>106841</v>
      </c>
      <c r="K28" s="13">
        <f>J28/C28</f>
        <v>0.43486454364885546</v>
      </c>
      <c r="L28" s="77">
        <f>J28/B28</f>
        <v>1.4131659700544945</v>
      </c>
      <c r="M28" s="42">
        <v>30890</v>
      </c>
      <c r="N28" s="13">
        <f>M28/C28</f>
        <v>0.12572856631174498</v>
      </c>
      <c r="O28" s="77">
        <f>M28/B28</f>
        <v>0.408576265806042</v>
      </c>
      <c r="P28" s="135">
        <v>106036</v>
      </c>
      <c r="Q28" s="13">
        <f>P28/C28</f>
        <v>0.43158803034743254</v>
      </c>
      <c r="R28" s="56">
        <f>P28/B28</f>
        <v>1.4025183852706207</v>
      </c>
    </row>
    <row r="29" spans="1:18">
      <c r="A29" s="121" t="s">
        <v>76</v>
      </c>
      <c r="B29" s="25">
        <v>17871</v>
      </c>
      <c r="C29" s="8">
        <v>158385</v>
      </c>
      <c r="D29" s="13">
        <f t="shared" si="0"/>
        <v>0.24370147434891384</v>
      </c>
      <c r="E29" s="76">
        <f t="shared" si="1"/>
        <v>8.8626825583347326</v>
      </c>
      <c r="F29" s="10">
        <v>649914</v>
      </c>
      <c r="G29" s="42">
        <v>3009</v>
      </c>
      <c r="H29" s="13">
        <f>G29/C29</f>
        <v>1.8998011175300693E-2</v>
      </c>
      <c r="I29" s="77">
        <f>G29/B29</f>
        <v>0.16837334228638576</v>
      </c>
      <c r="J29" s="42">
        <v>104776</v>
      </c>
      <c r="K29" s="13">
        <f>J29/C29</f>
        <v>0.66152729109448494</v>
      </c>
      <c r="L29" s="77">
        <f>J29/B29</f>
        <v>5.8629063846455152</v>
      </c>
      <c r="M29" s="42">
        <v>11688</v>
      </c>
      <c r="N29" s="13">
        <f>M29/C29</f>
        <v>7.3794866938157025E-2</v>
      </c>
      <c r="O29" s="77">
        <f>M29/B29</f>
        <v>0.65402048010743663</v>
      </c>
      <c r="P29" s="135">
        <v>38912</v>
      </c>
      <c r="Q29" s="13">
        <f>P29/C29</f>
        <v>0.24567983079205732</v>
      </c>
      <c r="R29" s="56">
        <f>P29/B29</f>
        <v>2.1773823512953947</v>
      </c>
    </row>
    <row r="30" spans="1:18">
      <c r="A30" s="121" t="s">
        <v>77</v>
      </c>
      <c r="B30" s="25">
        <v>190934</v>
      </c>
      <c r="C30" s="8">
        <v>3017740</v>
      </c>
      <c r="D30" s="13">
        <v>0.25550392543045286</v>
      </c>
      <c r="E30" s="76">
        <v>15.805147328396199</v>
      </c>
      <c r="F30" s="25">
        <v>11810934</v>
      </c>
      <c r="G30" s="8">
        <v>509850</v>
      </c>
      <c r="H30" s="13">
        <v>0.16895093679375958</v>
      </c>
      <c r="I30" s="76">
        <v>2.6702944472959245</v>
      </c>
      <c r="J30" s="8">
        <v>1031940</v>
      </c>
      <c r="K30" s="13">
        <v>0.34195788901628371</v>
      </c>
      <c r="L30" s="76">
        <v>5.4046948160097203</v>
      </c>
      <c r="M30" s="8">
        <v>201461</v>
      </c>
      <c r="N30" s="13">
        <v>6.6758899043655187E-2</v>
      </c>
      <c r="O30" s="76">
        <v>1.0551342348664983</v>
      </c>
      <c r="P30" s="8">
        <v>1274489</v>
      </c>
      <c r="Q30" s="13">
        <v>0.42233227514630156</v>
      </c>
      <c r="R30" s="122">
        <v>6.6750238302240561</v>
      </c>
    </row>
    <row r="31" spans="1:18">
      <c r="A31" s="121" t="s">
        <v>78</v>
      </c>
      <c r="B31" s="25">
        <v>8020</v>
      </c>
      <c r="C31" s="8">
        <v>30027</v>
      </c>
      <c r="D31" s="13">
        <f t="shared" si="0"/>
        <v>0.21386599810542659</v>
      </c>
      <c r="E31" s="76">
        <f t="shared" si="1"/>
        <v>3.7440149625935164</v>
      </c>
      <c r="F31" s="10">
        <v>140401</v>
      </c>
      <c r="G31" s="42">
        <v>2013</v>
      </c>
      <c r="H31" s="13">
        <f>G31/C31</f>
        <v>6.7039664302128085E-2</v>
      </c>
      <c r="I31" s="77">
        <f>G31/B31</f>
        <v>0.25099750623441397</v>
      </c>
      <c r="J31" s="42">
        <v>10663</v>
      </c>
      <c r="K31" s="13">
        <f>J31/C31</f>
        <v>0.3551137309754554</v>
      </c>
      <c r="L31" s="77">
        <f>J31/B31</f>
        <v>1.3295511221945138</v>
      </c>
      <c r="M31" s="42">
        <v>0</v>
      </c>
      <c r="N31" s="13">
        <f>M31/C31</f>
        <v>0</v>
      </c>
      <c r="O31" s="77">
        <f>M31/B31</f>
        <v>0</v>
      </c>
      <c r="P31" s="135">
        <v>17351</v>
      </c>
      <c r="Q31" s="13">
        <f>P31/C31</f>
        <v>0.57784660472241645</v>
      </c>
      <c r="R31" s="56">
        <f>P31/B31</f>
        <v>2.1634663341645886</v>
      </c>
    </row>
    <row r="32" spans="1:18">
      <c r="A32" s="121" t="s">
        <v>79</v>
      </c>
      <c r="B32" s="25">
        <v>10384</v>
      </c>
      <c r="C32" s="8">
        <v>148101</v>
      </c>
      <c r="D32" s="13">
        <v>0.2210753054132483</v>
      </c>
      <c r="E32" s="76">
        <v>14.262422958397535</v>
      </c>
      <c r="F32" s="25">
        <v>669912</v>
      </c>
      <c r="G32" s="8">
        <v>1835</v>
      </c>
      <c r="H32" s="13">
        <v>1.2390193178979211E-2</v>
      </c>
      <c r="I32" s="76">
        <v>0.17671417565485362</v>
      </c>
      <c r="J32" s="8">
        <v>89370</v>
      </c>
      <c r="K32" s="13">
        <v>0.60343954463508009</v>
      </c>
      <c r="L32" s="76">
        <v>8.6065100154083201</v>
      </c>
      <c r="M32" s="8">
        <v>10509</v>
      </c>
      <c r="N32" s="13">
        <v>7.0958332489314727E-2</v>
      </c>
      <c r="O32" s="76">
        <v>1.012037750385208</v>
      </c>
      <c r="P32" s="8">
        <v>46387</v>
      </c>
      <c r="Q32" s="13">
        <v>0.31321192969662592</v>
      </c>
      <c r="R32" s="122">
        <v>4.4671610169491522</v>
      </c>
    </row>
    <row r="33" spans="1:18">
      <c r="A33" s="134" t="s">
        <v>80</v>
      </c>
      <c r="B33" s="25">
        <v>22118</v>
      </c>
      <c r="C33" s="8">
        <v>384455</v>
      </c>
      <c r="D33" s="13">
        <v>0.20835828596172803</v>
      </c>
      <c r="E33" s="76">
        <v>17.38199656388462</v>
      </c>
      <c r="F33" s="25">
        <v>1845163</v>
      </c>
      <c r="G33" s="8">
        <v>8528</v>
      </c>
      <c r="H33" s="13">
        <v>2.2182049914814476E-2</v>
      </c>
      <c r="I33" s="76">
        <v>0.38556831539922237</v>
      </c>
      <c r="J33" s="8">
        <v>161357</v>
      </c>
      <c r="K33" s="13">
        <v>0.41970321624117257</v>
      </c>
      <c r="L33" s="76">
        <v>7.2952798625553852</v>
      </c>
      <c r="M33" s="8">
        <v>46086</v>
      </c>
      <c r="N33" s="13">
        <v>0.11987358728589823</v>
      </c>
      <c r="O33" s="76">
        <v>2.0836422823040057</v>
      </c>
      <c r="P33" s="8">
        <v>168484</v>
      </c>
      <c r="Q33" s="13">
        <v>0.43824114655811475</v>
      </c>
      <c r="R33" s="122">
        <v>7.6175061036260061</v>
      </c>
    </row>
    <row r="34" spans="1:18">
      <c r="A34" s="121" t="s">
        <v>81</v>
      </c>
      <c r="B34" s="25">
        <v>31931</v>
      </c>
      <c r="C34" s="8">
        <v>144824</v>
      </c>
      <c r="D34" s="13">
        <f t="shared" si="0"/>
        <v>0.11284954770259098</v>
      </c>
      <c r="E34" s="76">
        <f t="shared" si="1"/>
        <v>4.5355297359932356</v>
      </c>
      <c r="F34" s="10">
        <v>1283337</v>
      </c>
      <c r="G34" s="42">
        <v>5980</v>
      </c>
      <c r="H34" s="13">
        <f>G34/C34</f>
        <v>4.1291498646633153E-2</v>
      </c>
      <c r="I34" s="77">
        <f>G34/B34</f>
        <v>0.18727881995552911</v>
      </c>
      <c r="J34" s="42">
        <v>88127</v>
      </c>
      <c r="K34" s="13">
        <f>J34/C34</f>
        <v>0.60851102027288295</v>
      </c>
      <c r="L34" s="77">
        <f>J34/B34</f>
        <v>2.7599198271272432</v>
      </c>
      <c r="M34" s="42">
        <v>11077</v>
      </c>
      <c r="N34" s="13">
        <f>M34/C34</f>
        <v>7.6485941556648063E-2</v>
      </c>
      <c r="O34" s="77">
        <f>M34/B34</f>
        <v>0.34690426231561805</v>
      </c>
      <c r="P34" s="135">
        <v>39640</v>
      </c>
      <c r="Q34" s="13">
        <f>P34/C34</f>
        <v>0.27371153952383581</v>
      </c>
      <c r="R34" s="56">
        <f>P34/B34</f>
        <v>1.2414268265948452</v>
      </c>
    </row>
    <row r="35" spans="1:18">
      <c r="A35" s="121" t="s">
        <v>82</v>
      </c>
      <c r="B35" s="25">
        <v>16359</v>
      </c>
      <c r="C35" s="8">
        <v>163713</v>
      </c>
      <c r="D35" s="13">
        <f t="shared" si="0"/>
        <v>0.22832067232797465</v>
      </c>
      <c r="E35" s="76">
        <f t="shared" si="1"/>
        <v>10.007518796992482</v>
      </c>
      <c r="F35" s="10">
        <v>717031</v>
      </c>
      <c r="G35" s="42">
        <v>7782</v>
      </c>
      <c r="H35" s="13">
        <f>G35/C35</f>
        <v>4.7534404720455919E-2</v>
      </c>
      <c r="I35" s="77">
        <f>G35/B35</f>
        <v>0.47570144874381076</v>
      </c>
      <c r="J35" s="42">
        <v>118180</v>
      </c>
      <c r="K35" s="13">
        <f>J35/C35</f>
        <v>0.72187303390689805</v>
      </c>
      <c r="L35" s="77">
        <f>J35/B35</f>
        <v>7.2241579558652731</v>
      </c>
      <c r="M35" s="42">
        <v>10420</v>
      </c>
      <c r="N35" s="13">
        <f>M35/C35</f>
        <v>6.3647969312149916E-2</v>
      </c>
      <c r="O35" s="77">
        <f>M35/B35</f>
        <v>0.63695824928174094</v>
      </c>
      <c r="P35" s="135">
        <v>27331</v>
      </c>
      <c r="Q35" s="13">
        <f>P35/C35</f>
        <v>0.16694459206049611</v>
      </c>
      <c r="R35" s="56">
        <f>P35/B35</f>
        <v>1.6707011431016565</v>
      </c>
    </row>
    <row r="36" spans="1:18">
      <c r="A36" s="121" t="s">
        <v>83</v>
      </c>
      <c r="B36" s="25">
        <v>11147</v>
      </c>
      <c r="C36" s="8">
        <v>37486</v>
      </c>
      <c r="D36" s="13">
        <f t="shared" si="0"/>
        <v>0.10366187523851136</v>
      </c>
      <c r="E36" s="76">
        <f t="shared" si="1"/>
        <v>3.3628779043688883</v>
      </c>
      <c r="F36" s="10">
        <v>361618</v>
      </c>
      <c r="G36" s="42">
        <v>2700</v>
      </c>
      <c r="H36" s="13">
        <f>G36/C36</f>
        <v>7.2026890038947869E-2</v>
      </c>
      <c r="I36" s="77">
        <f>G36/B36</f>
        <v>0.24221763703238539</v>
      </c>
      <c r="J36" s="42">
        <v>21100</v>
      </c>
      <c r="K36" s="13">
        <f>J36/C36</f>
        <v>0.56287680734140744</v>
      </c>
      <c r="L36" s="77">
        <f>J36/B36</f>
        <v>1.8928859782901228</v>
      </c>
      <c r="M36" s="42">
        <v>0</v>
      </c>
      <c r="N36" s="13">
        <f>M36/C36</f>
        <v>0</v>
      </c>
      <c r="O36" s="77">
        <f>M36/B36</f>
        <v>0</v>
      </c>
      <c r="P36" s="135">
        <v>13686</v>
      </c>
      <c r="Q36" s="13">
        <f>P36/C36</f>
        <v>0.36509630261964465</v>
      </c>
      <c r="R36" s="56">
        <f>P36/B36</f>
        <v>1.2277742890463801</v>
      </c>
    </row>
    <row r="37" spans="1:18">
      <c r="A37" s="121" t="s">
        <v>84</v>
      </c>
      <c r="B37" s="25">
        <v>82823</v>
      </c>
      <c r="C37" s="8">
        <v>584338</v>
      </c>
      <c r="D37" s="13">
        <v>0.16389570146052063</v>
      </c>
      <c r="E37" s="76">
        <v>7.0552624271035826</v>
      </c>
      <c r="F37" s="25">
        <v>3565304</v>
      </c>
      <c r="G37" s="8">
        <v>13623</v>
      </c>
      <c r="H37" s="13">
        <v>2.3313561671498347E-2</v>
      </c>
      <c r="I37" s="76">
        <v>0.16448329570288447</v>
      </c>
      <c r="J37" s="8">
        <v>334532</v>
      </c>
      <c r="K37" s="13">
        <v>0.57249742443585738</v>
      </c>
      <c r="L37" s="76">
        <v>4.0391195682358765</v>
      </c>
      <c r="M37" s="8">
        <v>66673</v>
      </c>
      <c r="N37" s="13">
        <v>0.11410005852776989</v>
      </c>
      <c r="O37" s="76">
        <v>0.80500585586129458</v>
      </c>
      <c r="P37" s="8">
        <v>169510</v>
      </c>
      <c r="Q37" s="13">
        <v>0.29008895536487445</v>
      </c>
      <c r="R37" s="122">
        <v>2.0466537073035269</v>
      </c>
    </row>
    <row r="38" spans="1:18">
      <c r="A38" s="134" t="s">
        <v>85</v>
      </c>
      <c r="B38" s="25">
        <v>6528</v>
      </c>
      <c r="C38" s="8">
        <v>46923</v>
      </c>
      <c r="D38" s="13">
        <f t="shared" si="0"/>
        <v>0.17464204763269453</v>
      </c>
      <c r="E38" s="76">
        <f t="shared" si="1"/>
        <v>7.187959558823529</v>
      </c>
      <c r="F38" s="10">
        <v>268681</v>
      </c>
      <c r="G38" s="42">
        <v>8586</v>
      </c>
      <c r="H38" s="13">
        <f>G38/C38</f>
        <v>0.18298062783709482</v>
      </c>
      <c r="I38" s="77">
        <f>G38/B38</f>
        <v>1.3152573529411764</v>
      </c>
      <c r="J38" s="42">
        <v>17091</v>
      </c>
      <c r="K38" s="13">
        <f>J38/C38</f>
        <v>0.3642350233361038</v>
      </c>
      <c r="L38" s="77">
        <f>J38/B38</f>
        <v>2.6181066176470589</v>
      </c>
      <c r="M38" s="42">
        <v>2193</v>
      </c>
      <c r="N38" s="13">
        <f>M38/C38</f>
        <v>4.6736142190397033E-2</v>
      </c>
      <c r="O38" s="77">
        <f>M38/B38</f>
        <v>0.3359375</v>
      </c>
      <c r="P38" s="135">
        <v>19053</v>
      </c>
      <c r="Q38" s="13">
        <f>P38/C38</f>
        <v>0.40604820663640434</v>
      </c>
      <c r="R38" s="56">
        <f>P38/B38</f>
        <v>2.9186580882352939</v>
      </c>
    </row>
    <row r="39" spans="1:18">
      <c r="A39" s="134" t="s">
        <v>86</v>
      </c>
      <c r="B39" s="25">
        <v>31012</v>
      </c>
      <c r="C39" s="8">
        <v>208360</v>
      </c>
      <c r="D39" s="13">
        <f t="shared" si="0"/>
        <v>0.21648399487570041</v>
      </c>
      <c r="E39" s="76">
        <f t="shared" si="1"/>
        <v>6.7186895395330843</v>
      </c>
      <c r="F39" s="10">
        <v>962473</v>
      </c>
      <c r="G39" s="42">
        <v>10368</v>
      </c>
      <c r="H39" s="13">
        <f>G39/C39</f>
        <v>4.976003071606834E-2</v>
      </c>
      <c r="I39" s="77">
        <f>G39/B39</f>
        <v>0.33432219785889333</v>
      </c>
      <c r="J39" s="42">
        <v>114596</v>
      </c>
      <c r="K39" s="13">
        <f>J39/C39</f>
        <v>0.54999040122864273</v>
      </c>
      <c r="L39" s="77">
        <f>J39/B39</f>
        <v>3.6952147555784856</v>
      </c>
      <c r="M39" s="42">
        <v>9382</v>
      </c>
      <c r="N39" s="13">
        <f>M39/C39</f>
        <v>4.5027836436936072E-2</v>
      </c>
      <c r="O39" s="77">
        <f>M39/B39</f>
        <v>0.30252805365664903</v>
      </c>
      <c r="P39" s="135">
        <v>74014</v>
      </c>
      <c r="Q39" s="13">
        <f>P39/C39</f>
        <v>0.35522173161835285</v>
      </c>
      <c r="R39" s="56">
        <f>P39/B39</f>
        <v>2.3866245324390558</v>
      </c>
    </row>
    <row r="40" spans="1:18">
      <c r="A40" s="121" t="s">
        <v>87</v>
      </c>
      <c r="B40" s="25">
        <v>23359</v>
      </c>
      <c r="C40" s="8">
        <v>595258</v>
      </c>
      <c r="D40" s="13">
        <f t="shared" si="0"/>
        <v>0.26219966373702952</v>
      </c>
      <c r="E40" s="76">
        <f t="shared" si="1"/>
        <v>25.483025814461236</v>
      </c>
      <c r="F40" s="10">
        <v>2270247</v>
      </c>
      <c r="G40" s="42">
        <v>14818</v>
      </c>
      <c r="H40" s="13">
        <f>G40/C40</f>
        <v>2.4893407564451044E-2</v>
      </c>
      <c r="I40" s="77">
        <f>G40/B40</f>
        <v>0.63435934757481061</v>
      </c>
      <c r="J40" s="42">
        <v>179126</v>
      </c>
      <c r="K40" s="13">
        <f>J40/C40</f>
        <v>0.30092161718112148</v>
      </c>
      <c r="L40" s="77">
        <f>J40/B40</f>
        <v>7.6683933387559398</v>
      </c>
      <c r="M40" s="42">
        <v>43508</v>
      </c>
      <c r="N40" s="13">
        <f>M40/C40</f>
        <v>7.3090995837099201E-2</v>
      </c>
      <c r="O40" s="77">
        <f>M40/B40</f>
        <v>1.8625797337214778</v>
      </c>
      <c r="P40" s="135">
        <v>357806</v>
      </c>
      <c r="Q40" s="13">
        <f>P40/C40</f>
        <v>0.60109397941732834</v>
      </c>
      <c r="R40" s="56">
        <f>P40/B40</f>
        <v>15.317693394409007</v>
      </c>
    </row>
    <row r="41" spans="1:18">
      <c r="A41" s="121" t="s">
        <v>88</v>
      </c>
      <c r="B41" s="25">
        <v>43240</v>
      </c>
      <c r="C41" s="8">
        <v>204732</v>
      </c>
      <c r="D41" s="13">
        <f t="shared" si="0"/>
        <v>0.18365501577015403</v>
      </c>
      <c r="E41" s="76">
        <f t="shared" si="1"/>
        <v>4.7347826086956522</v>
      </c>
      <c r="F41" s="10">
        <v>1114764</v>
      </c>
      <c r="G41" s="42">
        <v>2077</v>
      </c>
      <c r="H41" s="13">
        <f>G41/C41</f>
        <v>1.0144970009573491E-2</v>
      </c>
      <c r="I41" s="77">
        <f>G41/B41</f>
        <v>4.8034227567067531E-2</v>
      </c>
      <c r="J41" s="42">
        <v>116713</v>
      </c>
      <c r="K41" s="13">
        <f>J41/C41</f>
        <v>0.57007697868432883</v>
      </c>
      <c r="L41" s="77">
        <f>J41/B41</f>
        <v>2.699190564292322</v>
      </c>
      <c r="M41" s="42">
        <v>15008</v>
      </c>
      <c r="N41" s="13">
        <f>M41/C41</f>
        <v>7.3305589746595554E-2</v>
      </c>
      <c r="O41" s="77">
        <f>M41/B41</f>
        <v>0.34708603145235895</v>
      </c>
      <c r="P41" s="135">
        <v>70934</v>
      </c>
      <c r="Q41" s="13">
        <f>P41/C41</f>
        <v>0.34647246155950218</v>
      </c>
      <c r="R41" s="56">
        <f>P41/B41</f>
        <v>1.6404717853839037</v>
      </c>
    </row>
    <row r="42" spans="1:18">
      <c r="A42" s="31"/>
      <c r="B42" s="33"/>
      <c r="C42" s="34"/>
      <c r="D42" s="34"/>
      <c r="E42" s="34"/>
      <c r="F42" s="34"/>
      <c r="G42" s="57"/>
      <c r="H42" s="57"/>
      <c r="I42" s="57"/>
      <c r="J42" s="57"/>
      <c r="K42" s="57"/>
      <c r="L42" s="57"/>
      <c r="M42" s="57"/>
      <c r="N42" s="57"/>
      <c r="O42" s="57"/>
      <c r="P42" s="32"/>
      <c r="Q42" s="32"/>
      <c r="R42" s="78"/>
    </row>
    <row r="43" spans="1:18">
      <c r="A43" s="29" t="s">
        <v>89</v>
      </c>
      <c r="B43" s="52">
        <f>SUM(B3:B41)</f>
        <v>1097379</v>
      </c>
      <c r="C43" s="30">
        <f>SUM(C3:C41)</f>
        <v>10703134</v>
      </c>
      <c r="D43" s="38">
        <f>C43/F43</f>
        <v>0.20160265226884247</v>
      </c>
      <c r="E43" s="53">
        <f>C43/B43</f>
        <v>9.7533614184342881</v>
      </c>
      <c r="F43" s="30">
        <f>SUM(F3:F41)</f>
        <v>53090244</v>
      </c>
      <c r="G43" s="30">
        <f>SUM(G3:G41)</f>
        <v>749423</v>
      </c>
      <c r="H43" s="38">
        <f>G43/C43</f>
        <v>7.0019024334367866E-2</v>
      </c>
      <c r="I43" s="53">
        <f>G43/B43</f>
        <v>0.68292085049923501</v>
      </c>
      <c r="J43" s="30">
        <f>SUM(J3:J41)</f>
        <v>4992575</v>
      </c>
      <c r="K43" s="38">
        <f>J43/C43</f>
        <v>0.46645916980951563</v>
      </c>
      <c r="L43" s="53">
        <f>J43/B43</f>
        <v>4.5495448700950174</v>
      </c>
      <c r="M43" s="30">
        <f>SUM(M3:M41)</f>
        <v>789084</v>
      </c>
      <c r="N43" s="38">
        <f>M43/C43</f>
        <v>7.372457450313151E-2</v>
      </c>
      <c r="O43" s="53">
        <f>M43/B43</f>
        <v>0.71906242054932712</v>
      </c>
      <c r="P43" s="64">
        <f>SUM(P3:P41)</f>
        <v>4172052</v>
      </c>
      <c r="Q43" s="38">
        <f>P43/C43</f>
        <v>0.389797231352985</v>
      </c>
      <c r="R43" s="74">
        <f>P43/B43</f>
        <v>3.801833277290708</v>
      </c>
    </row>
    <row r="44" spans="1:18">
      <c r="A44" s="29" t="s">
        <v>90</v>
      </c>
      <c r="B44" s="52">
        <f t="shared" ref="B44:R44" si="18">AVERAGE(B3:B41)</f>
        <v>28137.923076923078</v>
      </c>
      <c r="C44" s="30">
        <f t="shared" si="18"/>
        <v>274439.33333333331</v>
      </c>
      <c r="D44" s="38">
        <f t="shared" si="18"/>
        <v>0.19895509162495051</v>
      </c>
      <c r="E44" s="53">
        <f t="shared" si="18"/>
        <v>12.329211577046904</v>
      </c>
      <c r="F44" s="30">
        <f t="shared" si="18"/>
        <v>1361288.3076923077</v>
      </c>
      <c r="G44" s="30">
        <f t="shared" si="18"/>
        <v>19215.974358974359</v>
      </c>
      <c r="H44" s="38">
        <f t="shared" si="18"/>
        <v>4.4055553361994779E-2</v>
      </c>
      <c r="I44" s="53">
        <f t="shared" si="18"/>
        <v>0.49210639485472679</v>
      </c>
      <c r="J44" s="30">
        <f t="shared" si="18"/>
        <v>128014.74358974359</v>
      </c>
      <c r="K44" s="38">
        <f t="shared" si="18"/>
        <v>0.50892242001752663</v>
      </c>
      <c r="L44" s="53">
        <f t="shared" si="18"/>
        <v>6.5815996224253857</v>
      </c>
      <c r="M44" s="30">
        <f t="shared" si="18"/>
        <v>20232.923076923078</v>
      </c>
      <c r="N44" s="38">
        <f t="shared" si="18"/>
        <v>7.0735427216089025E-2</v>
      </c>
      <c r="O44" s="53">
        <f t="shared" si="18"/>
        <v>1.0650293344632618</v>
      </c>
      <c r="P44" s="64">
        <f t="shared" si="18"/>
        <v>106975.69230769231</v>
      </c>
      <c r="Q44" s="38">
        <f t="shared" si="18"/>
        <v>0.37628659940438969</v>
      </c>
      <c r="R44" s="74">
        <f t="shared" si="18"/>
        <v>4.1904762253035353</v>
      </c>
    </row>
    <row r="45" spans="1:18">
      <c r="A45" s="29" t="s">
        <v>91</v>
      </c>
      <c r="B45" s="52">
        <f>MEDIAN(B3:B41)</f>
        <v>17871</v>
      </c>
      <c r="C45" s="30">
        <f>MEDIAN(C3:C41)</f>
        <v>163713</v>
      </c>
      <c r="D45" s="38">
        <f t="shared" ref="D45:E45" si="19">MEDIAN(D3:D41)</f>
        <v>0.20835828596172803</v>
      </c>
      <c r="E45" s="53">
        <f t="shared" si="19"/>
        <v>8.8626825583347326</v>
      </c>
      <c r="F45" s="30">
        <f t="shared" ref="F45:R45" si="20">MEDIAN(F3:F41)</f>
        <v>881168</v>
      </c>
      <c r="G45" s="30">
        <f t="shared" si="20"/>
        <v>4069</v>
      </c>
      <c r="H45" s="38">
        <f t="shared" si="20"/>
        <v>2.649050726939273E-2</v>
      </c>
      <c r="I45" s="53">
        <f t="shared" si="20"/>
        <v>0.25099750623441397</v>
      </c>
      <c r="J45" s="30">
        <f t="shared" si="20"/>
        <v>90309</v>
      </c>
      <c r="K45" s="38">
        <f t="shared" si="20"/>
        <v>0.5168236712005313</v>
      </c>
      <c r="L45" s="53">
        <f t="shared" si="20"/>
        <v>4.0391195682358765</v>
      </c>
      <c r="M45" s="30">
        <f t="shared" si="20"/>
        <v>9764</v>
      </c>
      <c r="N45" s="38">
        <f t="shared" si="20"/>
        <v>6.6758899043655187E-2</v>
      </c>
      <c r="O45" s="53">
        <f t="shared" si="20"/>
        <v>0.55975536394626024</v>
      </c>
      <c r="P45" s="64">
        <f t="shared" si="20"/>
        <v>45683</v>
      </c>
      <c r="Q45" s="38">
        <f t="shared" si="20"/>
        <v>0.35522173161835285</v>
      </c>
      <c r="R45" s="74">
        <f t="shared" si="20"/>
        <v>2.5589214875156454</v>
      </c>
    </row>
  </sheetData>
  <autoFilter ref="A2:O41" xr:uid="{9BF88CB1-9ADA-42BF-9523-8F6B967FA481}"/>
  <mergeCells count="7">
    <mergeCell ref="P1:R1"/>
    <mergeCell ref="G1:I1"/>
    <mergeCell ref="M1:O1"/>
    <mergeCell ref="A1:A2"/>
    <mergeCell ref="B1:B2"/>
    <mergeCell ref="C1:F1"/>
    <mergeCell ref="J1:L1"/>
  </mergeCells>
  <conditionalFormatting sqref="A3:R41">
    <cfRule type="expression" dxfId="1" priority="1">
      <formula>MOD(ROW(),2)=1</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64B2-EB06-4F45-8ECD-5C4ABBF89E9F}">
  <sheetPr>
    <tabColor theme="7" tint="0.39997558519241921"/>
  </sheetPr>
  <dimension ref="A1:R45"/>
  <sheetViews>
    <sheetView showGridLines="0" workbookViewId="0">
      <pane xSplit="1" ySplit="2" topLeftCell="B20" activePane="bottomRight" state="frozen"/>
      <selection pane="bottomRight" sqref="A1:A2"/>
      <selection pane="bottomLeft" activeCell="A2" sqref="A2"/>
      <selection pane="topRight" activeCell="B1" sqref="B1"/>
    </sheetView>
  </sheetViews>
  <sheetFormatPr defaultRowHeight="12.75"/>
  <cols>
    <col min="1" max="1" width="15.28515625" style="2" customWidth="1"/>
    <col min="2" max="2" width="15.28515625" style="5" customWidth="1"/>
    <col min="3" max="3" width="12.7109375" style="40" customWidth="1"/>
    <col min="4" max="4" width="13.7109375" style="9" customWidth="1"/>
    <col min="5" max="5" width="14" style="40" customWidth="1"/>
    <col min="6" max="6" width="12.7109375" style="40" customWidth="1"/>
    <col min="7" max="7" width="13.85546875" style="40" customWidth="1"/>
    <col min="8" max="8" width="12.7109375" style="40" customWidth="1"/>
    <col min="9" max="9" width="14.140625" style="40" customWidth="1"/>
    <col min="10" max="10" width="12.5703125" style="40" customWidth="1"/>
    <col min="11" max="11" width="12" style="40" bestFit="1" customWidth="1"/>
    <col min="12" max="12" width="12" style="40" customWidth="1"/>
    <col min="13" max="14" width="12.140625" style="40" customWidth="1"/>
    <col min="15" max="15" width="10.28515625" style="40" customWidth="1"/>
    <col min="16" max="16" width="11.85546875" style="9" customWidth="1"/>
    <col min="17" max="17" width="11" style="2" customWidth="1"/>
    <col min="18" max="18" width="11.28515625" style="2" customWidth="1"/>
    <col min="19" max="16384" width="9.140625" style="2"/>
  </cols>
  <sheetData>
    <row r="1" spans="1:18">
      <c r="A1" s="182" t="s">
        <v>30</v>
      </c>
      <c r="B1" s="184" t="s">
        <v>94</v>
      </c>
      <c r="C1" s="166" t="s">
        <v>206</v>
      </c>
      <c r="D1" s="186"/>
      <c r="E1" s="188" t="s">
        <v>34</v>
      </c>
      <c r="F1" s="207"/>
      <c r="G1" s="170" t="s">
        <v>35</v>
      </c>
      <c r="H1" s="172"/>
      <c r="I1" s="168" t="s">
        <v>36</v>
      </c>
      <c r="J1" s="169"/>
      <c r="K1" s="177" t="s">
        <v>207</v>
      </c>
      <c r="L1" s="178"/>
      <c r="M1" s="188" t="s">
        <v>208</v>
      </c>
      <c r="N1" s="189"/>
      <c r="O1" s="207"/>
      <c r="P1" s="166" t="s">
        <v>209</v>
      </c>
      <c r="Q1" s="167"/>
      <c r="R1" s="186"/>
    </row>
    <row r="2" spans="1:18" s="4" customFormat="1" ht="51">
      <c r="A2" s="183"/>
      <c r="B2" s="185"/>
      <c r="C2" s="50" t="s">
        <v>32</v>
      </c>
      <c r="D2" s="71" t="s">
        <v>157</v>
      </c>
      <c r="E2" s="20" t="s">
        <v>210</v>
      </c>
      <c r="F2" s="18" t="s">
        <v>211</v>
      </c>
      <c r="G2" s="21" t="s">
        <v>212</v>
      </c>
      <c r="H2" s="12" t="s">
        <v>213</v>
      </c>
      <c r="I2" s="19" t="s">
        <v>214</v>
      </c>
      <c r="J2" s="49" t="s">
        <v>215</v>
      </c>
      <c r="K2" s="37" t="s">
        <v>216</v>
      </c>
      <c r="L2" s="61" t="s">
        <v>217</v>
      </c>
      <c r="M2" s="20" t="s">
        <v>208</v>
      </c>
      <c r="N2" s="18" t="s">
        <v>218</v>
      </c>
      <c r="O2" s="18" t="s">
        <v>219</v>
      </c>
      <c r="P2" s="50" t="s">
        <v>220</v>
      </c>
      <c r="Q2" s="73" t="s">
        <v>221</v>
      </c>
      <c r="R2" s="75" t="s">
        <v>222</v>
      </c>
    </row>
    <row r="3" spans="1:18">
      <c r="A3" s="121" t="s">
        <v>50</v>
      </c>
      <c r="B3" s="25">
        <v>17153</v>
      </c>
      <c r="C3" s="42">
        <v>2065181.33</v>
      </c>
      <c r="D3" s="10">
        <v>1596244</v>
      </c>
      <c r="E3" s="42">
        <v>0</v>
      </c>
      <c r="F3" s="13">
        <v>0</v>
      </c>
      <c r="G3" s="42">
        <v>0</v>
      </c>
      <c r="H3" s="13">
        <v>0</v>
      </c>
      <c r="I3" s="42">
        <v>0</v>
      </c>
      <c r="J3" s="13">
        <v>0</v>
      </c>
      <c r="K3" s="42">
        <v>0</v>
      </c>
      <c r="L3" s="13">
        <v>0</v>
      </c>
      <c r="M3" s="42">
        <v>0</v>
      </c>
      <c r="N3" s="13">
        <f>M3/C3</f>
        <v>0</v>
      </c>
      <c r="O3" s="55">
        <f>M3/B3</f>
        <v>0</v>
      </c>
      <c r="P3" s="8">
        <v>0</v>
      </c>
      <c r="Q3" s="13">
        <f>P3/D3</f>
        <v>0</v>
      </c>
      <c r="R3" s="56">
        <f>P3/B3</f>
        <v>0</v>
      </c>
    </row>
    <row r="4" spans="1:18">
      <c r="A4" s="121" t="s">
        <v>51</v>
      </c>
      <c r="B4" s="25">
        <v>22493</v>
      </c>
      <c r="C4" s="42">
        <v>1133159</v>
      </c>
      <c r="D4" s="10">
        <v>889506</v>
      </c>
      <c r="E4" s="42">
        <v>0</v>
      </c>
      <c r="F4" s="13">
        <v>0</v>
      </c>
      <c r="G4" s="42">
        <v>0</v>
      </c>
      <c r="H4" s="13">
        <v>0</v>
      </c>
      <c r="I4" s="42">
        <v>0</v>
      </c>
      <c r="J4" s="13">
        <v>0</v>
      </c>
      <c r="K4" s="42">
        <v>4763</v>
      </c>
      <c r="L4" s="13">
        <f>K4/M4</f>
        <v>1</v>
      </c>
      <c r="M4" s="42">
        <v>4763</v>
      </c>
      <c r="N4" s="15">
        <f>M4/C4</f>
        <v>4.2032936242839703E-3</v>
      </c>
      <c r="O4" s="55">
        <f>M4/B4</f>
        <v>0.21175476815009114</v>
      </c>
      <c r="P4" s="8">
        <v>6163</v>
      </c>
      <c r="Q4" s="13">
        <f>P4/D4</f>
        <v>6.9285648438571525E-3</v>
      </c>
      <c r="R4" s="56">
        <f>P4/B4</f>
        <v>0.27399635442137554</v>
      </c>
    </row>
    <row r="5" spans="1:18">
      <c r="A5" s="121" t="s">
        <v>52</v>
      </c>
      <c r="B5" s="25">
        <v>16158</v>
      </c>
      <c r="C5" s="8">
        <v>1351694</v>
      </c>
      <c r="D5" s="10">
        <v>1344736</v>
      </c>
      <c r="E5" s="8">
        <v>52818</v>
      </c>
      <c r="F5" s="13">
        <v>0.15102075827757763</v>
      </c>
      <c r="G5" s="8">
        <v>239322</v>
      </c>
      <c r="H5" s="13">
        <v>0.68428546920569566</v>
      </c>
      <c r="I5" s="8">
        <v>0</v>
      </c>
      <c r="J5" s="13">
        <v>0</v>
      </c>
      <c r="K5" s="8">
        <v>57600</v>
      </c>
      <c r="L5" s="13">
        <v>0.16469377251672671</v>
      </c>
      <c r="M5" s="8">
        <v>349740</v>
      </c>
      <c r="N5" s="13">
        <v>0.25874199338015852</v>
      </c>
      <c r="O5" s="76">
        <v>21.645005569996286</v>
      </c>
      <c r="P5" s="8">
        <v>349740</v>
      </c>
      <c r="Q5" s="13">
        <v>0.26008078909168786</v>
      </c>
      <c r="R5" s="122">
        <v>21.645005569996286</v>
      </c>
    </row>
    <row r="6" spans="1:18">
      <c r="A6" s="121" t="s">
        <v>53</v>
      </c>
      <c r="B6" s="25">
        <v>22583</v>
      </c>
      <c r="C6" s="42">
        <v>215632</v>
      </c>
      <c r="D6" s="10">
        <v>207481</v>
      </c>
      <c r="E6" s="42">
        <v>0</v>
      </c>
      <c r="F6" s="13">
        <v>0</v>
      </c>
      <c r="G6" s="42">
        <v>0</v>
      </c>
      <c r="H6" s="13">
        <v>0</v>
      </c>
      <c r="I6" s="42">
        <v>0</v>
      </c>
      <c r="J6" s="13">
        <v>0</v>
      </c>
      <c r="K6" s="42">
        <v>0</v>
      </c>
      <c r="L6" s="13">
        <v>0</v>
      </c>
      <c r="M6" s="42">
        <v>0</v>
      </c>
      <c r="N6" s="13">
        <f t="shared" ref="N6:N14" si="0">M6/C6</f>
        <v>0</v>
      </c>
      <c r="O6" s="55">
        <f t="shared" ref="O6:O14" si="1">M6/B6</f>
        <v>0</v>
      </c>
      <c r="P6" s="8">
        <v>0</v>
      </c>
      <c r="Q6" s="13">
        <f t="shared" ref="Q6:Q14" si="2">P6/D6</f>
        <v>0</v>
      </c>
      <c r="R6" s="56">
        <f t="shared" ref="R6:R14" si="3">P6/B6</f>
        <v>0</v>
      </c>
    </row>
    <row r="7" spans="1:18">
      <c r="A7" s="121" t="s">
        <v>54</v>
      </c>
      <c r="B7" s="25">
        <v>7997</v>
      </c>
      <c r="C7" s="42">
        <v>392708</v>
      </c>
      <c r="D7" s="10">
        <v>370560</v>
      </c>
      <c r="E7" s="42">
        <v>0</v>
      </c>
      <c r="F7" s="13">
        <v>0</v>
      </c>
      <c r="G7" s="42">
        <v>0</v>
      </c>
      <c r="H7" s="13">
        <v>0</v>
      </c>
      <c r="I7" s="42">
        <v>0</v>
      </c>
      <c r="J7" s="13">
        <v>0</v>
      </c>
      <c r="K7" s="42">
        <v>7775</v>
      </c>
      <c r="L7" s="13">
        <f t="shared" ref="L7:L40" si="4">K7/M7</f>
        <v>1</v>
      </c>
      <c r="M7" s="42">
        <v>7775</v>
      </c>
      <c r="N7" s="13">
        <f t="shared" si="0"/>
        <v>1.9798425293093086E-2</v>
      </c>
      <c r="O7" s="55">
        <f t="shared" si="1"/>
        <v>0.9722395898461923</v>
      </c>
      <c r="P7" s="8">
        <v>4190</v>
      </c>
      <c r="Q7" s="13">
        <f t="shared" si="2"/>
        <v>1.1307210708117445E-2</v>
      </c>
      <c r="R7" s="56">
        <f t="shared" si="3"/>
        <v>0.52394647992997379</v>
      </c>
    </row>
    <row r="8" spans="1:18">
      <c r="A8" s="121" t="s">
        <v>55</v>
      </c>
      <c r="B8" s="25">
        <v>35688</v>
      </c>
      <c r="C8" s="42">
        <v>1224106</v>
      </c>
      <c r="D8" s="10">
        <v>1127074</v>
      </c>
      <c r="E8" s="42">
        <v>0</v>
      </c>
      <c r="F8" s="13">
        <v>0</v>
      </c>
      <c r="G8" s="42">
        <v>0</v>
      </c>
      <c r="H8" s="13">
        <v>0</v>
      </c>
      <c r="I8" s="42">
        <v>0</v>
      </c>
      <c r="J8" s="13">
        <v>0</v>
      </c>
      <c r="K8" s="42">
        <v>0</v>
      </c>
      <c r="L8" s="13">
        <v>0</v>
      </c>
      <c r="M8" s="42">
        <v>0</v>
      </c>
      <c r="N8" s="13">
        <f t="shared" si="0"/>
        <v>0</v>
      </c>
      <c r="O8" s="55">
        <f t="shared" si="1"/>
        <v>0</v>
      </c>
      <c r="P8" s="8">
        <v>0</v>
      </c>
      <c r="Q8" s="13">
        <f t="shared" si="2"/>
        <v>0</v>
      </c>
      <c r="R8" s="56">
        <f t="shared" si="3"/>
        <v>0</v>
      </c>
    </row>
    <row r="9" spans="1:18">
      <c r="A9" s="121" t="s">
        <v>56</v>
      </c>
      <c r="B9" s="25">
        <v>82934</v>
      </c>
      <c r="C9" s="42">
        <v>3799787</v>
      </c>
      <c r="D9" s="10">
        <v>3761795</v>
      </c>
      <c r="E9" s="42">
        <v>54879</v>
      </c>
      <c r="F9" s="13">
        <f>E9/M9</f>
        <v>1</v>
      </c>
      <c r="G9" s="42">
        <v>0</v>
      </c>
      <c r="H9" s="13">
        <v>0</v>
      </c>
      <c r="I9" s="42">
        <v>0</v>
      </c>
      <c r="J9" s="13">
        <v>0</v>
      </c>
      <c r="K9" s="42">
        <v>0</v>
      </c>
      <c r="L9" s="13">
        <f t="shared" si="4"/>
        <v>0</v>
      </c>
      <c r="M9" s="42">
        <v>54879</v>
      </c>
      <c r="N9" s="13">
        <f t="shared" si="0"/>
        <v>1.4442651653895336E-2</v>
      </c>
      <c r="O9" s="55">
        <f t="shared" si="1"/>
        <v>0.66171895724310903</v>
      </c>
      <c r="P9" s="8">
        <v>54879</v>
      </c>
      <c r="Q9" s="13">
        <f t="shared" si="2"/>
        <v>1.4588514259814795E-2</v>
      </c>
      <c r="R9" s="56">
        <f t="shared" si="3"/>
        <v>0.66171895724310903</v>
      </c>
    </row>
    <row r="10" spans="1:18">
      <c r="A10" s="121" t="s">
        <v>57</v>
      </c>
      <c r="B10" s="25">
        <v>36405</v>
      </c>
      <c r="C10" s="42">
        <v>1750650</v>
      </c>
      <c r="D10" s="10">
        <v>1750651</v>
      </c>
      <c r="E10" s="42">
        <v>65000</v>
      </c>
      <c r="F10" s="13">
        <f>E10/M10</f>
        <v>0.82879620538845045</v>
      </c>
      <c r="G10" s="42">
        <v>0</v>
      </c>
      <c r="H10" s="13">
        <v>0</v>
      </c>
      <c r="I10" s="42">
        <v>0</v>
      </c>
      <c r="J10" s="13">
        <v>0</v>
      </c>
      <c r="K10" s="42">
        <v>13427</v>
      </c>
      <c r="L10" s="13">
        <f t="shared" si="4"/>
        <v>0.17120379461154958</v>
      </c>
      <c r="M10" s="42">
        <v>78427</v>
      </c>
      <c r="N10" s="13">
        <f t="shared" si="0"/>
        <v>4.479878902122069E-2</v>
      </c>
      <c r="O10" s="55">
        <f t="shared" si="1"/>
        <v>2.1542919928581239</v>
      </c>
      <c r="P10" s="8">
        <v>78427</v>
      </c>
      <c r="Q10" s="13">
        <f t="shared" si="2"/>
        <v>4.4798763431432076E-2</v>
      </c>
      <c r="R10" s="56">
        <f t="shared" si="3"/>
        <v>2.1542919928581239</v>
      </c>
    </row>
    <row r="11" spans="1:18">
      <c r="A11" s="121" t="s">
        <v>58</v>
      </c>
      <c r="B11" s="25">
        <v>14312</v>
      </c>
      <c r="C11" s="42">
        <v>768365</v>
      </c>
      <c r="D11" s="10">
        <v>765975</v>
      </c>
      <c r="E11" s="42">
        <v>0</v>
      </c>
      <c r="F11" s="13">
        <v>0</v>
      </c>
      <c r="G11" s="42">
        <v>51202</v>
      </c>
      <c r="H11" s="13">
        <f>G11/M11</f>
        <v>1</v>
      </c>
      <c r="I11" s="42">
        <v>0</v>
      </c>
      <c r="J11" s="13">
        <v>0</v>
      </c>
      <c r="K11" s="42">
        <v>0</v>
      </c>
      <c r="L11" s="13">
        <f t="shared" si="4"/>
        <v>0</v>
      </c>
      <c r="M11" s="42">
        <v>51202</v>
      </c>
      <c r="N11" s="13">
        <f t="shared" si="0"/>
        <v>6.663760061949725E-2</v>
      </c>
      <c r="O11" s="55">
        <f t="shared" si="1"/>
        <v>3.5775572945779763</v>
      </c>
      <c r="P11" s="8">
        <v>39872</v>
      </c>
      <c r="Q11" s="13">
        <f t="shared" si="2"/>
        <v>5.2053918208818828E-2</v>
      </c>
      <c r="R11" s="56">
        <f t="shared" si="3"/>
        <v>2.785913918390162</v>
      </c>
    </row>
    <row r="12" spans="1:18">
      <c r="A12" s="121" t="s">
        <v>59</v>
      </c>
      <c r="B12" s="25">
        <v>47139</v>
      </c>
      <c r="C12" s="42">
        <v>2577824</v>
      </c>
      <c r="D12" s="10">
        <v>2125463</v>
      </c>
      <c r="E12" s="42">
        <v>0</v>
      </c>
      <c r="F12" s="13">
        <v>0</v>
      </c>
      <c r="G12" s="42">
        <v>0</v>
      </c>
      <c r="H12" s="13">
        <v>0</v>
      </c>
      <c r="I12" s="42">
        <v>0</v>
      </c>
      <c r="J12" s="13">
        <v>0</v>
      </c>
      <c r="K12" s="42">
        <v>100000</v>
      </c>
      <c r="L12" s="13">
        <f t="shared" si="4"/>
        <v>1</v>
      </c>
      <c r="M12" s="42">
        <v>100000</v>
      </c>
      <c r="N12" s="13">
        <f t="shared" si="0"/>
        <v>3.8792407860272847E-2</v>
      </c>
      <c r="O12" s="55">
        <f t="shared" si="1"/>
        <v>2.1213856891321412</v>
      </c>
      <c r="P12" s="8">
        <v>0</v>
      </c>
      <c r="Q12" s="13">
        <f t="shared" si="2"/>
        <v>0</v>
      </c>
      <c r="R12" s="56">
        <f t="shared" si="3"/>
        <v>0</v>
      </c>
    </row>
    <row r="13" spans="1:18">
      <c r="A13" s="121" t="s">
        <v>60</v>
      </c>
      <c r="B13" s="25">
        <v>6460</v>
      </c>
      <c r="C13" s="42">
        <v>293896</v>
      </c>
      <c r="D13" s="10">
        <v>295080</v>
      </c>
      <c r="E13" s="42">
        <v>0</v>
      </c>
      <c r="F13" s="13">
        <v>0</v>
      </c>
      <c r="G13" s="42">
        <v>0</v>
      </c>
      <c r="H13" s="13">
        <v>0</v>
      </c>
      <c r="I13" s="42">
        <v>0</v>
      </c>
      <c r="J13" s="13">
        <v>0</v>
      </c>
      <c r="K13" s="42">
        <v>0</v>
      </c>
      <c r="L13" s="13">
        <v>0</v>
      </c>
      <c r="M13" s="42">
        <v>0</v>
      </c>
      <c r="N13" s="13">
        <f t="shared" si="0"/>
        <v>0</v>
      </c>
      <c r="O13" s="55">
        <f t="shared" si="1"/>
        <v>0</v>
      </c>
      <c r="P13" s="8">
        <v>4799</v>
      </c>
      <c r="Q13" s="13">
        <f t="shared" si="2"/>
        <v>1.6263386200352448E-2</v>
      </c>
      <c r="R13" s="56">
        <f t="shared" si="3"/>
        <v>0.74287925696594426</v>
      </c>
    </row>
    <row r="14" spans="1:18">
      <c r="A14" s="121" t="s">
        <v>61</v>
      </c>
      <c r="B14" s="25">
        <v>4469</v>
      </c>
      <c r="C14" s="42">
        <v>203744</v>
      </c>
      <c r="D14" s="10">
        <v>202106</v>
      </c>
      <c r="E14" s="42">
        <v>0</v>
      </c>
      <c r="F14" s="13">
        <v>0</v>
      </c>
      <c r="G14" s="42">
        <v>0</v>
      </c>
      <c r="H14" s="13">
        <v>0</v>
      </c>
      <c r="I14" s="42">
        <v>0</v>
      </c>
      <c r="J14" s="13">
        <v>0</v>
      </c>
      <c r="K14" s="42">
        <v>0</v>
      </c>
      <c r="L14" s="13">
        <v>0</v>
      </c>
      <c r="M14" s="42">
        <v>0</v>
      </c>
      <c r="N14" s="13">
        <f t="shared" si="0"/>
        <v>0</v>
      </c>
      <c r="O14" s="55">
        <f t="shared" si="1"/>
        <v>0</v>
      </c>
      <c r="P14" s="8">
        <v>0</v>
      </c>
      <c r="Q14" s="13">
        <f t="shared" si="2"/>
        <v>0</v>
      </c>
      <c r="R14" s="56">
        <f t="shared" si="3"/>
        <v>0</v>
      </c>
    </row>
    <row r="15" spans="1:18">
      <c r="A15" s="121" t="s">
        <v>62</v>
      </c>
      <c r="B15" s="25">
        <v>9974</v>
      </c>
      <c r="C15" s="8">
        <v>532975</v>
      </c>
      <c r="D15" s="10">
        <v>473356</v>
      </c>
      <c r="E15" s="137">
        <v>0</v>
      </c>
      <c r="F15" s="13">
        <v>0</v>
      </c>
      <c r="G15" s="137">
        <v>0</v>
      </c>
      <c r="H15" s="13">
        <v>0</v>
      </c>
      <c r="I15" s="137">
        <v>0</v>
      </c>
      <c r="J15" s="13">
        <v>0</v>
      </c>
      <c r="K15" s="8">
        <v>41580</v>
      </c>
      <c r="L15" s="13">
        <v>1</v>
      </c>
      <c r="M15" s="8">
        <v>41580</v>
      </c>
      <c r="N15" s="13">
        <v>7.8014916271870169E-2</v>
      </c>
      <c r="O15" s="76">
        <v>4.1688389813515139</v>
      </c>
      <c r="P15" s="137">
        <v>0</v>
      </c>
      <c r="Q15" s="13">
        <v>0</v>
      </c>
      <c r="R15" s="122">
        <v>0</v>
      </c>
    </row>
    <row r="16" spans="1:18">
      <c r="A16" s="121" t="s">
        <v>63</v>
      </c>
      <c r="B16" s="25">
        <v>8398</v>
      </c>
      <c r="C16" s="8">
        <v>248624</v>
      </c>
      <c r="D16" s="10">
        <v>264915</v>
      </c>
      <c r="E16" s="8">
        <v>0</v>
      </c>
      <c r="F16" s="13">
        <v>0</v>
      </c>
      <c r="G16" s="8">
        <v>0</v>
      </c>
      <c r="H16" s="13">
        <v>0</v>
      </c>
      <c r="I16" s="8">
        <v>0</v>
      </c>
      <c r="J16" s="13">
        <v>0</v>
      </c>
      <c r="K16" s="8">
        <v>9983</v>
      </c>
      <c r="L16" s="13">
        <v>1</v>
      </c>
      <c r="M16" s="8">
        <v>9983</v>
      </c>
      <c r="N16" s="13">
        <v>8.5529472241261131E-2</v>
      </c>
      <c r="O16" s="76">
        <v>2.6424033880359978</v>
      </c>
      <c r="P16" s="8">
        <v>21024</v>
      </c>
      <c r="Q16" s="13">
        <v>0.15197339887234351</v>
      </c>
      <c r="R16" s="122">
        <v>5.5648491265219695</v>
      </c>
    </row>
    <row r="17" spans="1:18">
      <c r="A17" s="121" t="s">
        <v>64</v>
      </c>
      <c r="B17" s="25">
        <v>5559</v>
      </c>
      <c r="C17" s="42">
        <v>1281774.3700000001</v>
      </c>
      <c r="D17" s="10">
        <v>695388</v>
      </c>
      <c r="E17" s="42">
        <v>0</v>
      </c>
      <c r="F17" s="13">
        <v>0</v>
      </c>
      <c r="G17" s="42">
        <v>0</v>
      </c>
      <c r="H17" s="13">
        <v>0</v>
      </c>
      <c r="I17" s="42">
        <v>0</v>
      </c>
      <c r="J17" s="13">
        <v>0</v>
      </c>
      <c r="K17" s="42">
        <v>655000</v>
      </c>
      <c r="L17" s="13">
        <f t="shared" si="4"/>
        <v>1</v>
      </c>
      <c r="M17" s="42">
        <v>655000</v>
      </c>
      <c r="N17" s="13">
        <f t="shared" ref="N17:N24" si="5">M17/C17</f>
        <v>0.51101037384606152</v>
      </c>
      <c r="O17" s="55">
        <f t="shared" ref="O17:O24" si="6">M17/B17</f>
        <v>117.82694729267854</v>
      </c>
      <c r="P17" s="8">
        <v>83465</v>
      </c>
      <c r="Q17" s="13">
        <f t="shared" ref="Q17:Q24" si="7">P17/D17</f>
        <v>0.12002651757004723</v>
      </c>
      <c r="R17" s="56">
        <f t="shared" ref="R17:R24" si="8">P17/B17</f>
        <v>15.014391077531931</v>
      </c>
    </row>
    <row r="18" spans="1:18">
      <c r="A18" s="121" t="s">
        <v>65</v>
      </c>
      <c r="B18" s="25">
        <v>29568</v>
      </c>
      <c r="C18" s="42">
        <v>776602</v>
      </c>
      <c r="D18" s="10">
        <v>599000</v>
      </c>
      <c r="E18" s="42">
        <v>0</v>
      </c>
      <c r="F18" s="13">
        <v>0</v>
      </c>
      <c r="G18" s="42">
        <v>0</v>
      </c>
      <c r="H18" s="13">
        <v>0</v>
      </c>
      <c r="I18" s="42">
        <v>0</v>
      </c>
      <c r="J18" s="13">
        <v>0</v>
      </c>
      <c r="K18" s="42">
        <v>0</v>
      </c>
      <c r="L18" s="13">
        <v>0</v>
      </c>
      <c r="M18" s="42">
        <v>0</v>
      </c>
      <c r="N18" s="13">
        <f t="shared" si="5"/>
        <v>0</v>
      </c>
      <c r="O18" s="55">
        <f t="shared" si="6"/>
        <v>0</v>
      </c>
      <c r="P18" s="8">
        <v>0</v>
      </c>
      <c r="Q18" s="13">
        <f t="shared" si="7"/>
        <v>0</v>
      </c>
      <c r="R18" s="56">
        <f t="shared" si="8"/>
        <v>0</v>
      </c>
    </row>
    <row r="19" spans="1:18">
      <c r="A19" s="121" t="s">
        <v>66</v>
      </c>
      <c r="B19" s="25">
        <v>22529</v>
      </c>
      <c r="C19" s="42">
        <v>1155711</v>
      </c>
      <c r="D19" s="10">
        <v>1155711</v>
      </c>
      <c r="E19" s="42">
        <v>0</v>
      </c>
      <c r="F19" s="13">
        <v>0</v>
      </c>
      <c r="G19" s="42">
        <v>0</v>
      </c>
      <c r="H19" s="13">
        <v>0</v>
      </c>
      <c r="I19" s="42">
        <v>0</v>
      </c>
      <c r="J19" s="13">
        <v>0</v>
      </c>
      <c r="K19" s="42">
        <v>0</v>
      </c>
      <c r="L19" s="13">
        <v>0</v>
      </c>
      <c r="M19" s="42">
        <v>0</v>
      </c>
      <c r="N19" s="13">
        <f t="shared" si="5"/>
        <v>0</v>
      </c>
      <c r="O19" s="55">
        <f t="shared" si="6"/>
        <v>0</v>
      </c>
      <c r="P19" s="8">
        <v>0</v>
      </c>
      <c r="Q19" s="13">
        <f t="shared" si="7"/>
        <v>0</v>
      </c>
      <c r="R19" s="56">
        <f t="shared" si="8"/>
        <v>0</v>
      </c>
    </row>
    <row r="20" spans="1:18">
      <c r="A20" s="121" t="s">
        <v>67</v>
      </c>
      <c r="B20" s="25">
        <v>3616</v>
      </c>
      <c r="C20" s="42">
        <v>246029</v>
      </c>
      <c r="D20" s="10">
        <v>249306</v>
      </c>
      <c r="E20" s="42">
        <v>0</v>
      </c>
      <c r="F20" s="13">
        <v>0</v>
      </c>
      <c r="G20" s="42">
        <v>0</v>
      </c>
      <c r="H20" s="13">
        <v>0</v>
      </c>
      <c r="I20" s="42">
        <v>0</v>
      </c>
      <c r="J20" s="13">
        <v>0</v>
      </c>
      <c r="K20" s="42">
        <v>0</v>
      </c>
      <c r="L20" s="13">
        <v>0</v>
      </c>
      <c r="M20" s="42">
        <v>0</v>
      </c>
      <c r="N20" s="13">
        <f t="shared" si="5"/>
        <v>0</v>
      </c>
      <c r="O20" s="55">
        <f t="shared" si="6"/>
        <v>0</v>
      </c>
      <c r="P20" s="8">
        <v>0</v>
      </c>
      <c r="Q20" s="13">
        <f t="shared" si="7"/>
        <v>0</v>
      </c>
      <c r="R20" s="56">
        <f t="shared" si="8"/>
        <v>0</v>
      </c>
    </row>
    <row r="21" spans="1:18">
      <c r="A21" s="121" t="s">
        <v>68</v>
      </c>
      <c r="B21" s="25">
        <v>17075</v>
      </c>
      <c r="C21" s="42">
        <v>888993</v>
      </c>
      <c r="D21" s="10">
        <v>888993</v>
      </c>
      <c r="E21" s="42">
        <v>53815</v>
      </c>
      <c r="F21" s="13">
        <f>E21/M21</f>
        <v>1</v>
      </c>
      <c r="G21" s="42">
        <v>0</v>
      </c>
      <c r="H21" s="13">
        <v>0</v>
      </c>
      <c r="I21" s="42">
        <v>0</v>
      </c>
      <c r="J21" s="13">
        <v>0</v>
      </c>
      <c r="K21" s="42">
        <v>0</v>
      </c>
      <c r="L21" s="13">
        <f t="shared" si="4"/>
        <v>0</v>
      </c>
      <c r="M21" s="42">
        <v>53815</v>
      </c>
      <c r="N21" s="13">
        <f t="shared" si="5"/>
        <v>6.0534784863322887E-2</v>
      </c>
      <c r="O21" s="55">
        <f t="shared" si="6"/>
        <v>3.1516837481698388</v>
      </c>
      <c r="P21" s="8">
        <v>43815</v>
      </c>
      <c r="Q21" s="13">
        <f t="shared" si="7"/>
        <v>4.9286102365260466E-2</v>
      </c>
      <c r="R21" s="56">
        <f t="shared" si="8"/>
        <v>2.5660322108345532</v>
      </c>
    </row>
    <row r="22" spans="1:18">
      <c r="A22" s="121" t="s">
        <v>69</v>
      </c>
      <c r="B22" s="25">
        <v>14532</v>
      </c>
      <c r="C22" s="42">
        <v>1026577</v>
      </c>
      <c r="D22" s="10">
        <v>881168</v>
      </c>
      <c r="E22" s="42">
        <v>0</v>
      </c>
      <c r="F22" s="13">
        <v>0</v>
      </c>
      <c r="G22" s="42">
        <v>0</v>
      </c>
      <c r="H22" s="13">
        <v>0</v>
      </c>
      <c r="I22" s="42">
        <v>0</v>
      </c>
      <c r="J22" s="13">
        <v>0</v>
      </c>
      <c r="K22" s="42">
        <v>0</v>
      </c>
      <c r="L22" s="13">
        <v>0</v>
      </c>
      <c r="M22" s="42">
        <v>0</v>
      </c>
      <c r="N22" s="13">
        <f t="shared" si="5"/>
        <v>0</v>
      </c>
      <c r="O22" s="55">
        <f t="shared" si="6"/>
        <v>0</v>
      </c>
      <c r="P22" s="8">
        <v>0</v>
      </c>
      <c r="Q22" s="13">
        <f t="shared" si="7"/>
        <v>0</v>
      </c>
      <c r="R22" s="56">
        <f t="shared" si="8"/>
        <v>0</v>
      </c>
    </row>
    <row r="23" spans="1:18">
      <c r="A23" s="121" t="s">
        <v>70</v>
      </c>
      <c r="B23" s="25">
        <v>1410</v>
      </c>
      <c r="C23" s="42">
        <v>556544</v>
      </c>
      <c r="D23" s="10">
        <v>540509</v>
      </c>
      <c r="E23" s="42">
        <v>40000</v>
      </c>
      <c r="F23" s="13">
        <f>E23/M23</f>
        <v>1</v>
      </c>
      <c r="G23" s="42">
        <v>0</v>
      </c>
      <c r="H23" s="13">
        <v>0</v>
      </c>
      <c r="I23" s="42">
        <v>0</v>
      </c>
      <c r="J23" s="13">
        <v>0</v>
      </c>
      <c r="K23" s="42">
        <v>0</v>
      </c>
      <c r="L23" s="13">
        <f t="shared" si="4"/>
        <v>0</v>
      </c>
      <c r="M23" s="42">
        <v>40000</v>
      </c>
      <c r="N23" s="13">
        <f t="shared" si="5"/>
        <v>7.1872125114995397E-2</v>
      </c>
      <c r="O23" s="55">
        <f t="shared" si="6"/>
        <v>28.368794326241133</v>
      </c>
      <c r="P23" s="8">
        <v>36168</v>
      </c>
      <c r="Q23" s="13">
        <f t="shared" si="7"/>
        <v>6.6914704473006001E-2</v>
      </c>
      <c r="R23" s="56">
        <f t="shared" si="8"/>
        <v>25.651063829787233</v>
      </c>
    </row>
    <row r="24" spans="1:18">
      <c r="A24" s="121" t="s">
        <v>71</v>
      </c>
      <c r="B24" s="25">
        <v>25163</v>
      </c>
      <c r="C24" s="42">
        <v>2712393</v>
      </c>
      <c r="D24" s="10">
        <v>2564074</v>
      </c>
      <c r="E24" s="42">
        <v>0</v>
      </c>
      <c r="F24" s="13">
        <v>0</v>
      </c>
      <c r="G24" s="42">
        <v>0</v>
      </c>
      <c r="H24" s="13">
        <v>0</v>
      </c>
      <c r="I24" s="42">
        <v>0</v>
      </c>
      <c r="J24" s="13">
        <v>0</v>
      </c>
      <c r="K24" s="42">
        <v>80000</v>
      </c>
      <c r="L24" s="13">
        <f t="shared" si="4"/>
        <v>1</v>
      </c>
      <c r="M24" s="42">
        <v>80000</v>
      </c>
      <c r="N24" s="13">
        <f t="shared" si="5"/>
        <v>2.9494251017459491E-2</v>
      </c>
      <c r="O24" s="55">
        <f t="shared" si="6"/>
        <v>3.1792711520883836</v>
      </c>
      <c r="P24" s="8">
        <v>80000</v>
      </c>
      <c r="Q24" s="13">
        <f t="shared" si="7"/>
        <v>3.1200347571871952E-2</v>
      </c>
      <c r="R24" s="56">
        <f t="shared" si="8"/>
        <v>3.1792711520883836</v>
      </c>
    </row>
    <row r="25" spans="1:18">
      <c r="A25" s="121" t="s">
        <v>72</v>
      </c>
      <c r="B25" s="25">
        <v>27732</v>
      </c>
      <c r="C25" s="8">
        <v>1800437</v>
      </c>
      <c r="D25" s="10">
        <v>1864892</v>
      </c>
      <c r="E25" s="8">
        <v>0</v>
      </c>
      <c r="F25" s="13">
        <v>0</v>
      </c>
      <c r="G25" s="8">
        <v>0</v>
      </c>
      <c r="H25" s="13">
        <v>0</v>
      </c>
      <c r="I25" s="8">
        <v>0</v>
      </c>
      <c r="J25" s="13">
        <v>0</v>
      </c>
      <c r="K25" s="8">
        <v>22884</v>
      </c>
      <c r="L25" s="13">
        <v>1</v>
      </c>
      <c r="M25" s="8">
        <v>22884</v>
      </c>
      <c r="N25" s="13">
        <v>1.2710247567673848E-2</v>
      </c>
      <c r="O25" s="76">
        <v>0.82518390307226308</v>
      </c>
      <c r="P25" s="8">
        <v>21642</v>
      </c>
      <c r="Q25" s="13">
        <v>1.1604961574182312E-2</v>
      </c>
      <c r="R25" s="122">
        <v>0.7803980960623107</v>
      </c>
    </row>
    <row r="26" spans="1:18">
      <c r="A26" s="121" t="s">
        <v>73</v>
      </c>
      <c r="B26" s="25">
        <v>34114</v>
      </c>
      <c r="C26" s="42">
        <v>1197744</v>
      </c>
      <c r="D26" s="10">
        <v>1177528</v>
      </c>
      <c r="E26" s="42">
        <v>0</v>
      </c>
      <c r="F26" s="13">
        <v>0</v>
      </c>
      <c r="G26" s="42">
        <v>0</v>
      </c>
      <c r="H26" s="13">
        <v>0</v>
      </c>
      <c r="I26" s="42">
        <v>0</v>
      </c>
      <c r="J26" s="13">
        <v>0</v>
      </c>
      <c r="K26" s="42">
        <v>0</v>
      </c>
      <c r="L26" s="13">
        <v>0</v>
      </c>
      <c r="M26" s="42">
        <v>0</v>
      </c>
      <c r="N26" s="13">
        <f>M26/C26</f>
        <v>0</v>
      </c>
      <c r="O26" s="55">
        <f>M26/B26</f>
        <v>0</v>
      </c>
      <c r="P26" s="8">
        <v>0</v>
      </c>
      <c r="Q26" s="13">
        <f>P26/D26</f>
        <v>0</v>
      </c>
      <c r="R26" s="56">
        <f>P26/B26</f>
        <v>0</v>
      </c>
    </row>
    <row r="27" spans="1:18">
      <c r="A27" s="121" t="s">
        <v>74</v>
      </c>
      <c r="B27" s="25">
        <v>12588</v>
      </c>
      <c r="C27" s="42">
        <v>468742</v>
      </c>
      <c r="D27" s="10">
        <v>474020</v>
      </c>
      <c r="E27" s="42">
        <v>0</v>
      </c>
      <c r="F27" s="13">
        <v>0</v>
      </c>
      <c r="G27" s="42">
        <v>0</v>
      </c>
      <c r="H27" s="13">
        <v>0</v>
      </c>
      <c r="I27" s="42">
        <v>0</v>
      </c>
      <c r="J27" s="13">
        <v>0</v>
      </c>
      <c r="K27" s="42">
        <v>0</v>
      </c>
      <c r="L27" s="13">
        <v>0</v>
      </c>
      <c r="M27" s="42">
        <v>0</v>
      </c>
      <c r="N27" s="13">
        <f>M27/C27</f>
        <v>0</v>
      </c>
      <c r="O27" s="55">
        <f>M27/B27</f>
        <v>0</v>
      </c>
      <c r="P27" s="8">
        <v>0</v>
      </c>
      <c r="Q27" s="13">
        <f>P27/D27</f>
        <v>0</v>
      </c>
      <c r="R27" s="56">
        <f>P27/B27</f>
        <v>0</v>
      </c>
    </row>
    <row r="28" spans="1:18">
      <c r="A28" s="121" t="s">
        <v>75</v>
      </c>
      <c r="B28" s="25">
        <v>75604</v>
      </c>
      <c r="C28" s="42">
        <v>2843680</v>
      </c>
      <c r="D28" s="10">
        <v>2152512</v>
      </c>
      <c r="E28" s="42">
        <v>12743</v>
      </c>
      <c r="F28" s="13">
        <f>E28/M28</f>
        <v>5.5315842478121963E-2</v>
      </c>
      <c r="G28" s="42">
        <v>0</v>
      </c>
      <c r="H28" s="13">
        <v>0</v>
      </c>
      <c r="I28" s="42">
        <v>0</v>
      </c>
      <c r="J28" s="13">
        <v>0</v>
      </c>
      <c r="K28" s="42">
        <v>217625</v>
      </c>
      <c r="L28" s="13">
        <f t="shared" si="4"/>
        <v>0.94468415752187807</v>
      </c>
      <c r="M28" s="42">
        <v>230368</v>
      </c>
      <c r="N28" s="13">
        <f>M28/C28</f>
        <v>8.1010521577673994E-2</v>
      </c>
      <c r="O28" s="55">
        <f>M28/B28</f>
        <v>3.0470345484365908</v>
      </c>
      <c r="P28" s="8">
        <v>163394</v>
      </c>
      <c r="Q28" s="13">
        <f>P28/D28</f>
        <v>7.5908519906044664E-2</v>
      </c>
      <c r="R28" s="56">
        <f>P28/B28</f>
        <v>2.1611819480450771</v>
      </c>
    </row>
    <row r="29" spans="1:18">
      <c r="A29" s="121" t="s">
        <v>76</v>
      </c>
      <c r="B29" s="25">
        <v>17871</v>
      </c>
      <c r="C29" s="42">
        <v>649914</v>
      </c>
      <c r="D29" s="10">
        <v>649914</v>
      </c>
      <c r="E29" s="42">
        <v>0</v>
      </c>
      <c r="F29" s="13">
        <v>0</v>
      </c>
      <c r="G29" s="42">
        <v>0</v>
      </c>
      <c r="H29" s="13">
        <v>0</v>
      </c>
      <c r="I29" s="42">
        <v>0</v>
      </c>
      <c r="J29" s="13">
        <v>0</v>
      </c>
      <c r="K29" s="42">
        <v>0</v>
      </c>
      <c r="L29" s="13">
        <v>0</v>
      </c>
      <c r="M29" s="42">
        <v>0</v>
      </c>
      <c r="N29" s="13">
        <f>M29/C29</f>
        <v>0</v>
      </c>
      <c r="O29" s="55">
        <f>M29/B29</f>
        <v>0</v>
      </c>
      <c r="P29" s="8">
        <v>0</v>
      </c>
      <c r="Q29" s="13">
        <f>P29/D29</f>
        <v>0</v>
      </c>
      <c r="R29" s="56">
        <f>P29/B29</f>
        <v>0</v>
      </c>
    </row>
    <row r="30" spans="1:18">
      <c r="A30" s="121" t="s">
        <v>77</v>
      </c>
      <c r="B30" s="25">
        <v>190934</v>
      </c>
      <c r="C30" s="8">
        <v>13001597</v>
      </c>
      <c r="D30" s="10">
        <v>11922515</v>
      </c>
      <c r="E30" s="8">
        <v>65000</v>
      </c>
      <c r="F30" s="13">
        <v>5.7650485505781016E-2</v>
      </c>
      <c r="G30" s="8">
        <v>560811</v>
      </c>
      <c r="H30" s="13">
        <v>0.49740040656896239</v>
      </c>
      <c r="I30" s="8">
        <v>0</v>
      </c>
      <c r="J30" s="13">
        <v>0</v>
      </c>
      <c r="K30" s="8">
        <v>501673</v>
      </c>
      <c r="L30" s="13">
        <v>0.4449491079252566</v>
      </c>
      <c r="M30" s="8">
        <v>1127484</v>
      </c>
      <c r="N30" s="13">
        <v>8.6718885380003705E-2</v>
      </c>
      <c r="O30" s="76">
        <v>5.9050980967245223</v>
      </c>
      <c r="P30" s="8">
        <v>111581</v>
      </c>
      <c r="Q30" s="13">
        <v>9.3588475250398085E-3</v>
      </c>
      <c r="R30" s="122">
        <v>0.58439565504310387</v>
      </c>
    </row>
    <row r="31" spans="1:18">
      <c r="A31" s="121" t="s">
        <v>78</v>
      </c>
      <c r="B31" s="25">
        <v>8020</v>
      </c>
      <c r="C31" s="42">
        <v>175581</v>
      </c>
      <c r="D31" s="10">
        <v>140401</v>
      </c>
      <c r="E31" s="42">
        <v>0</v>
      </c>
      <c r="F31" s="13">
        <v>0</v>
      </c>
      <c r="G31" s="42">
        <v>0</v>
      </c>
      <c r="H31" s="13">
        <v>0</v>
      </c>
      <c r="I31" s="42">
        <v>0</v>
      </c>
      <c r="J31" s="13">
        <v>0</v>
      </c>
      <c r="K31" s="42">
        <v>0</v>
      </c>
      <c r="L31" s="13">
        <v>0</v>
      </c>
      <c r="M31" s="42">
        <v>0</v>
      </c>
      <c r="N31" s="13">
        <f>M31/C31</f>
        <v>0</v>
      </c>
      <c r="O31" s="55">
        <f>M31/B31</f>
        <v>0</v>
      </c>
      <c r="P31" s="8">
        <v>0</v>
      </c>
      <c r="Q31" s="13">
        <f>P31/D31</f>
        <v>0</v>
      </c>
      <c r="R31" s="56">
        <f>P31/B31</f>
        <v>0</v>
      </c>
    </row>
    <row r="32" spans="1:18">
      <c r="A32" s="121" t="s">
        <v>79</v>
      </c>
      <c r="B32" s="25">
        <v>10384</v>
      </c>
      <c r="C32" s="8">
        <v>700293</v>
      </c>
      <c r="D32" s="10">
        <v>671462</v>
      </c>
      <c r="E32" s="137">
        <v>0</v>
      </c>
      <c r="F32" s="13">
        <v>0</v>
      </c>
      <c r="G32" s="137">
        <v>0</v>
      </c>
      <c r="H32" s="13">
        <v>0</v>
      </c>
      <c r="I32" s="137">
        <v>0</v>
      </c>
      <c r="J32" s="13">
        <v>0</v>
      </c>
      <c r="K32" s="8">
        <v>234</v>
      </c>
      <c r="L32" s="13">
        <v>1</v>
      </c>
      <c r="M32" s="8">
        <v>234</v>
      </c>
      <c r="N32" s="15">
        <v>3.3414585037976963E-4</v>
      </c>
      <c r="O32" s="76">
        <v>2.2534668721109399E-2</v>
      </c>
      <c r="P32" s="8">
        <v>1550</v>
      </c>
      <c r="Q32" s="15">
        <v>2.3083957096604124E-3</v>
      </c>
      <c r="R32" s="122">
        <v>0.14926810477657934</v>
      </c>
    </row>
    <row r="33" spans="1:18">
      <c r="A33" s="121" t="s">
        <v>80</v>
      </c>
      <c r="B33" s="25">
        <v>22118</v>
      </c>
      <c r="C33" s="8">
        <v>2123563</v>
      </c>
      <c r="D33" s="10">
        <v>1972611</v>
      </c>
      <c r="E33" s="8">
        <v>0</v>
      </c>
      <c r="F33" s="13">
        <v>0</v>
      </c>
      <c r="G33" s="8">
        <v>0</v>
      </c>
      <c r="H33" s="13">
        <v>0</v>
      </c>
      <c r="I33" s="8">
        <v>0</v>
      </c>
      <c r="J33" s="13">
        <v>0</v>
      </c>
      <c r="K33" s="8">
        <v>141991</v>
      </c>
      <c r="L33" s="13">
        <v>1</v>
      </c>
      <c r="M33" s="8">
        <v>141991</v>
      </c>
      <c r="N33" s="13">
        <v>6.6864510259408358E-2</v>
      </c>
      <c r="O33" s="76">
        <v>6.4197034089881546</v>
      </c>
      <c r="P33" s="8">
        <v>127448</v>
      </c>
      <c r="Q33" s="13">
        <v>6.4608785006268335E-2</v>
      </c>
      <c r="R33" s="122">
        <v>5.7621846459896915</v>
      </c>
    </row>
    <row r="34" spans="1:18">
      <c r="A34" s="121" t="s">
        <v>81</v>
      </c>
      <c r="B34" s="25">
        <v>31931</v>
      </c>
      <c r="C34" s="42">
        <v>1335860</v>
      </c>
      <c r="D34" s="10">
        <v>1287565</v>
      </c>
      <c r="E34" s="42">
        <v>0</v>
      </c>
      <c r="F34" s="13">
        <v>0</v>
      </c>
      <c r="G34" s="42">
        <v>0</v>
      </c>
      <c r="H34" s="13">
        <v>0</v>
      </c>
      <c r="I34" s="42">
        <v>0</v>
      </c>
      <c r="J34" s="13">
        <v>0</v>
      </c>
      <c r="K34" s="42">
        <v>4228</v>
      </c>
      <c r="L34" s="13">
        <f t="shared" si="4"/>
        <v>1</v>
      </c>
      <c r="M34" s="42">
        <v>4228</v>
      </c>
      <c r="N34" s="15">
        <f>M34/C34</f>
        <v>3.1650023206024583E-3</v>
      </c>
      <c r="O34" s="55">
        <f>M34/B34</f>
        <v>0.13241051016253796</v>
      </c>
      <c r="P34" s="8">
        <v>4228</v>
      </c>
      <c r="Q34" s="15">
        <f>P34/D34</f>
        <v>3.2837177152221443E-3</v>
      </c>
      <c r="R34" s="56">
        <f>P34/B34</f>
        <v>0.13241051016253796</v>
      </c>
    </row>
    <row r="35" spans="1:18">
      <c r="A35" s="121" t="s">
        <v>82</v>
      </c>
      <c r="B35" s="25">
        <v>16359</v>
      </c>
      <c r="C35" s="42">
        <v>722724</v>
      </c>
      <c r="D35" s="10">
        <v>717031</v>
      </c>
      <c r="E35" s="42">
        <v>0</v>
      </c>
      <c r="F35" s="13">
        <v>0</v>
      </c>
      <c r="G35" s="42">
        <v>0</v>
      </c>
      <c r="H35" s="13">
        <v>0</v>
      </c>
      <c r="I35" s="42">
        <v>0</v>
      </c>
      <c r="J35" s="13">
        <v>0</v>
      </c>
      <c r="K35" s="42">
        <v>0</v>
      </c>
      <c r="L35" s="13">
        <v>0</v>
      </c>
      <c r="M35" s="42">
        <v>0</v>
      </c>
      <c r="N35" s="13">
        <f>M35/C35</f>
        <v>0</v>
      </c>
      <c r="O35" s="55">
        <f>M35/B35</f>
        <v>0</v>
      </c>
      <c r="P35" s="8">
        <v>0</v>
      </c>
      <c r="Q35" s="13">
        <f>P35/D35</f>
        <v>0</v>
      </c>
      <c r="R35" s="56">
        <f>P35/B35</f>
        <v>0</v>
      </c>
    </row>
    <row r="36" spans="1:18">
      <c r="A36" s="121" t="s">
        <v>83</v>
      </c>
      <c r="B36" s="25">
        <v>11147</v>
      </c>
      <c r="C36" s="42">
        <v>441902</v>
      </c>
      <c r="D36" s="10">
        <v>389668</v>
      </c>
      <c r="E36" s="42">
        <v>0</v>
      </c>
      <c r="F36" s="13">
        <v>0</v>
      </c>
      <c r="G36" s="42">
        <v>0</v>
      </c>
      <c r="H36" s="13">
        <v>0</v>
      </c>
      <c r="I36" s="42">
        <v>0</v>
      </c>
      <c r="J36" s="13">
        <v>0</v>
      </c>
      <c r="K36" s="42">
        <v>2500</v>
      </c>
      <c r="L36" s="13">
        <f t="shared" si="4"/>
        <v>1</v>
      </c>
      <c r="M36" s="42">
        <v>2500</v>
      </c>
      <c r="N36" s="13">
        <f>M36/C36</f>
        <v>5.6573629447253014E-3</v>
      </c>
      <c r="O36" s="55">
        <f>M36/B36</f>
        <v>0.22427558984480128</v>
      </c>
      <c r="P36" s="8">
        <v>28050</v>
      </c>
      <c r="Q36" s="13">
        <f>P36/D36</f>
        <v>7.1984355913238957E-2</v>
      </c>
      <c r="R36" s="56">
        <f>P36/B36</f>
        <v>2.5163721180586704</v>
      </c>
    </row>
    <row r="37" spans="1:18">
      <c r="A37" s="121" t="s">
        <v>84</v>
      </c>
      <c r="B37" s="25">
        <v>82823</v>
      </c>
      <c r="C37" s="8">
        <v>4184531</v>
      </c>
      <c r="D37" s="10">
        <v>3565304</v>
      </c>
      <c r="E37" s="8">
        <v>0</v>
      </c>
      <c r="F37" s="13">
        <v>0</v>
      </c>
      <c r="G37" s="8">
        <v>0</v>
      </c>
      <c r="H37" s="13">
        <v>0</v>
      </c>
      <c r="I37" s="8">
        <v>0</v>
      </c>
      <c r="J37" s="13">
        <v>0</v>
      </c>
      <c r="K37" s="8">
        <v>22585</v>
      </c>
      <c r="L37" s="13">
        <v>1</v>
      </c>
      <c r="M37" s="8">
        <v>22585</v>
      </c>
      <c r="N37" s="13">
        <v>5.3972595734145595E-3</v>
      </c>
      <c r="O37" s="76">
        <v>0.27268995327384904</v>
      </c>
      <c r="P37" s="8">
        <v>0</v>
      </c>
      <c r="Q37" s="13">
        <v>0</v>
      </c>
      <c r="R37" s="122">
        <v>0</v>
      </c>
    </row>
    <row r="38" spans="1:18">
      <c r="A38" s="121" t="s">
        <v>85</v>
      </c>
      <c r="B38" s="25">
        <v>6528</v>
      </c>
      <c r="C38" s="42">
        <v>270591</v>
      </c>
      <c r="D38" s="10">
        <v>268681</v>
      </c>
      <c r="E38" s="42">
        <v>0</v>
      </c>
      <c r="F38" s="13">
        <v>0</v>
      </c>
      <c r="G38" s="42">
        <v>0</v>
      </c>
      <c r="H38" s="13">
        <v>0</v>
      </c>
      <c r="I38" s="42">
        <v>0</v>
      </c>
      <c r="J38" s="13">
        <v>0</v>
      </c>
      <c r="K38" s="42">
        <v>0</v>
      </c>
      <c r="L38" s="13">
        <v>0</v>
      </c>
      <c r="M38" s="42">
        <v>0</v>
      </c>
      <c r="N38" s="13">
        <f>M38/C38</f>
        <v>0</v>
      </c>
      <c r="O38" s="55">
        <f>M38/B38</f>
        <v>0</v>
      </c>
      <c r="P38" s="8">
        <v>0</v>
      </c>
      <c r="Q38" s="13">
        <f>P38/D38</f>
        <v>0</v>
      </c>
      <c r="R38" s="56">
        <f>P38/B38</f>
        <v>0</v>
      </c>
    </row>
    <row r="39" spans="1:18">
      <c r="A39" s="121" t="s">
        <v>86</v>
      </c>
      <c r="B39" s="25">
        <v>31012</v>
      </c>
      <c r="C39" s="42">
        <v>1010377</v>
      </c>
      <c r="D39" s="10">
        <v>962473</v>
      </c>
      <c r="E39" s="42">
        <v>0</v>
      </c>
      <c r="F39" s="13">
        <v>0</v>
      </c>
      <c r="G39" s="42">
        <v>0</v>
      </c>
      <c r="H39" s="13">
        <v>0</v>
      </c>
      <c r="I39" s="42">
        <v>0</v>
      </c>
      <c r="J39" s="13">
        <v>0</v>
      </c>
      <c r="K39" s="42">
        <v>0</v>
      </c>
      <c r="L39" s="13">
        <v>0</v>
      </c>
      <c r="M39" s="42">
        <v>0</v>
      </c>
      <c r="N39" s="13">
        <f>M39/C39</f>
        <v>0</v>
      </c>
      <c r="O39" s="55">
        <f>M39/B39</f>
        <v>0</v>
      </c>
      <c r="P39" s="8">
        <v>0</v>
      </c>
      <c r="Q39" s="13">
        <f>P39/D39</f>
        <v>0</v>
      </c>
      <c r="R39" s="56">
        <f>P39/B39</f>
        <v>0</v>
      </c>
    </row>
    <row r="40" spans="1:18">
      <c r="A40" s="121" t="s">
        <v>87</v>
      </c>
      <c r="B40" s="25">
        <v>23359</v>
      </c>
      <c r="C40" s="42">
        <v>2860776</v>
      </c>
      <c r="D40" s="10">
        <v>2794852</v>
      </c>
      <c r="E40" s="42">
        <v>0</v>
      </c>
      <c r="F40" s="13">
        <v>0</v>
      </c>
      <c r="G40" s="42">
        <v>0</v>
      </c>
      <c r="H40" s="13">
        <v>0</v>
      </c>
      <c r="I40" s="42">
        <v>0</v>
      </c>
      <c r="J40" s="13">
        <v>0</v>
      </c>
      <c r="K40" s="42">
        <v>325000</v>
      </c>
      <c r="L40" s="13">
        <f t="shared" si="4"/>
        <v>1</v>
      </c>
      <c r="M40" s="42">
        <v>325000</v>
      </c>
      <c r="N40" s="13">
        <f>M40/C40</f>
        <v>0.11360553919635791</v>
      </c>
      <c r="O40" s="55">
        <f>M40/B40</f>
        <v>13.91326683505287</v>
      </c>
      <c r="P40" s="8">
        <v>524605</v>
      </c>
      <c r="Q40" s="13">
        <f>P40/D40</f>
        <v>0.18770403584876766</v>
      </c>
      <c r="R40" s="56">
        <f>P40/B40</f>
        <v>22.458367224624343</v>
      </c>
    </row>
    <row r="41" spans="1:18">
      <c r="A41" s="121" t="s">
        <v>88</v>
      </c>
      <c r="B41" s="25">
        <v>43240</v>
      </c>
      <c r="C41" s="42">
        <v>1116278</v>
      </c>
      <c r="D41" s="10">
        <v>1114764</v>
      </c>
      <c r="E41" s="42">
        <v>0</v>
      </c>
      <c r="F41" s="13">
        <v>0</v>
      </c>
      <c r="G41" s="42">
        <v>0</v>
      </c>
      <c r="H41" s="13">
        <v>0</v>
      </c>
      <c r="I41" s="42">
        <v>0</v>
      </c>
      <c r="J41" s="13">
        <v>0</v>
      </c>
      <c r="K41" s="42">
        <v>0</v>
      </c>
      <c r="L41" s="13">
        <v>0</v>
      </c>
      <c r="M41" s="42">
        <v>0</v>
      </c>
      <c r="N41" s="13">
        <f>M41/C41</f>
        <v>0</v>
      </c>
      <c r="O41" s="55">
        <f>M41/B41</f>
        <v>0</v>
      </c>
      <c r="P41" s="8">
        <v>0</v>
      </c>
      <c r="Q41" s="13">
        <f>P41/D41</f>
        <v>0</v>
      </c>
      <c r="R41" s="56">
        <f>P41/B41</f>
        <v>0</v>
      </c>
    </row>
    <row r="42" spans="1:18">
      <c r="A42" s="31"/>
      <c r="B42" s="33"/>
      <c r="C42" s="57"/>
      <c r="D42" s="34"/>
      <c r="E42" s="57"/>
      <c r="F42" s="57"/>
      <c r="G42" s="57"/>
      <c r="H42" s="57"/>
      <c r="I42" s="57"/>
      <c r="J42" s="57"/>
      <c r="K42" s="57"/>
      <c r="L42" s="57"/>
      <c r="M42" s="57"/>
      <c r="N42" s="57"/>
      <c r="O42" s="57"/>
      <c r="P42" s="34"/>
      <c r="Q42" s="32"/>
      <c r="R42" s="58"/>
    </row>
    <row r="43" spans="1:18">
      <c r="A43" s="29" t="s">
        <v>89</v>
      </c>
      <c r="B43" s="52">
        <f>SUM(B3:B41)</f>
        <v>1097379</v>
      </c>
      <c r="C43" s="46">
        <f>SUM(C3:C41)</f>
        <v>60107558.700000003</v>
      </c>
      <c r="D43" s="46">
        <f>SUM(D3:D41)</f>
        <v>54875284</v>
      </c>
      <c r="E43" s="46">
        <f>SUM(E3:E41)</f>
        <v>344255</v>
      </c>
      <c r="F43" s="38">
        <f>E43/M43</f>
        <v>0.10111947992590847</v>
      </c>
      <c r="G43" s="46">
        <f>SUM(G3:G41)</f>
        <v>851335</v>
      </c>
      <c r="H43" s="38">
        <f>G43/M43</f>
        <v>0.2500662370705532</v>
      </c>
      <c r="I43" s="46">
        <f>SUM(I3:I41)</f>
        <v>0</v>
      </c>
      <c r="J43" s="38">
        <f>SUM(J3:J41)</f>
        <v>0</v>
      </c>
      <c r="K43" s="46">
        <f>SUM(K3:K41)</f>
        <v>2208848</v>
      </c>
      <c r="L43" s="38">
        <f>K43/M43</f>
        <v>0.64881428300353827</v>
      </c>
      <c r="M43" s="46">
        <f>SUM(M3:M41)</f>
        <v>3404438</v>
      </c>
      <c r="N43" s="38">
        <f>M43/C43</f>
        <v>5.6639099534747862E-2</v>
      </c>
      <c r="O43" s="62">
        <f>M43/B43</f>
        <v>3.102335656140677</v>
      </c>
      <c r="P43" s="46">
        <f>SUM(P3:P41)</f>
        <v>1785040</v>
      </c>
      <c r="Q43" s="38">
        <f>P43/D43</f>
        <v>3.252903438276511E-2</v>
      </c>
      <c r="R43" s="62">
        <f>P43/B43</f>
        <v>1.6266394746026669</v>
      </c>
    </row>
    <row r="44" spans="1:18">
      <c r="A44" s="29" t="s">
        <v>90</v>
      </c>
      <c r="B44" s="52">
        <f t="shared" ref="B44:R44" si="9">AVERAGE(B3:B41)</f>
        <v>28137.923076923078</v>
      </c>
      <c r="C44" s="46">
        <f t="shared" si="9"/>
        <v>1541219.453846154</v>
      </c>
      <c r="D44" s="46">
        <f t="shared" si="9"/>
        <v>1407058.564102564</v>
      </c>
      <c r="E44" s="46">
        <f t="shared" si="9"/>
        <v>8827.0512820512813</v>
      </c>
      <c r="F44" s="38">
        <f t="shared" si="9"/>
        <v>0.1049431613243572</v>
      </c>
      <c r="G44" s="46">
        <f t="shared" si="9"/>
        <v>21829.102564102563</v>
      </c>
      <c r="H44" s="38">
        <f t="shared" si="9"/>
        <v>5.594066348140149E-2</v>
      </c>
      <c r="I44" s="46">
        <f t="shared" si="9"/>
        <v>0</v>
      </c>
      <c r="J44" s="38">
        <f t="shared" si="9"/>
        <v>0</v>
      </c>
      <c r="K44" s="46">
        <f t="shared" si="9"/>
        <v>56637.128205128203</v>
      </c>
      <c r="L44" s="38">
        <f t="shared" si="9"/>
        <v>0.40321873929680546</v>
      </c>
      <c r="M44" s="46">
        <f t="shared" si="9"/>
        <v>87293.282051282047</v>
      </c>
      <c r="N44" s="38">
        <f t="shared" si="9"/>
        <v>4.2547039986605958E-2</v>
      </c>
      <c r="O44" s="62">
        <f t="shared" si="9"/>
        <v>5.6780535965293844</v>
      </c>
      <c r="P44" s="46">
        <f t="shared" si="9"/>
        <v>45770.256410256414</v>
      </c>
      <c r="Q44" s="38">
        <f t="shared" si="9"/>
        <v>3.210727786653933E-2</v>
      </c>
      <c r="R44" s="62">
        <f t="shared" si="9"/>
        <v>2.9566138007520868</v>
      </c>
    </row>
    <row r="45" spans="1:18">
      <c r="A45" s="29" t="s">
        <v>91</v>
      </c>
      <c r="B45" s="52">
        <f>MEDIAN(B3:B41)</f>
        <v>17871</v>
      </c>
      <c r="C45" s="46">
        <f>MEDIAN(C3:C41)</f>
        <v>1026577</v>
      </c>
      <c r="D45" s="46">
        <f t="shared" ref="D45:R45" si="10">MEDIAN(D3:D41)</f>
        <v>888993</v>
      </c>
      <c r="E45" s="46">
        <f t="shared" si="10"/>
        <v>0</v>
      </c>
      <c r="F45" s="38">
        <f t="shared" si="10"/>
        <v>0</v>
      </c>
      <c r="G45" s="46">
        <f t="shared" si="10"/>
        <v>0</v>
      </c>
      <c r="H45" s="38">
        <f t="shared" si="10"/>
        <v>0</v>
      </c>
      <c r="I45" s="46">
        <f t="shared" si="10"/>
        <v>0</v>
      </c>
      <c r="J45" s="38">
        <f t="shared" si="10"/>
        <v>0</v>
      </c>
      <c r="K45" s="46">
        <f t="shared" si="10"/>
        <v>0</v>
      </c>
      <c r="L45" s="38">
        <f t="shared" si="10"/>
        <v>0</v>
      </c>
      <c r="M45" s="46">
        <f t="shared" si="10"/>
        <v>4228</v>
      </c>
      <c r="N45" s="38">
        <f t="shared" si="10"/>
        <v>4.2032936242839703E-3</v>
      </c>
      <c r="O45" s="62">
        <f t="shared" si="10"/>
        <v>0.21175476815009114</v>
      </c>
      <c r="P45" s="46">
        <f t="shared" si="10"/>
        <v>1550</v>
      </c>
      <c r="Q45" s="38">
        <f t="shared" si="10"/>
        <v>2.3083957096604124E-3</v>
      </c>
      <c r="R45" s="62">
        <f t="shared" si="10"/>
        <v>0.13241051016253796</v>
      </c>
    </row>
  </sheetData>
  <autoFilter ref="A2:R41" xr:uid="{A03C64B2-EB06-4F45-8ECD-5C4ABBF89E9F}"/>
  <mergeCells count="9">
    <mergeCell ref="I1:J1"/>
    <mergeCell ref="M1:O1"/>
    <mergeCell ref="P1:R1"/>
    <mergeCell ref="A1:A2"/>
    <mergeCell ref="B1:B2"/>
    <mergeCell ref="C1:D1"/>
    <mergeCell ref="E1:F1"/>
    <mergeCell ref="G1:H1"/>
    <mergeCell ref="K1:L1"/>
  </mergeCells>
  <conditionalFormatting sqref="A3:R41">
    <cfRule type="expression" dxfId="0" priority="1">
      <formula>MOD(ROW(),2)=1</formula>
    </cfRule>
  </conditionalFormatting>
  <pageMargins left="0.7" right="0.7" top="0.75" bottom="0.75" header="0.3" footer="0.3"/>
  <ignoredErrors>
    <ignoredError sqref="H43 F43 L4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985EE-51D8-4C42-A1DD-7702738BB58B}">
  <sheetPr>
    <tabColor theme="8" tint="-0.249977111117893"/>
  </sheetPr>
  <dimension ref="A1:AZ40"/>
  <sheetViews>
    <sheetView workbookViewId="0">
      <pane xSplit="1" ySplit="1" topLeftCell="B2" activePane="bottomRight" state="frozen"/>
      <selection pane="bottomRight"/>
      <selection pane="bottomLeft" activeCell="A2" sqref="A2"/>
      <selection pane="topRight" activeCell="B1" sqref="B1"/>
    </sheetView>
  </sheetViews>
  <sheetFormatPr defaultRowHeight="12.75"/>
  <cols>
    <col min="1" max="1" width="15.28515625" style="2" customWidth="1"/>
    <col min="2" max="2" width="15.28515625" style="5" customWidth="1"/>
    <col min="3" max="3" width="13.7109375" style="40" bestFit="1" customWidth="1"/>
    <col min="4" max="4" width="13.5703125" style="40" bestFit="1" customWidth="1"/>
    <col min="5" max="5" width="13" style="40" customWidth="1"/>
    <col min="6" max="7" width="13.140625" style="40" customWidth="1"/>
    <col min="8" max="8" width="11.7109375" style="40" bestFit="1" customWidth="1"/>
    <col min="9" max="9" width="15.85546875" style="40" customWidth="1"/>
    <col min="10" max="10" width="13" style="40" customWidth="1"/>
    <col min="11" max="11" width="11.7109375" style="40" bestFit="1" customWidth="1"/>
    <col min="12" max="12" width="12.140625" style="40" bestFit="1" customWidth="1"/>
    <col min="13" max="14" width="15.28515625" style="40" customWidth="1"/>
    <col min="15" max="15" width="13.7109375" style="40" bestFit="1" customWidth="1"/>
    <col min="16" max="16" width="13.140625" style="40" customWidth="1"/>
    <col min="17" max="17" width="12.140625" style="40" bestFit="1" customWidth="1"/>
    <col min="18" max="18" width="14.5703125" style="40" bestFit="1" customWidth="1"/>
    <col min="19" max="19" width="14" style="40" customWidth="1"/>
    <col min="20" max="20" width="13.85546875" style="40" customWidth="1"/>
    <col min="21" max="21" width="15.28515625" style="40" customWidth="1"/>
    <col min="22" max="22" width="15.85546875" style="40" customWidth="1"/>
    <col min="23" max="24" width="12.140625" style="40" bestFit="1" customWidth="1"/>
    <col min="25" max="25" width="13.7109375" style="40" bestFit="1" customWidth="1"/>
    <col min="26" max="26" width="14.28515625" style="40" customWidth="1"/>
    <col min="27" max="27" width="18" style="40" customWidth="1"/>
    <col min="28" max="28" width="14.140625" style="40" customWidth="1"/>
    <col min="29" max="29" width="15" style="40" customWidth="1"/>
    <col min="30" max="30" width="14.42578125" style="40" customWidth="1"/>
    <col min="31" max="31" width="11.7109375" style="40" bestFit="1" customWidth="1"/>
    <col min="32" max="33" width="15" style="40" customWidth="1"/>
    <col min="34" max="34" width="14.42578125" style="40" customWidth="1"/>
    <col min="35" max="35" width="11.7109375" style="40" bestFit="1" customWidth="1"/>
    <col min="36" max="36" width="15.28515625" style="40" customWidth="1"/>
    <col min="37" max="37" width="15.42578125" style="40" customWidth="1"/>
    <col min="38" max="38" width="14.140625" style="40" customWidth="1"/>
    <col min="39" max="39" width="16.28515625" style="40" customWidth="1"/>
    <col min="40" max="40" width="15.140625" style="40" customWidth="1"/>
    <col min="41" max="41" width="16.42578125" style="40" customWidth="1"/>
    <col min="42" max="42" width="15.85546875" style="40" customWidth="1"/>
    <col min="43" max="44" width="14.42578125" style="40" customWidth="1"/>
    <col min="45" max="45" width="15.28515625" style="40" customWidth="1"/>
    <col min="46" max="46" width="12.140625" style="40" bestFit="1" customWidth="1"/>
    <col min="47" max="47" width="14.42578125" style="40" customWidth="1"/>
    <col min="48" max="48" width="15" style="9" customWidth="1"/>
    <col min="49" max="51" width="15.28515625" style="9" customWidth="1"/>
    <col min="52" max="16384" width="9.140625" style="2"/>
  </cols>
  <sheetData>
    <row r="1" spans="1:51" s="4" customFormat="1" ht="63.75">
      <c r="A1" s="159" t="s">
        <v>30</v>
      </c>
      <c r="B1" s="3" t="s">
        <v>223</v>
      </c>
      <c r="C1" s="39" t="s">
        <v>224</v>
      </c>
      <c r="D1" s="39" t="s">
        <v>225</v>
      </c>
      <c r="E1" s="39" t="s">
        <v>226</v>
      </c>
      <c r="F1" s="39" t="s">
        <v>227</v>
      </c>
      <c r="G1" s="39" t="s">
        <v>228</v>
      </c>
      <c r="H1" s="39" t="s">
        <v>229</v>
      </c>
      <c r="I1" s="39" t="s">
        <v>230</v>
      </c>
      <c r="J1" s="39" t="s">
        <v>231</v>
      </c>
      <c r="K1" s="39" t="s">
        <v>232</v>
      </c>
      <c r="L1" s="39" t="s">
        <v>233</v>
      </c>
      <c r="M1" s="39" t="s">
        <v>234</v>
      </c>
      <c r="N1" s="39" t="s">
        <v>235</v>
      </c>
      <c r="O1" s="39" t="s">
        <v>236</v>
      </c>
      <c r="P1" s="39" t="s">
        <v>237</v>
      </c>
      <c r="Q1" s="39" t="s">
        <v>238</v>
      </c>
      <c r="R1" s="39" t="s">
        <v>239</v>
      </c>
      <c r="S1" s="39" t="s">
        <v>240</v>
      </c>
      <c r="T1" s="39" t="s">
        <v>241</v>
      </c>
      <c r="U1" s="39" t="s">
        <v>242</v>
      </c>
      <c r="V1" s="39" t="s">
        <v>243</v>
      </c>
      <c r="W1" s="39" t="s">
        <v>244</v>
      </c>
      <c r="X1" s="39" t="s">
        <v>245</v>
      </c>
      <c r="Y1" s="39" t="s">
        <v>246</v>
      </c>
      <c r="Z1" s="39" t="s">
        <v>247</v>
      </c>
      <c r="AA1" s="39" t="s">
        <v>248</v>
      </c>
      <c r="AB1" s="39" t="s">
        <v>249</v>
      </c>
      <c r="AC1" s="39" t="s">
        <v>250</v>
      </c>
      <c r="AD1" s="39" t="s">
        <v>251</v>
      </c>
      <c r="AE1" s="39" t="s">
        <v>252</v>
      </c>
      <c r="AF1" s="39" t="s">
        <v>253</v>
      </c>
      <c r="AG1" s="39" t="s">
        <v>254</v>
      </c>
      <c r="AH1" s="39" t="s">
        <v>255</v>
      </c>
      <c r="AI1" s="39" t="s">
        <v>256</v>
      </c>
      <c r="AJ1" s="39" t="s">
        <v>257</v>
      </c>
      <c r="AK1" s="39" t="s">
        <v>258</v>
      </c>
      <c r="AL1" s="39" t="s">
        <v>259</v>
      </c>
      <c r="AM1" s="39" t="s">
        <v>260</v>
      </c>
      <c r="AN1" s="39" t="s">
        <v>261</v>
      </c>
      <c r="AO1" s="39" t="s">
        <v>262</v>
      </c>
      <c r="AP1" s="39" t="s">
        <v>263</v>
      </c>
      <c r="AQ1" s="39" t="s">
        <v>194</v>
      </c>
      <c r="AR1" s="39" t="s">
        <v>264</v>
      </c>
      <c r="AS1" s="39" t="s">
        <v>265</v>
      </c>
      <c r="AT1" s="39" t="s">
        <v>266</v>
      </c>
      <c r="AU1" s="39" t="s">
        <v>267</v>
      </c>
      <c r="AV1" s="39" t="s">
        <v>268</v>
      </c>
      <c r="AW1" s="39" t="s">
        <v>269</v>
      </c>
      <c r="AX1" s="39" t="s">
        <v>270</v>
      </c>
      <c r="AY1" s="39" t="s">
        <v>271</v>
      </c>
    </row>
    <row r="2" spans="1:51">
      <c r="A2" s="1" t="s">
        <v>50</v>
      </c>
      <c r="B2" s="6">
        <v>17153</v>
      </c>
      <c r="C2" s="40">
        <v>1663512</v>
      </c>
      <c r="D2" s="40">
        <v>375685</v>
      </c>
      <c r="E2" s="40">
        <v>7544</v>
      </c>
      <c r="F2" s="40">
        <v>383229</v>
      </c>
      <c r="G2" s="40">
        <v>0</v>
      </c>
      <c r="H2" s="40">
        <v>0</v>
      </c>
      <c r="I2" s="40">
        <v>0</v>
      </c>
      <c r="J2" s="40">
        <v>0</v>
      </c>
      <c r="K2" s="40">
        <v>0</v>
      </c>
      <c r="L2" s="40">
        <v>0</v>
      </c>
      <c r="M2" s="40">
        <v>0</v>
      </c>
      <c r="N2" s="40">
        <v>2000</v>
      </c>
      <c r="O2" s="40">
        <v>16440.330000000002</v>
      </c>
      <c r="P2" s="40">
        <v>18440</v>
      </c>
      <c r="Q2" s="40">
        <v>0</v>
      </c>
      <c r="R2" s="40">
        <v>2065181</v>
      </c>
      <c r="S2" s="40">
        <v>0</v>
      </c>
      <c r="T2" s="40">
        <v>0</v>
      </c>
      <c r="U2" s="40">
        <v>0</v>
      </c>
      <c r="V2" s="40">
        <v>0</v>
      </c>
      <c r="W2" s="40">
        <v>0</v>
      </c>
      <c r="X2" s="40">
        <v>0</v>
      </c>
      <c r="Y2" s="40">
        <v>0</v>
      </c>
      <c r="Z2" s="40">
        <v>2065181.33</v>
      </c>
      <c r="AA2" s="40">
        <v>960375</v>
      </c>
      <c r="AB2" s="40">
        <v>323137</v>
      </c>
      <c r="AC2" s="40">
        <v>1283512</v>
      </c>
      <c r="AD2" s="40">
        <v>85384</v>
      </c>
      <c r="AE2" s="40">
        <v>6824</v>
      </c>
      <c r="AF2" s="40">
        <v>20100</v>
      </c>
      <c r="AG2" s="40">
        <v>0</v>
      </c>
      <c r="AH2" s="40">
        <v>26924</v>
      </c>
      <c r="AI2" s="40">
        <v>1490</v>
      </c>
      <c r="AJ2" s="40">
        <v>20018</v>
      </c>
      <c r="AK2" s="40">
        <v>48432</v>
      </c>
      <c r="AL2" s="40">
        <v>10225</v>
      </c>
      <c r="AM2" s="40">
        <v>144041</v>
      </c>
      <c r="AN2" s="40">
        <v>1351</v>
      </c>
      <c r="AO2" s="40">
        <v>1351</v>
      </c>
      <c r="AP2" s="40">
        <v>1351</v>
      </c>
      <c r="AQ2" s="40">
        <v>4053</v>
      </c>
      <c r="AR2" s="40">
        <v>94030</v>
      </c>
      <c r="AS2" s="40">
        <v>24925</v>
      </c>
      <c r="AT2" s="40">
        <v>20758</v>
      </c>
      <c r="AU2" s="40">
        <v>24925</v>
      </c>
      <c r="AV2" s="9">
        <v>168691</v>
      </c>
      <c r="AW2" s="9">
        <v>1596244</v>
      </c>
      <c r="AX2" s="9">
        <v>0</v>
      </c>
      <c r="AY2" s="9">
        <v>1596244</v>
      </c>
    </row>
    <row r="3" spans="1:51">
      <c r="A3" s="1" t="s">
        <v>51</v>
      </c>
      <c r="B3" s="6">
        <v>22493</v>
      </c>
      <c r="C3" s="40">
        <v>917289</v>
      </c>
      <c r="D3" s="40">
        <v>194607</v>
      </c>
      <c r="E3" s="40">
        <v>0</v>
      </c>
      <c r="F3" s="40">
        <v>194607</v>
      </c>
      <c r="G3" s="40">
        <v>0</v>
      </c>
      <c r="H3" s="40">
        <v>0</v>
      </c>
      <c r="I3" s="40">
        <v>1000</v>
      </c>
      <c r="J3" s="40">
        <v>0</v>
      </c>
      <c r="K3" s="40">
        <v>0</v>
      </c>
      <c r="L3" s="40">
        <v>0</v>
      </c>
      <c r="M3" s="40">
        <v>1000</v>
      </c>
      <c r="N3" s="40">
        <v>0</v>
      </c>
      <c r="O3" s="40">
        <v>15500</v>
      </c>
      <c r="P3" s="40">
        <v>15500</v>
      </c>
      <c r="Q3" s="40">
        <v>1000</v>
      </c>
      <c r="R3" s="40">
        <v>1128396</v>
      </c>
      <c r="S3" s="40">
        <v>0</v>
      </c>
      <c r="T3" s="40">
        <v>0</v>
      </c>
      <c r="U3" s="40">
        <v>0</v>
      </c>
      <c r="V3" s="40">
        <v>0</v>
      </c>
      <c r="W3" s="40">
        <v>4763</v>
      </c>
      <c r="X3" s="40">
        <v>4763</v>
      </c>
      <c r="Y3" s="40">
        <v>4763</v>
      </c>
      <c r="Z3" s="40">
        <v>1133159</v>
      </c>
      <c r="AA3" s="40">
        <v>519434</v>
      </c>
      <c r="AB3" s="40">
        <v>102070</v>
      </c>
      <c r="AC3" s="40">
        <v>621504</v>
      </c>
      <c r="AD3" s="40">
        <v>21978</v>
      </c>
      <c r="AE3" s="40">
        <v>9535</v>
      </c>
      <c r="AF3" s="40">
        <v>1210</v>
      </c>
      <c r="AG3" s="40">
        <v>0</v>
      </c>
      <c r="AH3" s="40">
        <v>10745</v>
      </c>
      <c r="AI3" s="40">
        <v>2082</v>
      </c>
      <c r="AJ3" s="40">
        <v>0</v>
      </c>
      <c r="AK3" s="40">
        <v>12827</v>
      </c>
      <c r="AL3" s="40">
        <v>11448</v>
      </c>
      <c r="AM3" s="40">
        <v>46253</v>
      </c>
      <c r="AN3" s="40">
        <v>0</v>
      </c>
      <c r="AO3" s="40">
        <v>0</v>
      </c>
      <c r="AP3" s="40">
        <v>0</v>
      </c>
      <c r="AQ3" s="40">
        <v>0</v>
      </c>
      <c r="AR3" s="40">
        <v>89307</v>
      </c>
      <c r="AS3" s="40">
        <v>6333</v>
      </c>
      <c r="AT3" s="40">
        <v>29002</v>
      </c>
      <c r="AU3" s="40">
        <v>90944</v>
      </c>
      <c r="AV3" s="9">
        <v>215586</v>
      </c>
      <c r="AW3" s="9">
        <v>883343</v>
      </c>
      <c r="AX3" s="9">
        <v>6163</v>
      </c>
      <c r="AY3" s="9">
        <v>889506</v>
      </c>
    </row>
    <row r="4" spans="1:51">
      <c r="A4" s="1" t="s">
        <v>52</v>
      </c>
      <c r="B4" s="6">
        <v>16158</v>
      </c>
      <c r="C4" s="9">
        <v>808409</v>
      </c>
      <c r="D4" s="9">
        <v>184839</v>
      </c>
      <c r="E4" s="9">
        <v>0</v>
      </c>
      <c r="F4" s="9">
        <v>184839</v>
      </c>
      <c r="G4" s="9">
        <v>1825</v>
      </c>
      <c r="H4" s="9">
        <v>0</v>
      </c>
      <c r="I4" s="9">
        <v>1151</v>
      </c>
      <c r="J4" s="9">
        <v>0</v>
      </c>
      <c r="K4" s="9">
        <v>0</v>
      </c>
      <c r="L4" s="9">
        <v>892</v>
      </c>
      <c r="M4" s="9">
        <v>3868</v>
      </c>
      <c r="N4" s="9">
        <v>1690</v>
      </c>
      <c r="O4" s="9">
        <v>3148</v>
      </c>
      <c r="P4" s="9">
        <v>4838</v>
      </c>
      <c r="Q4" s="9">
        <v>1151</v>
      </c>
      <c r="R4" s="9">
        <v>1001954</v>
      </c>
      <c r="S4" s="9">
        <v>52818</v>
      </c>
      <c r="T4" s="9">
        <v>239322</v>
      </c>
      <c r="U4" s="9">
        <v>0</v>
      </c>
      <c r="V4" s="9">
        <v>2200</v>
      </c>
      <c r="W4" s="9">
        <v>55400</v>
      </c>
      <c r="X4" s="9">
        <v>57600</v>
      </c>
      <c r="Y4" s="9">
        <v>349740</v>
      </c>
      <c r="Z4" s="9">
        <v>1351694</v>
      </c>
      <c r="AA4" s="9">
        <v>549165</v>
      </c>
      <c r="AB4" s="9">
        <v>217294</v>
      </c>
      <c r="AC4" s="9">
        <v>766459</v>
      </c>
      <c r="AD4" s="9">
        <v>18490</v>
      </c>
      <c r="AE4" s="9">
        <v>8865</v>
      </c>
      <c r="AF4" s="9">
        <v>0</v>
      </c>
      <c r="AG4" s="9">
        <v>301</v>
      </c>
      <c r="AH4" s="9">
        <v>9166</v>
      </c>
      <c r="AI4" s="9">
        <v>1935</v>
      </c>
      <c r="AJ4" s="9">
        <v>3430</v>
      </c>
      <c r="AK4" s="9">
        <v>14531</v>
      </c>
      <c r="AL4" s="9">
        <v>314</v>
      </c>
      <c r="AM4" s="9">
        <v>33335</v>
      </c>
      <c r="AN4" s="9">
        <v>4520</v>
      </c>
      <c r="AO4" s="9">
        <v>651</v>
      </c>
      <c r="AP4" s="9">
        <v>0</v>
      </c>
      <c r="AQ4" s="9">
        <v>5171</v>
      </c>
      <c r="AR4" s="9">
        <v>101160</v>
      </c>
      <c r="AS4" s="9">
        <v>33324</v>
      </c>
      <c r="AT4" s="9">
        <v>26962</v>
      </c>
      <c r="AU4" s="9">
        <v>28585</v>
      </c>
      <c r="AV4" s="9">
        <v>195202</v>
      </c>
      <c r="AW4" s="9">
        <v>994996</v>
      </c>
      <c r="AX4" s="9">
        <v>349740</v>
      </c>
      <c r="AY4" s="9">
        <v>1344736</v>
      </c>
    </row>
    <row r="5" spans="1:51">
      <c r="A5" s="1" t="s">
        <v>53</v>
      </c>
      <c r="B5" s="6">
        <v>22583</v>
      </c>
      <c r="C5" s="40">
        <v>118825</v>
      </c>
      <c r="D5" s="40">
        <v>31752</v>
      </c>
      <c r="E5" s="40">
        <v>0</v>
      </c>
      <c r="F5" s="40">
        <v>31752</v>
      </c>
      <c r="G5" s="40">
        <v>0</v>
      </c>
      <c r="H5" s="40">
        <v>0</v>
      </c>
      <c r="I5" s="40">
        <v>1000</v>
      </c>
      <c r="J5" s="40">
        <v>27547</v>
      </c>
      <c r="K5" s="40">
        <v>0</v>
      </c>
      <c r="L5" s="40">
        <v>0</v>
      </c>
      <c r="M5" s="40">
        <v>28547</v>
      </c>
      <c r="N5" s="40">
        <v>0</v>
      </c>
      <c r="O5" s="40">
        <v>36508</v>
      </c>
      <c r="P5" s="40">
        <v>36508</v>
      </c>
      <c r="Q5" s="40">
        <v>28547</v>
      </c>
      <c r="R5" s="40">
        <v>215632</v>
      </c>
      <c r="S5" s="40">
        <v>0</v>
      </c>
      <c r="T5" s="40">
        <v>0</v>
      </c>
      <c r="U5" s="40">
        <v>0</v>
      </c>
      <c r="V5" s="40">
        <v>0</v>
      </c>
      <c r="W5" s="40">
        <v>0</v>
      </c>
      <c r="X5" s="40">
        <v>0</v>
      </c>
      <c r="Y5" s="40">
        <v>0</v>
      </c>
      <c r="Z5" s="40">
        <v>215632</v>
      </c>
      <c r="AA5" s="40">
        <v>123136</v>
      </c>
      <c r="AB5" s="40">
        <v>5967</v>
      </c>
      <c r="AC5" s="40">
        <v>129103</v>
      </c>
      <c r="AD5" s="40">
        <v>4800</v>
      </c>
      <c r="AE5" s="40">
        <v>6796</v>
      </c>
      <c r="AF5" s="40">
        <v>0</v>
      </c>
      <c r="AG5" s="40">
        <v>0</v>
      </c>
      <c r="AH5" s="40">
        <v>6796</v>
      </c>
      <c r="AI5" s="40">
        <v>1484</v>
      </c>
      <c r="AJ5" s="40">
        <v>0</v>
      </c>
      <c r="AK5" s="40">
        <v>8280</v>
      </c>
      <c r="AL5" s="40">
        <v>0</v>
      </c>
      <c r="AM5" s="40">
        <v>13080</v>
      </c>
      <c r="AN5" s="40">
        <v>75</v>
      </c>
      <c r="AO5" s="40">
        <v>0</v>
      </c>
      <c r="AP5" s="40">
        <v>0</v>
      </c>
      <c r="AQ5" s="40">
        <v>75</v>
      </c>
      <c r="AR5" s="40">
        <v>26605</v>
      </c>
      <c r="AS5" s="40">
        <v>2858</v>
      </c>
      <c r="AT5" s="40">
        <v>20671</v>
      </c>
      <c r="AU5" s="40">
        <v>15089</v>
      </c>
      <c r="AV5" s="9">
        <v>65298</v>
      </c>
      <c r="AW5" s="9">
        <v>207481</v>
      </c>
      <c r="AX5" s="9">
        <v>0</v>
      </c>
      <c r="AY5" s="9">
        <v>207481</v>
      </c>
    </row>
    <row r="6" spans="1:51">
      <c r="A6" s="1" t="s">
        <v>54</v>
      </c>
      <c r="B6" s="6">
        <v>7997</v>
      </c>
      <c r="C6" s="40">
        <v>253051</v>
      </c>
      <c r="D6" s="40">
        <v>52802</v>
      </c>
      <c r="E6" s="40">
        <v>1000</v>
      </c>
      <c r="F6" s="40">
        <v>53802</v>
      </c>
      <c r="G6" s="40">
        <v>0</v>
      </c>
      <c r="H6" s="40">
        <v>0</v>
      </c>
      <c r="I6" s="40">
        <v>1000</v>
      </c>
      <c r="J6" s="40">
        <v>0</v>
      </c>
      <c r="K6" s="40">
        <v>0</v>
      </c>
      <c r="L6" s="40">
        <v>0</v>
      </c>
      <c r="M6" s="40">
        <v>1000</v>
      </c>
      <c r="N6" s="40">
        <v>0</v>
      </c>
      <c r="O6" s="40">
        <v>77080</v>
      </c>
      <c r="P6" s="40">
        <v>77080</v>
      </c>
      <c r="Q6" s="40">
        <v>1000</v>
      </c>
      <c r="R6" s="40">
        <v>384933</v>
      </c>
      <c r="S6" s="40">
        <v>0</v>
      </c>
      <c r="T6" s="40">
        <v>0</v>
      </c>
      <c r="U6" s="40">
        <v>0</v>
      </c>
      <c r="V6" s="40">
        <v>7775</v>
      </c>
      <c r="W6" s="40">
        <v>0</v>
      </c>
      <c r="X6" s="40">
        <v>7775</v>
      </c>
      <c r="Y6" s="40">
        <v>7775</v>
      </c>
      <c r="Z6" s="40">
        <v>392708</v>
      </c>
      <c r="AA6" s="40">
        <v>217784</v>
      </c>
      <c r="AB6" s="40">
        <v>35217</v>
      </c>
      <c r="AC6" s="40">
        <v>253001</v>
      </c>
      <c r="AD6" s="40">
        <v>17853</v>
      </c>
      <c r="AE6" s="40">
        <v>3364</v>
      </c>
      <c r="AF6" s="40">
        <v>2250</v>
      </c>
      <c r="AG6" s="40">
        <v>0</v>
      </c>
      <c r="AH6" s="40">
        <v>5614</v>
      </c>
      <c r="AI6" s="40">
        <v>734</v>
      </c>
      <c r="AJ6" s="40">
        <v>4358</v>
      </c>
      <c r="AK6" s="40">
        <v>10706</v>
      </c>
      <c r="AL6" s="40">
        <v>3496</v>
      </c>
      <c r="AM6" s="40">
        <v>32055</v>
      </c>
      <c r="AN6" s="40">
        <v>886</v>
      </c>
      <c r="AO6" s="40">
        <v>5705</v>
      </c>
      <c r="AP6" s="40">
        <v>3635</v>
      </c>
      <c r="AQ6" s="40">
        <v>10226</v>
      </c>
      <c r="AR6" s="40">
        <v>42025</v>
      </c>
      <c r="AS6" s="40">
        <v>4260</v>
      </c>
      <c r="AT6" s="40">
        <v>10232</v>
      </c>
      <c r="AU6" s="40">
        <v>14571</v>
      </c>
      <c r="AV6" s="9">
        <v>81314</v>
      </c>
      <c r="AW6" s="9">
        <v>366370</v>
      </c>
      <c r="AX6" s="9">
        <v>4190</v>
      </c>
      <c r="AY6" s="9">
        <v>370560</v>
      </c>
    </row>
    <row r="7" spans="1:51">
      <c r="A7" s="1" t="s">
        <v>55</v>
      </c>
      <c r="B7" s="6">
        <v>35688</v>
      </c>
      <c r="C7" s="40">
        <v>993138</v>
      </c>
      <c r="D7" s="40">
        <v>229468</v>
      </c>
      <c r="E7" s="40">
        <v>0</v>
      </c>
      <c r="F7" s="40">
        <v>229468</v>
      </c>
      <c r="G7" s="40">
        <v>0</v>
      </c>
      <c r="H7" s="40">
        <v>0</v>
      </c>
      <c r="I7" s="40">
        <v>1500</v>
      </c>
      <c r="J7" s="40">
        <v>0</v>
      </c>
      <c r="K7" s="40">
        <v>0</v>
      </c>
      <c r="L7" s="40">
        <v>0</v>
      </c>
      <c r="M7" s="40">
        <v>1500</v>
      </c>
      <c r="N7" s="40">
        <v>0</v>
      </c>
      <c r="O7" s="40">
        <v>0</v>
      </c>
      <c r="P7" s="40">
        <v>0</v>
      </c>
      <c r="Q7" s="40">
        <v>1500</v>
      </c>
      <c r="R7" s="40">
        <v>1224106</v>
      </c>
      <c r="S7" s="40">
        <v>0</v>
      </c>
      <c r="T7" s="40">
        <v>0</v>
      </c>
      <c r="U7" s="40">
        <v>0</v>
      </c>
      <c r="V7" s="40">
        <v>0</v>
      </c>
      <c r="W7" s="40">
        <v>0</v>
      </c>
      <c r="X7" s="40">
        <v>0</v>
      </c>
      <c r="Y7" s="40">
        <v>0</v>
      </c>
      <c r="Z7" s="40">
        <v>1224106</v>
      </c>
      <c r="AA7" s="40">
        <v>602240</v>
      </c>
      <c r="AB7" s="40">
        <v>115910</v>
      </c>
      <c r="AC7" s="40">
        <v>718150</v>
      </c>
      <c r="AD7" s="40">
        <v>74896</v>
      </c>
      <c r="AE7" s="40">
        <v>14455</v>
      </c>
      <c r="AF7" s="40">
        <v>15000</v>
      </c>
      <c r="AG7" s="40">
        <v>0</v>
      </c>
      <c r="AH7" s="40">
        <v>29455</v>
      </c>
      <c r="AI7" s="40">
        <v>3156</v>
      </c>
      <c r="AJ7" s="40">
        <v>29410</v>
      </c>
      <c r="AK7" s="40">
        <v>62021</v>
      </c>
      <c r="AL7" s="40">
        <v>32436</v>
      </c>
      <c r="AM7" s="40">
        <v>169353</v>
      </c>
      <c r="AN7" s="40">
        <v>5080</v>
      </c>
      <c r="AO7" s="40">
        <v>4353</v>
      </c>
      <c r="AP7" s="40">
        <v>20000</v>
      </c>
      <c r="AQ7" s="40">
        <v>29433</v>
      </c>
      <c r="AR7" s="40">
        <v>85482</v>
      </c>
      <c r="AS7" s="40">
        <v>7642</v>
      </c>
      <c r="AT7" s="40">
        <v>43966</v>
      </c>
      <c r="AU7" s="40">
        <v>73048</v>
      </c>
      <c r="AV7" s="9">
        <v>239571</v>
      </c>
      <c r="AW7" s="9">
        <v>1127074</v>
      </c>
      <c r="AX7" s="9">
        <v>0</v>
      </c>
      <c r="AY7" s="9">
        <v>1127074</v>
      </c>
    </row>
    <row r="8" spans="1:51">
      <c r="A8" s="1" t="s">
        <v>56</v>
      </c>
      <c r="B8" s="6">
        <v>82934</v>
      </c>
      <c r="C8" s="40">
        <v>3060001</v>
      </c>
      <c r="D8" s="40">
        <v>638834</v>
      </c>
      <c r="E8" s="40">
        <v>3000</v>
      </c>
      <c r="F8" s="40">
        <v>641834</v>
      </c>
      <c r="G8" s="40">
        <v>0</v>
      </c>
      <c r="H8" s="40">
        <v>0</v>
      </c>
      <c r="I8" s="40">
        <v>3500</v>
      </c>
      <c r="J8" s="40">
        <v>0</v>
      </c>
      <c r="K8" s="40">
        <v>0</v>
      </c>
      <c r="L8" s="40">
        <v>0</v>
      </c>
      <c r="M8" s="40">
        <v>3500</v>
      </c>
      <c r="N8" s="40">
        <v>0</v>
      </c>
      <c r="O8" s="40">
        <v>39573</v>
      </c>
      <c r="P8" s="40">
        <v>39573</v>
      </c>
      <c r="Q8" s="40">
        <v>3500</v>
      </c>
      <c r="R8" s="40">
        <v>3744908</v>
      </c>
      <c r="S8" s="40">
        <v>54879</v>
      </c>
      <c r="T8" s="40">
        <v>0</v>
      </c>
      <c r="U8" s="40">
        <v>0</v>
      </c>
      <c r="V8" s="40">
        <v>0</v>
      </c>
      <c r="W8" s="40">
        <v>0</v>
      </c>
      <c r="X8" s="40">
        <v>0</v>
      </c>
      <c r="Y8" s="40">
        <v>54879</v>
      </c>
      <c r="Z8" s="40">
        <v>3799787</v>
      </c>
      <c r="AA8" s="40">
        <v>2295663</v>
      </c>
      <c r="AB8" s="40">
        <v>566228</v>
      </c>
      <c r="AC8" s="40">
        <v>2861891</v>
      </c>
      <c r="AD8" s="40">
        <v>159593</v>
      </c>
      <c r="AE8" s="40">
        <v>32964</v>
      </c>
      <c r="AF8" s="40">
        <v>30256</v>
      </c>
      <c r="AG8" s="40">
        <v>0</v>
      </c>
      <c r="AH8" s="40">
        <v>63220</v>
      </c>
      <c r="AI8" s="40">
        <v>7197</v>
      </c>
      <c r="AJ8" s="40">
        <v>30499</v>
      </c>
      <c r="AK8" s="40">
        <v>100916</v>
      </c>
      <c r="AL8" s="40">
        <v>30579</v>
      </c>
      <c r="AM8" s="40">
        <v>291088</v>
      </c>
      <c r="AN8" s="40">
        <v>12845</v>
      </c>
      <c r="AO8" s="40">
        <v>2605</v>
      </c>
      <c r="AP8" s="40">
        <v>0</v>
      </c>
      <c r="AQ8" s="40">
        <v>15450</v>
      </c>
      <c r="AR8" s="40">
        <v>293934</v>
      </c>
      <c r="AS8" s="40">
        <v>59860</v>
      </c>
      <c r="AT8" s="40">
        <v>100267</v>
      </c>
      <c r="AU8" s="40">
        <v>84426</v>
      </c>
      <c r="AV8" s="9">
        <v>553937</v>
      </c>
      <c r="AW8" s="9">
        <v>3706916</v>
      </c>
      <c r="AX8" s="9">
        <v>54879</v>
      </c>
      <c r="AY8" s="9">
        <v>3761795</v>
      </c>
    </row>
    <row r="9" spans="1:51">
      <c r="A9" s="1" t="s">
        <v>57</v>
      </c>
      <c r="B9" s="6">
        <v>36405</v>
      </c>
      <c r="C9" s="40">
        <v>1338094</v>
      </c>
      <c r="D9" s="40">
        <v>297545</v>
      </c>
      <c r="E9" s="40">
        <v>2000</v>
      </c>
      <c r="F9" s="40">
        <v>299545</v>
      </c>
      <c r="G9" s="40">
        <v>0</v>
      </c>
      <c r="H9" s="40">
        <v>0</v>
      </c>
      <c r="I9" s="40">
        <v>860</v>
      </c>
      <c r="J9" s="40">
        <v>0</v>
      </c>
      <c r="K9" s="40">
        <v>0</v>
      </c>
      <c r="L9" s="40">
        <v>0</v>
      </c>
      <c r="M9" s="40">
        <v>860</v>
      </c>
      <c r="N9" s="40">
        <v>0</v>
      </c>
      <c r="O9" s="40">
        <v>33724</v>
      </c>
      <c r="P9" s="40">
        <v>33724</v>
      </c>
      <c r="Q9" s="40">
        <v>860</v>
      </c>
      <c r="R9" s="40">
        <v>1672223</v>
      </c>
      <c r="S9" s="40">
        <v>65000</v>
      </c>
      <c r="T9" s="40">
        <v>0</v>
      </c>
      <c r="U9" s="40">
        <v>0</v>
      </c>
      <c r="V9" s="40">
        <v>0</v>
      </c>
      <c r="W9" s="40">
        <v>13427</v>
      </c>
      <c r="X9" s="40">
        <v>13427</v>
      </c>
      <c r="Y9" s="40">
        <v>78427</v>
      </c>
      <c r="Z9" s="40">
        <v>1750650</v>
      </c>
      <c r="AA9" s="40">
        <v>883048</v>
      </c>
      <c r="AB9" s="40">
        <v>312638</v>
      </c>
      <c r="AC9" s="40">
        <v>1195686</v>
      </c>
      <c r="AD9" s="40">
        <v>80770</v>
      </c>
      <c r="AE9" s="40">
        <v>13839</v>
      </c>
      <c r="AF9" s="40">
        <v>20615</v>
      </c>
      <c r="AG9" s="40">
        <v>0</v>
      </c>
      <c r="AH9" s="40">
        <v>34454</v>
      </c>
      <c r="AI9" s="40">
        <v>3022</v>
      </c>
      <c r="AJ9" s="40">
        <v>24889</v>
      </c>
      <c r="AK9" s="40">
        <v>62365</v>
      </c>
      <c r="AL9" s="40">
        <v>31601</v>
      </c>
      <c r="AM9" s="40">
        <v>174736</v>
      </c>
      <c r="AN9" s="40">
        <v>11153</v>
      </c>
      <c r="AO9" s="40">
        <v>4252</v>
      </c>
      <c r="AP9" s="40">
        <v>2189</v>
      </c>
      <c r="AQ9" s="40">
        <v>17594</v>
      </c>
      <c r="AR9" s="40">
        <v>218481</v>
      </c>
      <c r="AS9" s="40">
        <v>23632</v>
      </c>
      <c r="AT9" s="40">
        <v>42095</v>
      </c>
      <c r="AU9" s="40">
        <v>0</v>
      </c>
      <c r="AV9" s="9">
        <v>301802</v>
      </c>
      <c r="AW9" s="9">
        <v>1672224</v>
      </c>
      <c r="AX9" s="9">
        <v>78427</v>
      </c>
      <c r="AY9" s="9">
        <v>1750651</v>
      </c>
    </row>
    <row r="10" spans="1:51">
      <c r="A10" s="1" t="s">
        <v>58</v>
      </c>
      <c r="B10" s="6">
        <v>14312</v>
      </c>
      <c r="C10" s="40">
        <v>536232</v>
      </c>
      <c r="D10" s="40">
        <v>132534</v>
      </c>
      <c r="E10" s="40">
        <v>1000</v>
      </c>
      <c r="F10" s="40">
        <v>133534</v>
      </c>
      <c r="G10" s="40">
        <v>0</v>
      </c>
      <c r="H10" s="40">
        <v>0</v>
      </c>
      <c r="I10" s="40">
        <v>1000</v>
      </c>
      <c r="J10" s="40">
        <v>0</v>
      </c>
      <c r="K10" s="40">
        <v>0</v>
      </c>
      <c r="L10" s="40">
        <v>0</v>
      </c>
      <c r="M10" s="40">
        <v>1000</v>
      </c>
      <c r="N10" s="40">
        <v>1000</v>
      </c>
      <c r="O10" s="40">
        <v>45397</v>
      </c>
      <c r="P10" s="40">
        <v>46397</v>
      </c>
      <c r="Q10" s="40">
        <v>1000</v>
      </c>
      <c r="R10" s="40">
        <v>717163</v>
      </c>
      <c r="S10" s="40">
        <v>0</v>
      </c>
      <c r="T10" s="40">
        <v>51202</v>
      </c>
      <c r="U10" s="40">
        <v>0</v>
      </c>
      <c r="V10" s="40">
        <v>0</v>
      </c>
      <c r="W10" s="40">
        <v>0</v>
      </c>
      <c r="X10" s="40">
        <v>0</v>
      </c>
      <c r="Y10" s="40">
        <v>51202</v>
      </c>
      <c r="Z10" s="40">
        <v>768365</v>
      </c>
      <c r="AA10" s="40">
        <v>369753</v>
      </c>
      <c r="AB10" s="40">
        <v>83085</v>
      </c>
      <c r="AC10" s="40">
        <v>452838</v>
      </c>
      <c r="AD10" s="40">
        <v>43715</v>
      </c>
      <c r="AE10" s="40">
        <v>5534</v>
      </c>
      <c r="AF10" s="40">
        <v>276</v>
      </c>
      <c r="AG10" s="40">
        <v>0</v>
      </c>
      <c r="AH10" s="40">
        <v>5810</v>
      </c>
      <c r="AI10" s="40">
        <v>1208</v>
      </c>
      <c r="AJ10" s="40">
        <v>11555</v>
      </c>
      <c r="AK10" s="40">
        <v>18573</v>
      </c>
      <c r="AL10" s="40">
        <v>3171</v>
      </c>
      <c r="AM10" s="40">
        <v>65459</v>
      </c>
      <c r="AN10" s="40">
        <v>1811</v>
      </c>
      <c r="AO10" s="40">
        <v>1838</v>
      </c>
      <c r="AP10" s="40">
        <v>0</v>
      </c>
      <c r="AQ10" s="40">
        <v>3649</v>
      </c>
      <c r="AR10" s="40">
        <v>173339</v>
      </c>
      <c r="AS10" s="40">
        <v>5027</v>
      </c>
      <c r="AT10" s="40">
        <v>16832</v>
      </c>
      <c r="AU10" s="40">
        <v>8959</v>
      </c>
      <c r="AV10" s="9">
        <v>207806</v>
      </c>
      <c r="AW10" s="9">
        <v>726103</v>
      </c>
      <c r="AX10" s="9">
        <v>39872</v>
      </c>
      <c r="AY10" s="9">
        <v>765975</v>
      </c>
    </row>
    <row r="11" spans="1:51">
      <c r="A11" s="1" t="s">
        <v>59</v>
      </c>
      <c r="B11" s="6">
        <v>47139</v>
      </c>
      <c r="C11" s="40">
        <v>2053101</v>
      </c>
      <c r="D11" s="40">
        <v>411631</v>
      </c>
      <c r="E11" s="40">
        <v>2000</v>
      </c>
      <c r="F11" s="40">
        <v>413631</v>
      </c>
      <c r="G11" s="40">
        <v>11092</v>
      </c>
      <c r="H11" s="40">
        <v>0</v>
      </c>
      <c r="I11" s="40">
        <v>0</v>
      </c>
      <c r="J11" s="40">
        <v>0</v>
      </c>
      <c r="K11" s="40">
        <v>0</v>
      </c>
      <c r="L11" s="40">
        <v>0</v>
      </c>
      <c r="M11" s="40">
        <v>11092</v>
      </c>
      <c r="N11" s="40">
        <v>0</v>
      </c>
      <c r="O11" s="40">
        <v>0</v>
      </c>
      <c r="P11" s="40">
        <v>0</v>
      </c>
      <c r="Q11" s="40">
        <v>0</v>
      </c>
      <c r="R11" s="40">
        <v>2477824</v>
      </c>
      <c r="S11" s="40">
        <v>0</v>
      </c>
      <c r="T11" s="40">
        <v>0</v>
      </c>
      <c r="U11" s="40">
        <v>0</v>
      </c>
      <c r="V11" s="40">
        <v>100000</v>
      </c>
      <c r="W11" s="40">
        <v>0</v>
      </c>
      <c r="X11" s="40">
        <v>100000</v>
      </c>
      <c r="Y11" s="40">
        <v>100000</v>
      </c>
      <c r="Z11" s="40">
        <v>2577824</v>
      </c>
      <c r="AA11" s="40">
        <v>1062432</v>
      </c>
      <c r="AB11" s="40">
        <v>693010</v>
      </c>
      <c r="AC11" s="40">
        <v>1755442</v>
      </c>
      <c r="AD11" s="40">
        <v>88243</v>
      </c>
      <c r="AE11" s="40">
        <v>19359</v>
      </c>
      <c r="AF11" s="40">
        <v>747</v>
      </c>
      <c r="AG11" s="40">
        <v>0</v>
      </c>
      <c r="AH11" s="40">
        <v>20106</v>
      </c>
      <c r="AI11" s="40">
        <v>4227</v>
      </c>
      <c r="AJ11" s="40">
        <v>25563</v>
      </c>
      <c r="AK11" s="40">
        <v>49896</v>
      </c>
      <c r="AL11" s="40">
        <v>19884</v>
      </c>
      <c r="AM11" s="40">
        <v>158023</v>
      </c>
      <c r="AN11" s="40">
        <v>5081</v>
      </c>
      <c r="AO11" s="40">
        <v>8821</v>
      </c>
      <c r="AP11" s="40">
        <v>0</v>
      </c>
      <c r="AQ11" s="40">
        <v>13902</v>
      </c>
      <c r="AR11" s="40">
        <v>68253</v>
      </c>
      <c r="AS11" s="40">
        <v>9218</v>
      </c>
      <c r="AT11" s="40">
        <v>58885</v>
      </c>
      <c r="AU11" s="40">
        <v>61740</v>
      </c>
      <c r="AV11" s="9">
        <v>211998</v>
      </c>
      <c r="AW11" s="9">
        <v>2125463</v>
      </c>
      <c r="AX11" s="9">
        <v>0</v>
      </c>
      <c r="AY11" s="9">
        <v>2125463</v>
      </c>
    </row>
    <row r="12" spans="1:51">
      <c r="A12" s="1" t="s">
        <v>60</v>
      </c>
      <c r="B12" s="6">
        <v>6460</v>
      </c>
      <c r="C12" s="40">
        <v>229251</v>
      </c>
      <c r="D12" s="40">
        <v>53203</v>
      </c>
      <c r="E12" s="41">
        <v>0</v>
      </c>
      <c r="F12" s="40">
        <v>53203</v>
      </c>
      <c r="G12" s="41">
        <v>0</v>
      </c>
      <c r="H12" s="41">
        <v>0</v>
      </c>
      <c r="I12" s="40">
        <v>1000</v>
      </c>
      <c r="J12" s="41">
        <v>0</v>
      </c>
      <c r="K12" s="41">
        <v>0</v>
      </c>
      <c r="L12" s="41">
        <v>0</v>
      </c>
      <c r="M12" s="40">
        <v>1000</v>
      </c>
      <c r="N12" s="40">
        <v>0</v>
      </c>
      <c r="O12" s="40">
        <v>10442</v>
      </c>
      <c r="P12" s="40">
        <v>10442</v>
      </c>
      <c r="Q12" s="40">
        <v>1000</v>
      </c>
      <c r="R12" s="40">
        <v>293896</v>
      </c>
      <c r="S12" s="40">
        <v>0</v>
      </c>
      <c r="T12" s="40">
        <v>0</v>
      </c>
      <c r="U12" s="40">
        <v>0</v>
      </c>
      <c r="V12" s="40">
        <v>0</v>
      </c>
      <c r="W12" s="40">
        <v>0</v>
      </c>
      <c r="X12" s="40">
        <v>0</v>
      </c>
      <c r="Y12" s="40">
        <v>0</v>
      </c>
      <c r="Z12" s="40">
        <v>293896</v>
      </c>
      <c r="AA12" s="40">
        <v>154339</v>
      </c>
      <c r="AB12" s="40">
        <v>49009</v>
      </c>
      <c r="AC12" s="40">
        <v>203348</v>
      </c>
      <c r="AD12" s="40">
        <v>14459</v>
      </c>
      <c r="AE12" s="40">
        <v>2960</v>
      </c>
      <c r="AF12" s="40">
        <v>0</v>
      </c>
      <c r="AG12" s="40">
        <v>0</v>
      </c>
      <c r="AH12" s="40">
        <v>2960</v>
      </c>
      <c r="AI12" s="40">
        <v>646</v>
      </c>
      <c r="AJ12" s="40">
        <v>0</v>
      </c>
      <c r="AK12" s="40">
        <v>3606</v>
      </c>
      <c r="AL12" s="40">
        <v>7906</v>
      </c>
      <c r="AM12" s="40">
        <v>25971</v>
      </c>
      <c r="AN12" s="40">
        <v>2981</v>
      </c>
      <c r="AO12" s="40">
        <v>745</v>
      </c>
      <c r="AP12" s="40">
        <v>0</v>
      </c>
      <c r="AQ12" s="40">
        <v>3726</v>
      </c>
      <c r="AR12" s="40">
        <v>31444</v>
      </c>
      <c r="AS12" s="40">
        <v>9764</v>
      </c>
      <c r="AT12" s="40">
        <v>9002</v>
      </c>
      <c r="AU12" s="40">
        <v>7026</v>
      </c>
      <c r="AV12" s="9">
        <v>60962</v>
      </c>
      <c r="AW12" s="9">
        <v>290281</v>
      </c>
      <c r="AX12" s="9">
        <v>4799</v>
      </c>
      <c r="AY12" s="9">
        <v>295080</v>
      </c>
    </row>
    <row r="13" spans="1:51">
      <c r="A13" s="1" t="s">
        <v>61</v>
      </c>
      <c r="B13" s="6">
        <v>4469</v>
      </c>
      <c r="C13" s="40">
        <v>160980</v>
      </c>
      <c r="D13" s="40">
        <v>33861</v>
      </c>
      <c r="E13" s="40">
        <v>500</v>
      </c>
      <c r="F13" s="40">
        <v>34361</v>
      </c>
      <c r="G13" s="40">
        <v>0</v>
      </c>
      <c r="H13" s="40">
        <v>0</v>
      </c>
      <c r="I13" s="40">
        <v>0</v>
      </c>
      <c r="J13" s="40">
        <v>0</v>
      </c>
      <c r="K13" s="40">
        <v>0</v>
      </c>
      <c r="L13" s="40">
        <v>0</v>
      </c>
      <c r="M13" s="40">
        <v>0</v>
      </c>
      <c r="N13" s="40">
        <v>0</v>
      </c>
      <c r="O13" s="40">
        <v>8403</v>
      </c>
      <c r="P13" s="40">
        <v>8403</v>
      </c>
      <c r="Q13" s="40">
        <v>0</v>
      </c>
      <c r="R13" s="40">
        <v>203744</v>
      </c>
      <c r="S13" s="40">
        <v>0</v>
      </c>
      <c r="T13" s="40">
        <v>0</v>
      </c>
      <c r="U13" s="40">
        <v>0</v>
      </c>
      <c r="V13" s="40">
        <v>0</v>
      </c>
      <c r="W13" s="40">
        <v>0</v>
      </c>
      <c r="X13" s="40">
        <v>0</v>
      </c>
      <c r="Y13" s="40">
        <v>0</v>
      </c>
      <c r="Z13" s="40">
        <v>203744</v>
      </c>
      <c r="AA13" s="40">
        <v>128100</v>
      </c>
      <c r="AB13" s="40">
        <v>17622</v>
      </c>
      <c r="AC13" s="40">
        <v>145722</v>
      </c>
      <c r="AD13" s="40">
        <v>10562</v>
      </c>
      <c r="AE13" s="40">
        <v>2960</v>
      </c>
      <c r="AF13" s="40">
        <v>1041</v>
      </c>
      <c r="AG13" s="40">
        <v>0</v>
      </c>
      <c r="AH13" s="40">
        <v>4001</v>
      </c>
      <c r="AI13" s="40">
        <v>646</v>
      </c>
      <c r="AJ13" s="40">
        <v>0</v>
      </c>
      <c r="AK13" s="40">
        <v>4647</v>
      </c>
      <c r="AL13" s="40">
        <v>2427</v>
      </c>
      <c r="AM13" s="40">
        <v>17636</v>
      </c>
      <c r="AN13" s="40">
        <v>1417</v>
      </c>
      <c r="AO13" s="40">
        <v>1429</v>
      </c>
      <c r="AP13" s="40">
        <v>0</v>
      </c>
      <c r="AQ13" s="40">
        <v>2846</v>
      </c>
      <c r="AR13" s="40">
        <v>18018</v>
      </c>
      <c r="AS13" s="40">
        <v>5419</v>
      </c>
      <c r="AT13" s="40">
        <v>9002</v>
      </c>
      <c r="AU13" s="40">
        <v>3463</v>
      </c>
      <c r="AV13" s="9">
        <v>38748</v>
      </c>
      <c r="AW13" s="9">
        <v>202106</v>
      </c>
      <c r="AX13" s="9">
        <v>0</v>
      </c>
      <c r="AY13" s="9">
        <v>202106</v>
      </c>
    </row>
    <row r="14" spans="1:51">
      <c r="A14" s="1" t="s">
        <v>62</v>
      </c>
      <c r="B14" s="6">
        <v>9974</v>
      </c>
      <c r="C14" s="9">
        <v>377353</v>
      </c>
      <c r="D14" s="9">
        <v>78703</v>
      </c>
      <c r="E14" s="9">
        <v>0</v>
      </c>
      <c r="F14" s="9">
        <v>78703</v>
      </c>
      <c r="G14" s="9">
        <v>0</v>
      </c>
      <c r="H14" s="9">
        <v>0</v>
      </c>
      <c r="I14" s="9">
        <v>1702</v>
      </c>
      <c r="J14" s="9">
        <v>0</v>
      </c>
      <c r="K14" s="9">
        <v>0</v>
      </c>
      <c r="L14" s="9">
        <v>0</v>
      </c>
      <c r="M14" s="9">
        <v>1702</v>
      </c>
      <c r="N14" s="9">
        <v>0</v>
      </c>
      <c r="O14" s="9">
        <v>33637</v>
      </c>
      <c r="P14" s="9">
        <v>33637</v>
      </c>
      <c r="Q14" s="9">
        <v>1702</v>
      </c>
      <c r="R14" s="9">
        <v>491395</v>
      </c>
      <c r="S14" s="9">
        <v>0</v>
      </c>
      <c r="T14" s="9">
        <v>0</v>
      </c>
      <c r="U14" s="9">
        <v>0</v>
      </c>
      <c r="V14" s="9">
        <v>41580</v>
      </c>
      <c r="W14" s="9">
        <v>0</v>
      </c>
      <c r="X14" s="9">
        <v>41580</v>
      </c>
      <c r="Y14" s="9">
        <v>41580</v>
      </c>
      <c r="Z14" s="9">
        <v>532975</v>
      </c>
      <c r="AA14" s="9">
        <v>285485</v>
      </c>
      <c r="AB14" s="9">
        <v>39925</v>
      </c>
      <c r="AC14" s="9">
        <v>325410</v>
      </c>
      <c r="AD14" s="9">
        <v>23148</v>
      </c>
      <c r="AE14" s="9">
        <v>5920</v>
      </c>
      <c r="AF14" s="9">
        <v>1000</v>
      </c>
      <c r="AG14" s="9">
        <v>2000</v>
      </c>
      <c r="AH14" s="9">
        <v>8920</v>
      </c>
      <c r="AI14" s="9">
        <v>1292</v>
      </c>
      <c r="AJ14" s="9">
        <v>700</v>
      </c>
      <c r="AK14" s="9">
        <v>10912</v>
      </c>
      <c r="AL14" s="9">
        <v>2530</v>
      </c>
      <c r="AM14" s="9">
        <v>36590</v>
      </c>
      <c r="AN14" s="9">
        <v>5057</v>
      </c>
      <c r="AO14" s="9">
        <v>3364</v>
      </c>
      <c r="AP14" s="9">
        <v>0</v>
      </c>
      <c r="AQ14" s="9">
        <v>8421</v>
      </c>
      <c r="AR14" s="9">
        <v>57410</v>
      </c>
      <c r="AS14" s="9">
        <v>5583</v>
      </c>
      <c r="AT14" s="9">
        <v>18004</v>
      </c>
      <c r="AU14" s="9">
        <v>21938</v>
      </c>
      <c r="AV14" s="9">
        <v>111356</v>
      </c>
      <c r="AW14" s="9">
        <v>473356</v>
      </c>
      <c r="AX14" s="9">
        <v>0</v>
      </c>
      <c r="AY14" s="9">
        <v>473356</v>
      </c>
    </row>
    <row r="15" spans="1:51">
      <c r="A15" s="1" t="s">
        <v>63</v>
      </c>
      <c r="B15" s="6">
        <v>8398</v>
      </c>
      <c r="C15" s="9">
        <v>136000</v>
      </c>
      <c r="D15" s="9">
        <v>35851</v>
      </c>
      <c r="E15" s="9">
        <v>1000</v>
      </c>
      <c r="F15" s="9">
        <v>36851</v>
      </c>
      <c r="G15" s="9">
        <v>250</v>
      </c>
      <c r="H15" s="9">
        <v>0</v>
      </c>
      <c r="I15" s="9">
        <v>1710</v>
      </c>
      <c r="J15" s="9">
        <v>0</v>
      </c>
      <c r="K15" s="9">
        <v>0</v>
      </c>
      <c r="L15" s="9">
        <v>0</v>
      </c>
      <c r="M15" s="9">
        <v>1960</v>
      </c>
      <c r="N15" s="9">
        <v>1591</v>
      </c>
      <c r="O15" s="9">
        <v>62239</v>
      </c>
      <c r="P15" s="9">
        <v>63830</v>
      </c>
      <c r="Q15" s="9">
        <v>1710</v>
      </c>
      <c r="R15" s="9">
        <v>238641</v>
      </c>
      <c r="S15" s="9">
        <v>0</v>
      </c>
      <c r="T15" s="9">
        <v>0</v>
      </c>
      <c r="U15" s="9">
        <v>0</v>
      </c>
      <c r="V15" s="9">
        <v>9983</v>
      </c>
      <c r="W15" s="9">
        <v>0</v>
      </c>
      <c r="X15" s="9">
        <v>9983</v>
      </c>
      <c r="Y15" s="9">
        <v>9983</v>
      </c>
      <c r="Z15" s="9">
        <v>248624</v>
      </c>
      <c r="AA15" s="9">
        <v>144399</v>
      </c>
      <c r="AB15" s="9">
        <v>12794</v>
      </c>
      <c r="AC15" s="9">
        <v>157193</v>
      </c>
      <c r="AD15" s="9">
        <v>14020</v>
      </c>
      <c r="AE15" s="9">
        <v>5920</v>
      </c>
      <c r="AF15" s="9">
        <v>0</v>
      </c>
      <c r="AG15" s="9">
        <v>0</v>
      </c>
      <c r="AH15" s="9">
        <v>5920</v>
      </c>
      <c r="AI15" s="9">
        <v>1292</v>
      </c>
      <c r="AJ15" s="9">
        <v>0</v>
      </c>
      <c r="AK15" s="9">
        <v>7212</v>
      </c>
      <c r="AL15" s="9">
        <v>1702</v>
      </c>
      <c r="AM15" s="9">
        <v>22934</v>
      </c>
      <c r="AN15" s="9">
        <v>2781</v>
      </c>
      <c r="AO15" s="9">
        <v>535</v>
      </c>
      <c r="AP15" s="9">
        <v>45</v>
      </c>
      <c r="AQ15" s="9">
        <v>3361</v>
      </c>
      <c r="AR15" s="9">
        <v>24012</v>
      </c>
      <c r="AS15" s="9">
        <v>5659</v>
      </c>
      <c r="AT15" s="9">
        <v>18004</v>
      </c>
      <c r="AU15" s="9">
        <v>12728</v>
      </c>
      <c r="AV15" s="9">
        <v>63764</v>
      </c>
      <c r="AW15" s="9">
        <v>243891</v>
      </c>
      <c r="AX15" s="9">
        <v>21024</v>
      </c>
      <c r="AY15" s="9">
        <v>264915</v>
      </c>
    </row>
    <row r="16" spans="1:51">
      <c r="A16" s="1" t="s">
        <v>64</v>
      </c>
      <c r="B16" s="6">
        <v>5559</v>
      </c>
      <c r="C16" s="40">
        <v>507565</v>
      </c>
      <c r="D16" s="40">
        <v>108140</v>
      </c>
      <c r="E16" s="40">
        <v>1500</v>
      </c>
      <c r="F16" s="40">
        <v>109640</v>
      </c>
      <c r="G16" s="40">
        <v>0</v>
      </c>
      <c r="H16" s="40">
        <v>0</v>
      </c>
      <c r="I16" s="40">
        <v>0</v>
      </c>
      <c r="J16" s="40">
        <v>0</v>
      </c>
      <c r="K16" s="40">
        <v>0</v>
      </c>
      <c r="L16" s="40">
        <v>0</v>
      </c>
      <c r="M16" s="40">
        <v>0</v>
      </c>
      <c r="N16" s="40">
        <v>0</v>
      </c>
      <c r="O16" s="40">
        <v>9569.3700000000008</v>
      </c>
      <c r="P16" s="40">
        <v>9569</v>
      </c>
      <c r="Q16" s="40">
        <v>0</v>
      </c>
      <c r="R16" s="40">
        <v>626774</v>
      </c>
      <c r="S16" s="40">
        <v>0</v>
      </c>
      <c r="T16" s="40">
        <v>0</v>
      </c>
      <c r="U16" s="40">
        <v>0</v>
      </c>
      <c r="V16" s="40">
        <v>655000</v>
      </c>
      <c r="W16" s="40">
        <v>0</v>
      </c>
      <c r="X16" s="40">
        <v>655000</v>
      </c>
      <c r="Y16" s="40">
        <v>655000</v>
      </c>
      <c r="Z16" s="40">
        <v>1281774.3700000001</v>
      </c>
      <c r="AA16" s="40">
        <v>309584</v>
      </c>
      <c r="AB16" s="40">
        <v>118064</v>
      </c>
      <c r="AC16" s="40">
        <v>427648</v>
      </c>
      <c r="AD16" s="40">
        <v>27141</v>
      </c>
      <c r="AE16" s="40">
        <v>2960</v>
      </c>
      <c r="AF16" s="40">
        <v>15099</v>
      </c>
      <c r="AG16" s="40">
        <v>3000</v>
      </c>
      <c r="AH16" s="40">
        <v>21059</v>
      </c>
      <c r="AI16" s="40">
        <v>646</v>
      </c>
      <c r="AJ16" s="40">
        <v>14154</v>
      </c>
      <c r="AK16" s="40">
        <v>35859</v>
      </c>
      <c r="AL16" s="40">
        <v>9715</v>
      </c>
      <c r="AM16" s="40">
        <v>72715</v>
      </c>
      <c r="AN16" s="40">
        <v>182</v>
      </c>
      <c r="AO16" s="40">
        <v>818</v>
      </c>
      <c r="AP16" s="40">
        <v>0</v>
      </c>
      <c r="AQ16" s="40">
        <v>1000</v>
      </c>
      <c r="AR16" s="40">
        <v>90309</v>
      </c>
      <c r="AS16" s="40">
        <v>8685</v>
      </c>
      <c r="AT16" s="40">
        <v>9002</v>
      </c>
      <c r="AU16" s="40">
        <v>2564</v>
      </c>
      <c r="AV16" s="9">
        <v>111560</v>
      </c>
      <c r="AW16" s="9">
        <v>611923</v>
      </c>
      <c r="AX16" s="9">
        <v>83465</v>
      </c>
      <c r="AY16" s="9">
        <v>695388</v>
      </c>
    </row>
    <row r="17" spans="1:51">
      <c r="A17" s="1" t="s">
        <v>65</v>
      </c>
      <c r="B17" s="6">
        <v>29568</v>
      </c>
      <c r="C17" s="40">
        <v>648035</v>
      </c>
      <c r="D17" s="40">
        <v>125400</v>
      </c>
      <c r="E17" s="40">
        <v>500</v>
      </c>
      <c r="F17" s="40">
        <v>125900</v>
      </c>
      <c r="G17" s="40">
        <v>0</v>
      </c>
      <c r="H17" s="40">
        <v>0</v>
      </c>
      <c r="I17" s="40">
        <v>944</v>
      </c>
      <c r="J17" s="40">
        <v>0</v>
      </c>
      <c r="K17" s="40">
        <v>0</v>
      </c>
      <c r="L17" s="40">
        <v>0</v>
      </c>
      <c r="M17" s="40">
        <v>944</v>
      </c>
      <c r="N17" s="40">
        <v>0</v>
      </c>
      <c r="O17" s="40">
        <v>1723</v>
      </c>
      <c r="P17" s="40">
        <v>1723</v>
      </c>
      <c r="Q17" s="40">
        <v>944</v>
      </c>
      <c r="R17" s="40">
        <v>776602</v>
      </c>
      <c r="S17" s="40">
        <v>0</v>
      </c>
      <c r="T17" s="40">
        <v>0</v>
      </c>
      <c r="U17" s="40">
        <v>0</v>
      </c>
      <c r="V17" s="40">
        <v>0</v>
      </c>
      <c r="W17" s="40">
        <v>0</v>
      </c>
      <c r="X17" s="40">
        <v>0</v>
      </c>
      <c r="Y17" s="40">
        <v>0</v>
      </c>
      <c r="Z17" s="40">
        <v>776602</v>
      </c>
      <c r="AA17" s="40">
        <v>264664</v>
      </c>
      <c r="AB17" s="40">
        <v>240772</v>
      </c>
      <c r="AC17" s="40">
        <v>505436</v>
      </c>
      <c r="AD17" s="40">
        <v>2246</v>
      </c>
      <c r="AE17" s="40">
        <v>11477</v>
      </c>
      <c r="AF17" s="40">
        <v>2283</v>
      </c>
      <c r="AG17" s="40">
        <v>0</v>
      </c>
      <c r="AH17" s="40">
        <v>13760</v>
      </c>
      <c r="AI17" s="40">
        <v>2506</v>
      </c>
      <c r="AJ17" s="40">
        <v>0</v>
      </c>
      <c r="AK17" s="40">
        <v>16266</v>
      </c>
      <c r="AL17" s="40">
        <v>0</v>
      </c>
      <c r="AM17" s="40">
        <v>18512</v>
      </c>
      <c r="AN17" s="40">
        <v>618</v>
      </c>
      <c r="AO17" s="40">
        <v>231</v>
      </c>
      <c r="AP17" s="40">
        <v>0</v>
      </c>
      <c r="AQ17" s="40">
        <v>849</v>
      </c>
      <c r="AR17" s="40">
        <v>38026</v>
      </c>
      <c r="AS17" s="40">
        <v>268</v>
      </c>
      <c r="AT17" s="40">
        <v>34908</v>
      </c>
      <c r="AU17" s="40">
        <v>1001</v>
      </c>
      <c r="AV17" s="9">
        <v>75052</v>
      </c>
      <c r="AW17" s="9">
        <v>599000</v>
      </c>
      <c r="AX17" s="9">
        <v>0</v>
      </c>
      <c r="AY17" s="9">
        <v>599000</v>
      </c>
    </row>
    <row r="18" spans="1:51">
      <c r="A18" s="1" t="s">
        <v>66</v>
      </c>
      <c r="B18" s="6">
        <v>22529</v>
      </c>
      <c r="C18" s="40">
        <v>937438</v>
      </c>
      <c r="D18" s="40">
        <v>213729</v>
      </c>
      <c r="E18" s="40">
        <v>2000</v>
      </c>
      <c r="F18" s="40">
        <v>215729</v>
      </c>
      <c r="G18" s="40">
        <v>0</v>
      </c>
      <c r="H18" s="40">
        <v>0</v>
      </c>
      <c r="I18" s="40">
        <v>600</v>
      </c>
      <c r="J18" s="40">
        <v>0</v>
      </c>
      <c r="K18" s="40">
        <v>0</v>
      </c>
      <c r="L18" s="40">
        <v>0</v>
      </c>
      <c r="M18" s="40">
        <v>600</v>
      </c>
      <c r="N18" s="40">
        <v>0</v>
      </c>
      <c r="O18" s="40">
        <v>1944</v>
      </c>
      <c r="P18" s="40">
        <v>1944</v>
      </c>
      <c r="Q18" s="40">
        <v>600</v>
      </c>
      <c r="R18" s="40">
        <v>1155711</v>
      </c>
      <c r="S18" s="40">
        <v>0</v>
      </c>
      <c r="T18" s="40">
        <v>0</v>
      </c>
      <c r="U18" s="40">
        <v>0</v>
      </c>
      <c r="V18" s="40">
        <v>0</v>
      </c>
      <c r="W18" s="40">
        <v>0</v>
      </c>
      <c r="X18" s="40">
        <v>0</v>
      </c>
      <c r="Y18" s="40">
        <v>0</v>
      </c>
      <c r="Z18" s="40">
        <v>1155711</v>
      </c>
      <c r="AA18" s="40">
        <v>584429</v>
      </c>
      <c r="AB18" s="40">
        <v>252726</v>
      </c>
      <c r="AC18" s="40">
        <v>837155</v>
      </c>
      <c r="AD18" s="40">
        <v>121490</v>
      </c>
      <c r="AE18" s="40">
        <v>8781</v>
      </c>
      <c r="AF18" s="40">
        <v>23042</v>
      </c>
      <c r="AG18" s="40">
        <v>685</v>
      </c>
      <c r="AH18" s="40">
        <v>32508</v>
      </c>
      <c r="AI18" s="40">
        <v>1917</v>
      </c>
      <c r="AJ18" s="40">
        <v>12396</v>
      </c>
      <c r="AK18" s="40">
        <v>46821</v>
      </c>
      <c r="AL18" s="40">
        <v>10089</v>
      </c>
      <c r="AM18" s="40">
        <v>178400</v>
      </c>
      <c r="AN18" s="40">
        <v>500</v>
      </c>
      <c r="AO18" s="40">
        <v>250</v>
      </c>
      <c r="AP18" s="40">
        <v>0</v>
      </c>
      <c r="AQ18" s="40">
        <v>750</v>
      </c>
      <c r="AR18" s="40">
        <v>86167</v>
      </c>
      <c r="AS18" s="40">
        <v>6790</v>
      </c>
      <c r="AT18" s="40">
        <v>26708</v>
      </c>
      <c r="AU18" s="40">
        <v>19741</v>
      </c>
      <c r="AV18" s="9">
        <v>140156</v>
      </c>
      <c r="AW18" s="9">
        <v>1155711</v>
      </c>
      <c r="AX18" s="9">
        <v>0</v>
      </c>
      <c r="AY18" s="9">
        <v>1155711</v>
      </c>
    </row>
    <row r="19" spans="1:51">
      <c r="A19" s="1" t="s">
        <v>67</v>
      </c>
      <c r="B19" s="6">
        <v>3616</v>
      </c>
      <c r="C19" s="40">
        <v>174865</v>
      </c>
      <c r="D19" s="40">
        <v>36164</v>
      </c>
      <c r="E19" s="40">
        <v>0</v>
      </c>
      <c r="F19" s="40">
        <v>36164</v>
      </c>
      <c r="G19" s="40">
        <v>0</v>
      </c>
      <c r="H19" s="40">
        <v>0</v>
      </c>
      <c r="I19" s="40">
        <v>0</v>
      </c>
      <c r="J19" s="40">
        <v>0</v>
      </c>
      <c r="K19" s="40">
        <v>0</v>
      </c>
      <c r="L19" s="40">
        <v>0</v>
      </c>
      <c r="M19" s="40">
        <v>0</v>
      </c>
      <c r="N19" s="40">
        <v>0</v>
      </c>
      <c r="O19" s="40">
        <v>35000</v>
      </c>
      <c r="P19" s="40">
        <v>35000</v>
      </c>
      <c r="Q19" s="40">
        <v>0</v>
      </c>
      <c r="R19" s="40">
        <v>246029</v>
      </c>
      <c r="S19" s="40">
        <v>0</v>
      </c>
      <c r="T19" s="40">
        <v>0</v>
      </c>
      <c r="U19" s="40">
        <v>0</v>
      </c>
      <c r="V19" s="40">
        <v>0</v>
      </c>
      <c r="W19" s="40">
        <v>0</v>
      </c>
      <c r="X19" s="40">
        <v>0</v>
      </c>
      <c r="Y19" s="40">
        <v>0</v>
      </c>
      <c r="Z19" s="40">
        <v>246029</v>
      </c>
      <c r="AA19" s="40">
        <v>147666</v>
      </c>
      <c r="AB19" s="40">
        <v>45676</v>
      </c>
      <c r="AC19" s="40">
        <v>193342</v>
      </c>
      <c r="AD19" s="40">
        <v>18079</v>
      </c>
      <c r="AE19" s="40">
        <v>2960</v>
      </c>
      <c r="AF19" s="40">
        <v>2756</v>
      </c>
      <c r="AG19" s="40">
        <v>0</v>
      </c>
      <c r="AH19" s="40">
        <v>5716</v>
      </c>
      <c r="AI19" s="40">
        <v>646</v>
      </c>
      <c r="AJ19" s="40">
        <v>0</v>
      </c>
      <c r="AK19" s="40">
        <v>6362</v>
      </c>
      <c r="AL19" s="40">
        <v>1770</v>
      </c>
      <c r="AM19" s="40">
        <v>26211</v>
      </c>
      <c r="AN19" s="40">
        <v>0</v>
      </c>
      <c r="AO19" s="40">
        <v>0</v>
      </c>
      <c r="AP19" s="40">
        <v>315</v>
      </c>
      <c r="AQ19" s="40">
        <v>315</v>
      </c>
      <c r="AR19" s="40">
        <v>4300</v>
      </c>
      <c r="AS19" s="40">
        <v>471</v>
      </c>
      <c r="AT19" s="40">
        <v>9002</v>
      </c>
      <c r="AU19" s="40">
        <v>15665</v>
      </c>
      <c r="AV19" s="9">
        <v>29753</v>
      </c>
      <c r="AW19" s="9">
        <v>249306</v>
      </c>
      <c r="AX19" s="9">
        <v>0</v>
      </c>
      <c r="AY19" s="9">
        <v>249306</v>
      </c>
    </row>
    <row r="20" spans="1:51">
      <c r="A20" s="1" t="s">
        <v>68</v>
      </c>
      <c r="B20" s="6">
        <v>17075</v>
      </c>
      <c r="C20" s="40">
        <v>680998</v>
      </c>
      <c r="D20" s="40">
        <v>142580</v>
      </c>
      <c r="E20" s="40">
        <v>0</v>
      </c>
      <c r="F20" s="40">
        <v>142580</v>
      </c>
      <c r="G20" s="40">
        <v>0</v>
      </c>
      <c r="H20" s="40">
        <v>0</v>
      </c>
      <c r="I20" s="40">
        <v>0</v>
      </c>
      <c r="J20" s="40">
        <v>0</v>
      </c>
      <c r="K20" s="40">
        <v>0</v>
      </c>
      <c r="L20" s="40">
        <v>0</v>
      </c>
      <c r="M20" s="40">
        <v>0</v>
      </c>
      <c r="N20" s="40">
        <v>0</v>
      </c>
      <c r="O20" s="40">
        <v>11600</v>
      </c>
      <c r="P20" s="40">
        <v>11600</v>
      </c>
      <c r="Q20" s="40">
        <v>0</v>
      </c>
      <c r="R20" s="40">
        <v>835178</v>
      </c>
      <c r="S20" s="40">
        <v>53815</v>
      </c>
      <c r="T20" s="40">
        <v>0</v>
      </c>
      <c r="U20" s="40">
        <v>0</v>
      </c>
      <c r="V20" s="40">
        <v>0</v>
      </c>
      <c r="W20" s="40">
        <v>0</v>
      </c>
      <c r="X20" s="40">
        <v>0</v>
      </c>
      <c r="Y20" s="40">
        <v>53815</v>
      </c>
      <c r="Z20" s="40">
        <v>888993</v>
      </c>
      <c r="AA20" s="40">
        <v>406798</v>
      </c>
      <c r="AB20" s="40">
        <v>185486</v>
      </c>
      <c r="AC20" s="40">
        <v>592284</v>
      </c>
      <c r="AD20" s="40">
        <v>37191</v>
      </c>
      <c r="AE20" s="40">
        <v>6759</v>
      </c>
      <c r="AF20" s="40">
        <v>0</v>
      </c>
      <c r="AG20" s="40">
        <v>0</v>
      </c>
      <c r="AH20" s="40">
        <v>6759</v>
      </c>
      <c r="AI20" s="40">
        <v>1476</v>
      </c>
      <c r="AJ20" s="40">
        <v>30775</v>
      </c>
      <c r="AK20" s="40">
        <v>39010</v>
      </c>
      <c r="AL20" s="40">
        <v>4707</v>
      </c>
      <c r="AM20" s="40">
        <v>80908</v>
      </c>
      <c r="AN20" s="40">
        <v>2899</v>
      </c>
      <c r="AO20" s="40">
        <v>0</v>
      </c>
      <c r="AP20" s="40">
        <v>1026</v>
      </c>
      <c r="AQ20" s="40">
        <v>3925</v>
      </c>
      <c r="AR20" s="40">
        <v>131192</v>
      </c>
      <c r="AS20" s="40">
        <v>6994</v>
      </c>
      <c r="AT20" s="40">
        <v>20559</v>
      </c>
      <c r="AU20" s="40">
        <v>9316</v>
      </c>
      <c r="AV20" s="9">
        <v>171986</v>
      </c>
      <c r="AW20" s="9">
        <v>845178</v>
      </c>
      <c r="AX20" s="9">
        <v>43815</v>
      </c>
      <c r="AY20" s="9">
        <v>888993</v>
      </c>
    </row>
    <row r="21" spans="1:51">
      <c r="A21" s="1" t="s">
        <v>69</v>
      </c>
      <c r="B21" s="6">
        <v>14532</v>
      </c>
      <c r="C21" s="40">
        <v>841103</v>
      </c>
      <c r="D21" s="40">
        <v>177025</v>
      </c>
      <c r="E21" s="40">
        <v>0</v>
      </c>
      <c r="F21" s="40">
        <v>177025</v>
      </c>
      <c r="G21" s="40">
        <v>0</v>
      </c>
      <c r="H21" s="40">
        <v>0</v>
      </c>
      <c r="I21" s="40">
        <v>1000</v>
      </c>
      <c r="J21" s="40">
        <v>0</v>
      </c>
      <c r="K21" s="40">
        <v>0</v>
      </c>
      <c r="L21" s="40">
        <v>0</v>
      </c>
      <c r="M21" s="40">
        <v>1000</v>
      </c>
      <c r="N21" s="40">
        <v>0</v>
      </c>
      <c r="O21" s="40">
        <v>7449</v>
      </c>
      <c r="P21" s="40">
        <v>7449</v>
      </c>
      <c r="Q21" s="40">
        <v>1000</v>
      </c>
      <c r="R21" s="40">
        <v>1026577</v>
      </c>
      <c r="S21" s="40">
        <v>0</v>
      </c>
      <c r="T21" s="40">
        <v>0</v>
      </c>
      <c r="U21" s="40">
        <v>0</v>
      </c>
      <c r="V21" s="40">
        <v>0</v>
      </c>
      <c r="W21" s="40">
        <v>0</v>
      </c>
      <c r="X21" s="40">
        <v>0</v>
      </c>
      <c r="Y21" s="40">
        <v>0</v>
      </c>
      <c r="Z21" s="40">
        <v>1026577</v>
      </c>
      <c r="AA21" s="40">
        <v>350231</v>
      </c>
      <c r="AB21" s="40">
        <v>254665</v>
      </c>
      <c r="AC21" s="40">
        <v>604896</v>
      </c>
      <c r="AD21" s="40">
        <v>45404</v>
      </c>
      <c r="AE21" s="40">
        <v>6644</v>
      </c>
      <c r="AF21" s="40">
        <v>3260</v>
      </c>
      <c r="AG21" s="40">
        <v>0</v>
      </c>
      <c r="AH21" s="40">
        <v>9904</v>
      </c>
      <c r="AI21" s="40">
        <v>1451</v>
      </c>
      <c r="AJ21" s="40">
        <v>13012</v>
      </c>
      <c r="AK21" s="40">
        <v>24367</v>
      </c>
      <c r="AL21" s="40">
        <v>13950</v>
      </c>
      <c r="AM21" s="40">
        <v>83721</v>
      </c>
      <c r="AN21" s="40">
        <v>0</v>
      </c>
      <c r="AO21" s="40">
        <v>0</v>
      </c>
      <c r="AP21" s="40">
        <v>0</v>
      </c>
      <c r="AQ21" s="40">
        <v>0</v>
      </c>
      <c r="AR21" s="40">
        <v>103664</v>
      </c>
      <c r="AS21" s="40">
        <v>20713</v>
      </c>
      <c r="AT21" s="40">
        <v>20209</v>
      </c>
      <c r="AU21" s="40">
        <v>47965</v>
      </c>
      <c r="AV21" s="9">
        <v>192551</v>
      </c>
      <c r="AW21" s="9">
        <v>881168</v>
      </c>
      <c r="AX21" s="9">
        <v>0</v>
      </c>
      <c r="AY21" s="9">
        <v>881168</v>
      </c>
    </row>
    <row r="22" spans="1:51">
      <c r="A22" s="1" t="s">
        <v>70</v>
      </c>
      <c r="B22" s="6">
        <v>1410</v>
      </c>
      <c r="C22" s="40">
        <v>419056</v>
      </c>
      <c r="D22" s="40">
        <v>90133</v>
      </c>
      <c r="E22" s="40">
        <v>0</v>
      </c>
      <c r="F22" s="40">
        <v>90133</v>
      </c>
      <c r="G22" s="40">
        <v>0</v>
      </c>
      <c r="H22" s="40">
        <v>0</v>
      </c>
      <c r="I22" s="40">
        <v>1000</v>
      </c>
      <c r="J22" s="40">
        <v>0</v>
      </c>
      <c r="K22" s="40">
        <v>0</v>
      </c>
      <c r="L22" s="40">
        <v>0</v>
      </c>
      <c r="M22" s="40">
        <v>1000</v>
      </c>
      <c r="N22" s="40">
        <v>3500</v>
      </c>
      <c r="O22" s="40">
        <v>2855</v>
      </c>
      <c r="P22" s="40">
        <v>6355</v>
      </c>
      <c r="Q22" s="40">
        <v>1000</v>
      </c>
      <c r="R22" s="40">
        <v>516544</v>
      </c>
      <c r="S22" s="40">
        <v>40000</v>
      </c>
      <c r="T22" s="40">
        <v>0</v>
      </c>
      <c r="U22" s="40">
        <v>0</v>
      </c>
      <c r="V22" s="40">
        <v>0</v>
      </c>
      <c r="W22" s="40">
        <v>0</v>
      </c>
      <c r="X22" s="40">
        <v>0</v>
      </c>
      <c r="Y22" s="40">
        <v>40000</v>
      </c>
      <c r="Z22" s="40">
        <v>556544</v>
      </c>
      <c r="AA22" s="40">
        <v>222106</v>
      </c>
      <c r="AB22" s="40">
        <v>85433</v>
      </c>
      <c r="AC22" s="40">
        <v>307539</v>
      </c>
      <c r="AD22" s="40">
        <v>16506</v>
      </c>
      <c r="AE22" s="40">
        <v>2960</v>
      </c>
      <c r="AF22" s="40">
        <v>0</v>
      </c>
      <c r="AG22" s="40">
        <v>11</v>
      </c>
      <c r="AH22" s="40">
        <v>2971</v>
      </c>
      <c r="AI22" s="40">
        <v>646</v>
      </c>
      <c r="AJ22" s="40">
        <v>0</v>
      </c>
      <c r="AK22" s="40">
        <v>3617</v>
      </c>
      <c r="AL22" s="40">
        <v>20211</v>
      </c>
      <c r="AM22" s="40">
        <v>40334</v>
      </c>
      <c r="AN22" s="40">
        <v>4503</v>
      </c>
      <c r="AO22" s="40">
        <v>1255</v>
      </c>
      <c r="AP22" s="40">
        <v>0</v>
      </c>
      <c r="AQ22" s="40">
        <v>5758</v>
      </c>
      <c r="AR22" s="40">
        <v>93605</v>
      </c>
      <c r="AS22" s="40">
        <v>20998</v>
      </c>
      <c r="AT22" s="40">
        <v>9002</v>
      </c>
      <c r="AU22" s="40">
        <v>27105</v>
      </c>
      <c r="AV22" s="9">
        <v>156468</v>
      </c>
      <c r="AW22" s="9">
        <v>504341</v>
      </c>
      <c r="AX22" s="9">
        <v>36168</v>
      </c>
      <c r="AY22" s="9">
        <v>540509</v>
      </c>
    </row>
    <row r="23" spans="1:51">
      <c r="A23" s="1" t="s">
        <v>71</v>
      </c>
      <c r="B23" s="6">
        <v>25163</v>
      </c>
      <c r="C23" s="40">
        <v>1933958</v>
      </c>
      <c r="D23" s="40">
        <v>402053</v>
      </c>
      <c r="E23" s="40">
        <v>0</v>
      </c>
      <c r="F23" s="40">
        <v>402053</v>
      </c>
      <c r="G23" s="40">
        <v>0</v>
      </c>
      <c r="H23" s="40">
        <v>0</v>
      </c>
      <c r="I23" s="40">
        <v>978</v>
      </c>
      <c r="J23" s="40">
        <v>224460</v>
      </c>
      <c r="K23" s="40">
        <v>0</v>
      </c>
      <c r="L23" s="40">
        <v>2000</v>
      </c>
      <c r="M23" s="40">
        <v>227438</v>
      </c>
      <c r="N23" s="40">
        <v>11160</v>
      </c>
      <c r="O23" s="40">
        <v>57784</v>
      </c>
      <c r="P23" s="40">
        <v>68944</v>
      </c>
      <c r="Q23" s="40">
        <v>225438</v>
      </c>
      <c r="R23" s="40">
        <v>2632393</v>
      </c>
      <c r="S23" s="40">
        <v>0</v>
      </c>
      <c r="T23" s="40">
        <v>0</v>
      </c>
      <c r="U23" s="40">
        <v>0</v>
      </c>
      <c r="V23" s="40">
        <v>80000</v>
      </c>
      <c r="W23" s="40">
        <v>0</v>
      </c>
      <c r="X23" s="40">
        <v>80000</v>
      </c>
      <c r="Y23" s="40">
        <v>80000</v>
      </c>
      <c r="Z23" s="40">
        <v>2712393</v>
      </c>
      <c r="AA23" s="40">
        <v>1205172</v>
      </c>
      <c r="AB23" s="40">
        <v>335993</v>
      </c>
      <c r="AC23" s="40">
        <v>1541165</v>
      </c>
      <c r="AD23" s="40">
        <v>127718</v>
      </c>
      <c r="AE23" s="40">
        <v>10236</v>
      </c>
      <c r="AF23" s="40">
        <v>0</v>
      </c>
      <c r="AG23" s="40">
        <v>5000</v>
      </c>
      <c r="AH23" s="40">
        <v>15236</v>
      </c>
      <c r="AI23" s="40">
        <v>2235</v>
      </c>
      <c r="AJ23" s="40">
        <v>7000</v>
      </c>
      <c r="AK23" s="40">
        <v>24471</v>
      </c>
      <c r="AL23" s="40">
        <v>71500</v>
      </c>
      <c r="AM23" s="40">
        <v>223689</v>
      </c>
      <c r="AN23" s="40">
        <v>2000</v>
      </c>
      <c r="AO23" s="40">
        <v>2000</v>
      </c>
      <c r="AP23" s="40">
        <v>600</v>
      </c>
      <c r="AQ23" s="40">
        <v>4600</v>
      </c>
      <c r="AR23" s="40">
        <v>340486</v>
      </c>
      <c r="AS23" s="40">
        <v>18000</v>
      </c>
      <c r="AT23" s="40">
        <v>31134</v>
      </c>
      <c r="AU23" s="40">
        <v>325000</v>
      </c>
      <c r="AV23" s="9">
        <v>719220</v>
      </c>
      <c r="AW23" s="9">
        <v>2484074</v>
      </c>
      <c r="AX23" s="9">
        <v>80000</v>
      </c>
      <c r="AY23" s="9">
        <v>2564074</v>
      </c>
    </row>
    <row r="24" spans="1:51">
      <c r="A24" s="1" t="s">
        <v>72</v>
      </c>
      <c r="B24" s="6">
        <v>27732</v>
      </c>
      <c r="C24" s="9">
        <v>1336500</v>
      </c>
      <c r="D24" s="9">
        <v>297608</v>
      </c>
      <c r="E24" s="9">
        <v>5000</v>
      </c>
      <c r="F24" s="9">
        <v>302608</v>
      </c>
      <c r="G24" s="9">
        <v>0</v>
      </c>
      <c r="H24" s="9">
        <v>0</v>
      </c>
      <c r="I24" s="9">
        <v>1841</v>
      </c>
      <c r="J24" s="9">
        <v>0</v>
      </c>
      <c r="K24" s="9">
        <v>0</v>
      </c>
      <c r="L24" s="9">
        <v>0</v>
      </c>
      <c r="M24" s="9">
        <v>1841</v>
      </c>
      <c r="N24" s="9">
        <v>14062</v>
      </c>
      <c r="O24" s="9">
        <v>122542</v>
      </c>
      <c r="P24" s="9">
        <v>136604</v>
      </c>
      <c r="Q24" s="9">
        <v>1841</v>
      </c>
      <c r="R24" s="9">
        <v>1777553</v>
      </c>
      <c r="S24" s="9">
        <v>0</v>
      </c>
      <c r="T24" s="9">
        <v>0</v>
      </c>
      <c r="U24" s="9">
        <v>0</v>
      </c>
      <c r="V24" s="9">
        <v>20150</v>
      </c>
      <c r="W24" s="9">
        <v>2734</v>
      </c>
      <c r="X24" s="9">
        <v>22884</v>
      </c>
      <c r="Y24" s="9">
        <v>22884</v>
      </c>
      <c r="Z24" s="9">
        <v>1800437</v>
      </c>
      <c r="AA24" s="9">
        <v>937233</v>
      </c>
      <c r="AB24" s="9">
        <v>398624</v>
      </c>
      <c r="AC24" s="9">
        <v>1335857</v>
      </c>
      <c r="AD24" s="9">
        <v>64052</v>
      </c>
      <c r="AE24" s="9">
        <v>16080</v>
      </c>
      <c r="AF24" s="9">
        <v>1241</v>
      </c>
      <c r="AG24" s="9">
        <v>0</v>
      </c>
      <c r="AH24" s="9">
        <v>17321</v>
      </c>
      <c r="AI24" s="9">
        <v>3510</v>
      </c>
      <c r="AJ24" s="9">
        <v>49844</v>
      </c>
      <c r="AK24" s="9">
        <v>70675</v>
      </c>
      <c r="AL24" s="9">
        <v>26025</v>
      </c>
      <c r="AM24" s="9">
        <v>160752</v>
      </c>
      <c r="AN24" s="9">
        <v>2073</v>
      </c>
      <c r="AO24" s="9">
        <v>1996</v>
      </c>
      <c r="AP24" s="9">
        <v>0</v>
      </c>
      <c r="AQ24" s="9">
        <v>4069</v>
      </c>
      <c r="AR24" s="9">
        <v>183974</v>
      </c>
      <c r="AS24" s="9">
        <v>29019</v>
      </c>
      <c r="AT24" s="9">
        <v>48908</v>
      </c>
      <c r="AU24" s="9">
        <v>80671</v>
      </c>
      <c r="AV24" s="9">
        <v>346641</v>
      </c>
      <c r="AW24" s="9">
        <v>1843250</v>
      </c>
      <c r="AX24" s="9">
        <v>21642</v>
      </c>
      <c r="AY24" s="9">
        <v>1864892</v>
      </c>
    </row>
    <row r="25" spans="1:51">
      <c r="A25" s="1" t="s">
        <v>73</v>
      </c>
      <c r="B25" s="6">
        <v>34114</v>
      </c>
      <c r="C25" s="40">
        <v>963615</v>
      </c>
      <c r="D25" s="40">
        <v>197202</v>
      </c>
      <c r="E25" s="40">
        <v>2000</v>
      </c>
      <c r="F25" s="40">
        <v>199202</v>
      </c>
      <c r="G25" s="40">
        <v>11250</v>
      </c>
      <c r="H25" s="40">
        <v>0</v>
      </c>
      <c r="I25" s="40">
        <v>995</v>
      </c>
      <c r="J25" s="40">
        <v>0</v>
      </c>
      <c r="K25" s="40">
        <v>6400</v>
      </c>
      <c r="L25" s="40">
        <v>0</v>
      </c>
      <c r="M25" s="40">
        <v>18645</v>
      </c>
      <c r="N25" s="40">
        <v>16282</v>
      </c>
      <c r="O25" s="40">
        <v>0</v>
      </c>
      <c r="P25" s="40">
        <v>16282</v>
      </c>
      <c r="Q25" s="40">
        <v>7395</v>
      </c>
      <c r="R25" s="40">
        <v>1197744</v>
      </c>
      <c r="S25" s="40">
        <v>0</v>
      </c>
      <c r="T25" s="40">
        <v>0</v>
      </c>
      <c r="U25" s="40">
        <v>0</v>
      </c>
      <c r="V25" s="40">
        <v>0</v>
      </c>
      <c r="W25" s="40">
        <v>0</v>
      </c>
      <c r="X25" s="40">
        <v>0</v>
      </c>
      <c r="Y25" s="40">
        <v>0</v>
      </c>
      <c r="Z25" s="40">
        <v>1197744</v>
      </c>
      <c r="AA25" s="40">
        <v>630416</v>
      </c>
      <c r="AB25" s="40">
        <v>223725</v>
      </c>
      <c r="AC25" s="40">
        <v>854141</v>
      </c>
      <c r="AD25" s="40">
        <v>112180</v>
      </c>
      <c r="AE25" s="40">
        <v>13257</v>
      </c>
      <c r="AF25" s="40">
        <v>3774</v>
      </c>
      <c r="AG25" s="40">
        <v>0</v>
      </c>
      <c r="AH25" s="40">
        <v>17031</v>
      </c>
      <c r="AI25" s="40">
        <v>2895</v>
      </c>
      <c r="AJ25" s="40">
        <v>4083</v>
      </c>
      <c r="AK25" s="40">
        <v>24009</v>
      </c>
      <c r="AL25" s="40">
        <v>30637</v>
      </c>
      <c r="AM25" s="40">
        <v>166826</v>
      </c>
      <c r="AN25" s="40">
        <v>1123</v>
      </c>
      <c r="AO25" s="40">
        <v>2807</v>
      </c>
      <c r="AP25" s="40">
        <v>7298</v>
      </c>
      <c r="AQ25" s="40">
        <v>11228</v>
      </c>
      <c r="AR25" s="40">
        <v>61427</v>
      </c>
      <c r="AS25" s="40">
        <v>10443</v>
      </c>
      <c r="AT25" s="40">
        <v>40323</v>
      </c>
      <c r="AU25" s="40">
        <v>33140</v>
      </c>
      <c r="AV25" s="9">
        <v>156561</v>
      </c>
      <c r="AW25" s="9">
        <v>1177528</v>
      </c>
      <c r="AX25" s="9">
        <v>0</v>
      </c>
      <c r="AY25" s="9">
        <v>1177528</v>
      </c>
    </row>
    <row r="26" spans="1:51">
      <c r="A26" s="1" t="s">
        <v>74</v>
      </c>
      <c r="B26" s="6">
        <v>12588</v>
      </c>
      <c r="C26" s="40">
        <v>381300</v>
      </c>
      <c r="D26" s="40">
        <v>76629</v>
      </c>
      <c r="E26" s="40">
        <v>0</v>
      </c>
      <c r="F26" s="40">
        <v>76629</v>
      </c>
      <c r="G26" s="40">
        <v>1892</v>
      </c>
      <c r="H26" s="41">
        <v>0</v>
      </c>
      <c r="I26" s="40">
        <v>733</v>
      </c>
      <c r="J26" s="41">
        <v>0</v>
      </c>
      <c r="K26" s="41">
        <v>0</v>
      </c>
      <c r="L26" s="41">
        <v>0</v>
      </c>
      <c r="M26" s="40">
        <v>2625</v>
      </c>
      <c r="N26" s="40">
        <v>0</v>
      </c>
      <c r="O26" s="40">
        <v>8188</v>
      </c>
      <c r="P26" s="40">
        <v>8188</v>
      </c>
      <c r="Q26" s="40">
        <v>733</v>
      </c>
      <c r="R26" s="40">
        <v>468742</v>
      </c>
      <c r="S26" s="40">
        <v>0</v>
      </c>
      <c r="T26" s="40">
        <v>0</v>
      </c>
      <c r="U26" s="40">
        <v>0</v>
      </c>
      <c r="V26" s="40">
        <v>0</v>
      </c>
      <c r="W26" s="40">
        <v>0</v>
      </c>
      <c r="X26" s="40">
        <v>0</v>
      </c>
      <c r="Y26" s="40">
        <v>0</v>
      </c>
      <c r="Z26" s="40">
        <v>468742</v>
      </c>
      <c r="AA26" s="40">
        <v>259797</v>
      </c>
      <c r="AB26" s="40">
        <v>33335</v>
      </c>
      <c r="AC26" s="40">
        <v>293132</v>
      </c>
      <c r="AD26" s="40">
        <v>38515</v>
      </c>
      <c r="AE26" s="40">
        <v>5053</v>
      </c>
      <c r="AF26" s="40">
        <v>0</v>
      </c>
      <c r="AG26" s="40">
        <v>0</v>
      </c>
      <c r="AH26" s="40">
        <v>5053</v>
      </c>
      <c r="AI26" s="40">
        <v>1103</v>
      </c>
      <c r="AJ26" s="40">
        <v>1790</v>
      </c>
      <c r="AK26" s="40">
        <v>7946</v>
      </c>
      <c r="AL26" s="40">
        <v>17306</v>
      </c>
      <c r="AM26" s="40">
        <v>63767</v>
      </c>
      <c r="AN26" s="40">
        <v>3725</v>
      </c>
      <c r="AO26" s="40">
        <v>2207</v>
      </c>
      <c r="AP26" s="40">
        <v>0</v>
      </c>
      <c r="AQ26" s="40">
        <v>5932</v>
      </c>
      <c r="AR26" s="40">
        <v>41513</v>
      </c>
      <c r="AS26" s="40">
        <v>4304</v>
      </c>
      <c r="AT26" s="40">
        <v>15369</v>
      </c>
      <c r="AU26" s="40">
        <v>50003</v>
      </c>
      <c r="AV26" s="9">
        <v>117121</v>
      </c>
      <c r="AW26" s="9">
        <v>474020</v>
      </c>
      <c r="AX26" s="9">
        <v>0</v>
      </c>
      <c r="AY26" s="9">
        <v>474020</v>
      </c>
    </row>
    <row r="27" spans="1:51">
      <c r="A27" s="1" t="s">
        <v>75</v>
      </c>
      <c r="B27" s="6">
        <v>75604</v>
      </c>
      <c r="C27" s="40">
        <v>2058247</v>
      </c>
      <c r="D27" s="40">
        <v>408981</v>
      </c>
      <c r="E27" s="40">
        <v>0</v>
      </c>
      <c r="F27" s="40">
        <v>408981</v>
      </c>
      <c r="G27" s="40">
        <v>0</v>
      </c>
      <c r="H27" s="40">
        <v>0</v>
      </c>
      <c r="I27" s="40">
        <v>1472</v>
      </c>
      <c r="J27" s="40">
        <v>0</v>
      </c>
      <c r="K27" s="40">
        <v>0</v>
      </c>
      <c r="L27" s="40">
        <v>0</v>
      </c>
      <c r="M27" s="40">
        <v>1472</v>
      </c>
      <c r="N27" s="40">
        <v>6585</v>
      </c>
      <c r="O27" s="40">
        <v>138027</v>
      </c>
      <c r="P27" s="40">
        <v>144612</v>
      </c>
      <c r="Q27" s="40">
        <v>1472</v>
      </c>
      <c r="R27" s="40">
        <v>2613312</v>
      </c>
      <c r="S27" s="40">
        <v>12743</v>
      </c>
      <c r="T27" s="40">
        <v>0</v>
      </c>
      <c r="U27" s="40">
        <v>0</v>
      </c>
      <c r="V27" s="40">
        <v>217625</v>
      </c>
      <c r="W27" s="40">
        <v>0</v>
      </c>
      <c r="X27" s="40">
        <v>217625</v>
      </c>
      <c r="Y27" s="40">
        <v>230368</v>
      </c>
      <c r="Z27" s="40">
        <v>2843680</v>
      </c>
      <c r="AA27" s="40">
        <v>1041049</v>
      </c>
      <c r="AB27" s="40">
        <v>531709</v>
      </c>
      <c r="AC27" s="40">
        <v>1572758</v>
      </c>
      <c r="AD27" s="40">
        <v>79470</v>
      </c>
      <c r="AE27" s="40">
        <v>23837</v>
      </c>
      <c r="AF27" s="40">
        <v>13226</v>
      </c>
      <c r="AG27" s="40">
        <v>0</v>
      </c>
      <c r="AH27" s="40">
        <v>37063</v>
      </c>
      <c r="AI27" s="40">
        <v>5205</v>
      </c>
      <c r="AJ27" s="40">
        <v>40526</v>
      </c>
      <c r="AK27" s="40">
        <v>82794</v>
      </c>
      <c r="AL27" s="40">
        <v>8408</v>
      </c>
      <c r="AM27" s="40">
        <v>170672</v>
      </c>
      <c r="AN27" s="40">
        <v>1921</v>
      </c>
      <c r="AO27" s="40">
        <v>0</v>
      </c>
      <c r="AP27" s="40">
        <v>0</v>
      </c>
      <c r="AQ27" s="40">
        <v>1921</v>
      </c>
      <c r="AR27" s="40">
        <v>106841</v>
      </c>
      <c r="AS27" s="40">
        <v>30890</v>
      </c>
      <c r="AT27" s="40">
        <v>72506</v>
      </c>
      <c r="AU27" s="40">
        <v>33530</v>
      </c>
      <c r="AV27" s="9">
        <v>245688</v>
      </c>
      <c r="AW27" s="9">
        <v>1989118</v>
      </c>
      <c r="AX27" s="9">
        <v>163394</v>
      </c>
      <c r="AY27" s="9">
        <v>2152512</v>
      </c>
    </row>
    <row r="28" spans="1:51">
      <c r="A28" s="1" t="s">
        <v>76</v>
      </c>
      <c r="B28" s="6">
        <v>17871</v>
      </c>
      <c r="C28" s="40">
        <v>528753</v>
      </c>
      <c r="D28" s="40">
        <v>116092</v>
      </c>
      <c r="E28" s="40">
        <v>0</v>
      </c>
      <c r="F28" s="40">
        <v>116092</v>
      </c>
      <c r="G28" s="40">
        <v>0</v>
      </c>
      <c r="H28" s="40">
        <v>0</v>
      </c>
      <c r="I28" s="40">
        <v>1000</v>
      </c>
      <c r="J28" s="40">
        <v>0</v>
      </c>
      <c r="K28" s="40">
        <v>0</v>
      </c>
      <c r="L28" s="40">
        <v>0</v>
      </c>
      <c r="M28" s="40">
        <v>1000</v>
      </c>
      <c r="N28" s="40">
        <v>0</v>
      </c>
      <c r="O28" s="40">
        <v>4069</v>
      </c>
      <c r="P28" s="40">
        <v>4069</v>
      </c>
      <c r="Q28" s="40">
        <v>1000</v>
      </c>
      <c r="R28" s="40">
        <v>649914</v>
      </c>
      <c r="S28" s="40">
        <v>0</v>
      </c>
      <c r="T28" s="40">
        <v>0</v>
      </c>
      <c r="U28" s="40">
        <v>0</v>
      </c>
      <c r="V28" s="40">
        <v>0</v>
      </c>
      <c r="W28" s="40">
        <v>0</v>
      </c>
      <c r="X28" s="40">
        <v>0</v>
      </c>
      <c r="Y28" s="40">
        <v>0</v>
      </c>
      <c r="Z28" s="40">
        <v>649914</v>
      </c>
      <c r="AA28" s="40">
        <v>358854</v>
      </c>
      <c r="AB28" s="40">
        <v>80167</v>
      </c>
      <c r="AC28" s="40">
        <v>439021</v>
      </c>
      <c r="AD28" s="40">
        <v>33295</v>
      </c>
      <c r="AE28" s="40">
        <v>7265</v>
      </c>
      <c r="AF28" s="40">
        <v>0</v>
      </c>
      <c r="AG28" s="40">
        <v>5580</v>
      </c>
      <c r="AH28" s="40">
        <v>12845</v>
      </c>
      <c r="AI28" s="40">
        <v>1586</v>
      </c>
      <c r="AJ28" s="40">
        <v>3135</v>
      </c>
      <c r="AK28" s="40">
        <v>17566</v>
      </c>
      <c r="AL28" s="40">
        <v>1647</v>
      </c>
      <c r="AM28" s="40">
        <v>52508</v>
      </c>
      <c r="AN28" s="40">
        <v>2342</v>
      </c>
      <c r="AO28" s="40">
        <v>667</v>
      </c>
      <c r="AP28" s="40">
        <v>0</v>
      </c>
      <c r="AQ28" s="40">
        <v>3009</v>
      </c>
      <c r="AR28" s="40">
        <v>104776</v>
      </c>
      <c r="AS28" s="40">
        <v>11688</v>
      </c>
      <c r="AT28" s="40">
        <v>22097</v>
      </c>
      <c r="AU28" s="40">
        <v>16815</v>
      </c>
      <c r="AV28" s="9">
        <v>158385</v>
      </c>
      <c r="AW28" s="9">
        <v>649914</v>
      </c>
      <c r="AX28" s="9">
        <v>0</v>
      </c>
      <c r="AY28" s="9">
        <v>649914</v>
      </c>
    </row>
    <row r="29" spans="1:51">
      <c r="A29" s="1" t="s">
        <v>77</v>
      </c>
      <c r="B29" s="6">
        <v>190934</v>
      </c>
      <c r="C29" s="9">
        <v>4283202</v>
      </c>
      <c r="D29" s="9">
        <v>1666513</v>
      </c>
      <c r="E29" s="9">
        <v>864776</v>
      </c>
      <c r="F29" s="9">
        <v>2531289</v>
      </c>
      <c r="G29" s="9">
        <v>0</v>
      </c>
      <c r="H29" s="9">
        <v>0</v>
      </c>
      <c r="I29" s="9">
        <v>40567</v>
      </c>
      <c r="J29" s="9">
        <v>610700</v>
      </c>
      <c r="K29" s="9">
        <v>60000</v>
      </c>
      <c r="L29" s="9">
        <v>306566</v>
      </c>
      <c r="M29" s="9">
        <v>1017833</v>
      </c>
      <c r="N29" s="9">
        <v>435425</v>
      </c>
      <c r="O29" s="9">
        <v>3606364</v>
      </c>
      <c r="P29" s="9">
        <v>4041789</v>
      </c>
      <c r="Q29" s="9">
        <v>711267</v>
      </c>
      <c r="R29" s="9">
        <v>11874113</v>
      </c>
      <c r="S29" s="9">
        <v>65000</v>
      </c>
      <c r="T29" s="9">
        <v>560811</v>
      </c>
      <c r="U29" s="9">
        <v>0</v>
      </c>
      <c r="V29" s="9">
        <v>345000</v>
      </c>
      <c r="W29" s="9">
        <v>156673</v>
      </c>
      <c r="X29" s="9">
        <v>501673</v>
      </c>
      <c r="Y29" s="9">
        <v>1127484</v>
      </c>
      <c r="Z29" s="9">
        <v>13001597</v>
      </c>
      <c r="AA29" s="9">
        <v>6350589</v>
      </c>
      <c r="AB29" s="9">
        <v>1856245</v>
      </c>
      <c r="AC29" s="9">
        <v>8206834</v>
      </c>
      <c r="AD29" s="9">
        <v>355233</v>
      </c>
      <c r="AE29" s="9">
        <v>72973</v>
      </c>
      <c r="AF29" s="9">
        <v>11500</v>
      </c>
      <c r="AG29" s="9">
        <v>4428</v>
      </c>
      <c r="AH29" s="9">
        <v>88901</v>
      </c>
      <c r="AI29" s="9">
        <v>15933</v>
      </c>
      <c r="AJ29" s="9">
        <v>92609</v>
      </c>
      <c r="AK29" s="9">
        <v>197443</v>
      </c>
      <c r="AL29" s="9">
        <v>33684</v>
      </c>
      <c r="AM29" s="9">
        <v>586360</v>
      </c>
      <c r="AN29" s="9">
        <v>155593</v>
      </c>
      <c r="AO29" s="9">
        <v>330629</v>
      </c>
      <c r="AP29" s="9">
        <v>23628</v>
      </c>
      <c r="AQ29" s="9">
        <v>509850</v>
      </c>
      <c r="AR29" s="9">
        <v>1031940</v>
      </c>
      <c r="AS29" s="9">
        <v>201461</v>
      </c>
      <c r="AT29" s="9">
        <v>221960</v>
      </c>
      <c r="AU29" s="9">
        <v>1052529</v>
      </c>
      <c r="AV29" s="9">
        <v>3017740</v>
      </c>
      <c r="AW29" s="9">
        <v>11810934</v>
      </c>
      <c r="AX29" s="9">
        <v>111581</v>
      </c>
      <c r="AY29" s="9">
        <v>11922515</v>
      </c>
    </row>
    <row r="30" spans="1:51">
      <c r="A30" s="1" t="s">
        <v>78</v>
      </c>
      <c r="B30" s="6">
        <v>8020</v>
      </c>
      <c r="C30" s="40">
        <v>100000</v>
      </c>
      <c r="D30" s="40">
        <v>24736</v>
      </c>
      <c r="E30" s="40">
        <v>0</v>
      </c>
      <c r="F30" s="40">
        <v>24736</v>
      </c>
      <c r="G30" s="40">
        <v>0</v>
      </c>
      <c r="H30" s="40">
        <v>0</v>
      </c>
      <c r="I30" s="40">
        <v>941</v>
      </c>
      <c r="J30" s="40">
        <v>0</v>
      </c>
      <c r="K30" s="40">
        <v>0</v>
      </c>
      <c r="L30" s="40">
        <v>0</v>
      </c>
      <c r="M30" s="40">
        <v>941</v>
      </c>
      <c r="N30" s="40">
        <v>0</v>
      </c>
      <c r="O30" s="40">
        <v>49904</v>
      </c>
      <c r="P30" s="40">
        <v>49904</v>
      </c>
      <c r="Q30" s="40">
        <v>941</v>
      </c>
      <c r="R30" s="40">
        <v>175581</v>
      </c>
      <c r="S30" s="40">
        <v>0</v>
      </c>
      <c r="T30" s="40">
        <v>0</v>
      </c>
      <c r="U30" s="40">
        <v>0</v>
      </c>
      <c r="V30" s="40">
        <v>0</v>
      </c>
      <c r="W30" s="40">
        <v>0</v>
      </c>
      <c r="X30" s="40">
        <v>0</v>
      </c>
      <c r="Y30" s="40">
        <v>0</v>
      </c>
      <c r="Z30" s="40">
        <v>175581</v>
      </c>
      <c r="AA30" s="40">
        <v>87317</v>
      </c>
      <c r="AB30" s="40">
        <v>7484</v>
      </c>
      <c r="AC30" s="40">
        <v>94801</v>
      </c>
      <c r="AD30" s="40">
        <v>9195</v>
      </c>
      <c r="AE30" s="40">
        <v>3315</v>
      </c>
      <c r="AF30" s="40">
        <v>0</v>
      </c>
      <c r="AG30" s="40">
        <v>0</v>
      </c>
      <c r="AH30" s="40">
        <v>3315</v>
      </c>
      <c r="AI30" s="40">
        <v>724</v>
      </c>
      <c r="AJ30" s="40">
        <v>0</v>
      </c>
      <c r="AK30" s="40">
        <v>4039</v>
      </c>
      <c r="AL30" s="40">
        <v>2339</v>
      </c>
      <c r="AM30" s="40">
        <v>15573</v>
      </c>
      <c r="AN30" s="40">
        <v>2013</v>
      </c>
      <c r="AO30" s="40">
        <v>0</v>
      </c>
      <c r="AP30" s="40">
        <v>0</v>
      </c>
      <c r="AQ30" s="40">
        <v>2013</v>
      </c>
      <c r="AR30" s="40">
        <v>10663</v>
      </c>
      <c r="AS30" s="40">
        <v>0</v>
      </c>
      <c r="AT30" s="40">
        <v>10084</v>
      </c>
      <c r="AU30" s="40">
        <v>7267</v>
      </c>
      <c r="AV30" s="9">
        <v>30027</v>
      </c>
      <c r="AW30" s="9">
        <v>140401</v>
      </c>
      <c r="AX30" s="9">
        <v>0</v>
      </c>
      <c r="AY30" s="9">
        <v>140401</v>
      </c>
    </row>
    <row r="31" spans="1:51">
      <c r="A31" s="1" t="s">
        <v>79</v>
      </c>
      <c r="B31" s="6">
        <v>10384</v>
      </c>
      <c r="C31" s="9">
        <v>519635</v>
      </c>
      <c r="D31" s="9">
        <v>106183</v>
      </c>
      <c r="E31" s="9">
        <v>750</v>
      </c>
      <c r="F31" s="9">
        <v>106933</v>
      </c>
      <c r="G31" s="9">
        <v>0</v>
      </c>
      <c r="H31" s="9">
        <v>0</v>
      </c>
      <c r="I31" s="9">
        <v>2000</v>
      </c>
      <c r="J31" s="9">
        <v>45230</v>
      </c>
      <c r="K31" s="9">
        <v>0</v>
      </c>
      <c r="L31" s="9">
        <v>0</v>
      </c>
      <c r="M31" s="9">
        <v>47230</v>
      </c>
      <c r="N31" s="9">
        <v>500</v>
      </c>
      <c r="O31" s="9">
        <v>25761</v>
      </c>
      <c r="P31" s="9">
        <v>26261</v>
      </c>
      <c r="Q31" s="9">
        <v>47230</v>
      </c>
      <c r="R31" s="9">
        <v>700059</v>
      </c>
      <c r="S31" s="9">
        <v>0</v>
      </c>
      <c r="T31" s="9">
        <v>0</v>
      </c>
      <c r="U31" s="9">
        <v>0</v>
      </c>
      <c r="V31" s="9">
        <v>0</v>
      </c>
      <c r="W31" s="9">
        <v>234</v>
      </c>
      <c r="X31" s="9">
        <v>234</v>
      </c>
      <c r="Y31" s="9">
        <v>234</v>
      </c>
      <c r="Z31" s="9">
        <v>700293</v>
      </c>
      <c r="AA31" s="9">
        <v>424423</v>
      </c>
      <c r="AB31" s="9">
        <v>33230</v>
      </c>
      <c r="AC31" s="9">
        <v>457653</v>
      </c>
      <c r="AD31" s="9">
        <v>38738</v>
      </c>
      <c r="AE31" s="9">
        <v>5920</v>
      </c>
      <c r="AF31" s="9">
        <v>4247</v>
      </c>
      <c r="AG31" s="9">
        <v>0</v>
      </c>
      <c r="AH31" s="9">
        <v>10167</v>
      </c>
      <c r="AI31" s="9">
        <v>1292</v>
      </c>
      <c r="AJ31" s="9">
        <v>3396</v>
      </c>
      <c r="AK31" s="9">
        <v>14855</v>
      </c>
      <c r="AL31" s="9">
        <v>10565</v>
      </c>
      <c r="AM31" s="9">
        <v>64158</v>
      </c>
      <c r="AN31" s="9">
        <v>1501</v>
      </c>
      <c r="AO31" s="9">
        <v>334</v>
      </c>
      <c r="AP31" s="9">
        <v>0</v>
      </c>
      <c r="AQ31" s="9">
        <v>1835</v>
      </c>
      <c r="AR31" s="9">
        <v>89370</v>
      </c>
      <c r="AS31" s="9">
        <v>10509</v>
      </c>
      <c r="AT31" s="9">
        <v>18004</v>
      </c>
      <c r="AU31" s="9">
        <v>28383</v>
      </c>
      <c r="AV31" s="9">
        <v>148101</v>
      </c>
      <c r="AW31" s="9">
        <v>669912</v>
      </c>
      <c r="AX31" s="9">
        <v>1550</v>
      </c>
      <c r="AY31" s="9">
        <v>671462</v>
      </c>
    </row>
    <row r="32" spans="1:51">
      <c r="A32" s="1" t="s">
        <v>80</v>
      </c>
      <c r="B32" s="6">
        <v>22118</v>
      </c>
      <c r="C32" s="9">
        <v>1454008</v>
      </c>
      <c r="D32" s="9">
        <v>307560</v>
      </c>
      <c r="E32" s="9">
        <v>0</v>
      </c>
      <c r="F32" s="9">
        <v>307560</v>
      </c>
      <c r="G32" s="9">
        <v>0</v>
      </c>
      <c r="H32" s="9">
        <v>0</v>
      </c>
      <c r="I32" s="9">
        <v>1900</v>
      </c>
      <c r="J32" s="9">
        <v>151297</v>
      </c>
      <c r="K32" s="9">
        <v>0</v>
      </c>
      <c r="L32" s="9">
        <v>0</v>
      </c>
      <c r="M32" s="9">
        <v>153197</v>
      </c>
      <c r="N32" s="9">
        <v>0</v>
      </c>
      <c r="O32" s="9">
        <v>66807</v>
      </c>
      <c r="P32" s="9">
        <v>66807</v>
      </c>
      <c r="Q32" s="9">
        <v>153197</v>
      </c>
      <c r="R32" s="9">
        <v>1981572</v>
      </c>
      <c r="S32" s="9">
        <v>0</v>
      </c>
      <c r="T32" s="9">
        <v>0</v>
      </c>
      <c r="U32" s="9">
        <v>0</v>
      </c>
      <c r="V32" s="9">
        <v>141991</v>
      </c>
      <c r="W32" s="9">
        <v>0</v>
      </c>
      <c r="X32" s="9">
        <v>141991</v>
      </c>
      <c r="Y32" s="9">
        <v>141991</v>
      </c>
      <c r="Z32" s="9">
        <v>2123563</v>
      </c>
      <c r="AA32" s="9">
        <v>1047319</v>
      </c>
      <c r="AB32" s="9">
        <v>236840</v>
      </c>
      <c r="AC32" s="9">
        <v>1284159</v>
      </c>
      <c r="AD32" s="9">
        <v>110894</v>
      </c>
      <c r="AE32" s="9">
        <v>9084</v>
      </c>
      <c r="AF32" s="9">
        <v>4851</v>
      </c>
      <c r="AG32" s="9">
        <v>3107</v>
      </c>
      <c r="AH32" s="9">
        <v>17042</v>
      </c>
      <c r="AI32" s="9">
        <v>1983</v>
      </c>
      <c r="AJ32" s="9">
        <v>19669</v>
      </c>
      <c r="AK32" s="9">
        <v>38694</v>
      </c>
      <c r="AL32" s="9">
        <v>26961</v>
      </c>
      <c r="AM32" s="9">
        <v>176549</v>
      </c>
      <c r="AN32" s="9">
        <v>6175</v>
      </c>
      <c r="AO32" s="9">
        <v>2353</v>
      </c>
      <c r="AP32" s="9">
        <v>0</v>
      </c>
      <c r="AQ32" s="9">
        <v>8528</v>
      </c>
      <c r="AR32" s="9">
        <v>161357</v>
      </c>
      <c r="AS32" s="9">
        <v>46086</v>
      </c>
      <c r="AT32" s="9">
        <v>27631</v>
      </c>
      <c r="AU32" s="9">
        <v>140853</v>
      </c>
      <c r="AV32" s="9">
        <v>384455</v>
      </c>
      <c r="AW32" s="9">
        <v>1845163</v>
      </c>
      <c r="AX32" s="9">
        <v>127448</v>
      </c>
      <c r="AY32" s="9">
        <v>1972611</v>
      </c>
    </row>
    <row r="33" spans="1:52">
      <c r="A33" s="1" t="s">
        <v>81</v>
      </c>
      <c r="B33" s="6">
        <v>31931</v>
      </c>
      <c r="C33" s="40">
        <v>1006990</v>
      </c>
      <c r="D33" s="40">
        <v>231439</v>
      </c>
      <c r="E33" s="40">
        <v>0</v>
      </c>
      <c r="F33" s="40">
        <v>231439</v>
      </c>
      <c r="G33" s="40">
        <v>331</v>
      </c>
      <c r="H33" s="40">
        <v>0</v>
      </c>
      <c r="I33" s="40">
        <v>1989</v>
      </c>
      <c r="J33" s="40">
        <v>0</v>
      </c>
      <c r="K33" s="40">
        <v>0</v>
      </c>
      <c r="L33" s="40">
        <v>0</v>
      </c>
      <c r="M33" s="40">
        <v>2320</v>
      </c>
      <c r="N33" s="40">
        <v>6000</v>
      </c>
      <c r="O33" s="40">
        <v>84883</v>
      </c>
      <c r="P33" s="40">
        <v>90883</v>
      </c>
      <c r="Q33" s="40">
        <v>1989</v>
      </c>
      <c r="R33" s="40">
        <v>1331632</v>
      </c>
      <c r="S33" s="40">
        <v>0</v>
      </c>
      <c r="T33" s="40">
        <v>0</v>
      </c>
      <c r="U33" s="40">
        <v>0</v>
      </c>
      <c r="V33" s="40">
        <v>3484</v>
      </c>
      <c r="W33" s="40">
        <v>744</v>
      </c>
      <c r="X33" s="40">
        <v>4228</v>
      </c>
      <c r="Y33" s="40">
        <v>4228</v>
      </c>
      <c r="Z33" s="40">
        <v>1335860</v>
      </c>
      <c r="AA33" s="40">
        <v>765196</v>
      </c>
      <c r="AB33" s="40">
        <v>265559</v>
      </c>
      <c r="AC33" s="40">
        <v>1030755</v>
      </c>
      <c r="AD33" s="40">
        <v>64305</v>
      </c>
      <c r="AE33" s="40">
        <v>12670</v>
      </c>
      <c r="AF33" s="40">
        <v>0</v>
      </c>
      <c r="AG33" s="40">
        <v>9665</v>
      </c>
      <c r="AH33" s="40">
        <v>22335</v>
      </c>
      <c r="AI33" s="40">
        <v>2766</v>
      </c>
      <c r="AJ33" s="40">
        <v>10022</v>
      </c>
      <c r="AK33" s="40">
        <v>35123</v>
      </c>
      <c r="AL33" s="40">
        <v>8330</v>
      </c>
      <c r="AM33" s="40">
        <v>107758</v>
      </c>
      <c r="AN33" s="40">
        <v>4585</v>
      </c>
      <c r="AO33" s="40">
        <v>825</v>
      </c>
      <c r="AP33" s="40">
        <v>570</v>
      </c>
      <c r="AQ33" s="40">
        <v>5980</v>
      </c>
      <c r="AR33" s="40">
        <v>88127</v>
      </c>
      <c r="AS33" s="40">
        <v>11077</v>
      </c>
      <c r="AT33" s="40">
        <v>38538</v>
      </c>
      <c r="AU33" s="40">
        <v>1102</v>
      </c>
      <c r="AV33" s="9">
        <v>144824</v>
      </c>
      <c r="AW33" s="9">
        <v>1283337</v>
      </c>
      <c r="AX33" s="9">
        <v>4228</v>
      </c>
      <c r="AY33" s="9">
        <v>1287565</v>
      </c>
    </row>
    <row r="34" spans="1:52">
      <c r="A34" s="1" t="s">
        <v>82</v>
      </c>
      <c r="B34" s="6">
        <v>16359</v>
      </c>
      <c r="C34" s="40">
        <v>585001</v>
      </c>
      <c r="D34" s="40">
        <v>122762</v>
      </c>
      <c r="E34" s="40">
        <v>1500</v>
      </c>
      <c r="F34" s="40">
        <v>124262</v>
      </c>
      <c r="G34" s="40">
        <v>0</v>
      </c>
      <c r="H34" s="40">
        <v>0</v>
      </c>
      <c r="I34" s="40">
        <v>1500</v>
      </c>
      <c r="J34" s="40">
        <v>0</v>
      </c>
      <c r="K34" s="40">
        <v>0</v>
      </c>
      <c r="L34" s="40">
        <v>0</v>
      </c>
      <c r="M34" s="40">
        <v>1500</v>
      </c>
      <c r="N34" s="40">
        <v>0</v>
      </c>
      <c r="O34" s="40">
        <v>11961</v>
      </c>
      <c r="P34" s="40">
        <v>11961</v>
      </c>
      <c r="Q34" s="40">
        <v>1500</v>
      </c>
      <c r="R34" s="40">
        <v>722724</v>
      </c>
      <c r="S34" s="40">
        <v>0</v>
      </c>
      <c r="T34" s="40">
        <v>0</v>
      </c>
      <c r="U34" s="40">
        <v>0</v>
      </c>
      <c r="V34" s="40">
        <v>0</v>
      </c>
      <c r="W34" s="40">
        <v>0</v>
      </c>
      <c r="X34" s="40">
        <v>0</v>
      </c>
      <c r="Y34" s="40">
        <v>0</v>
      </c>
      <c r="Z34" s="40">
        <v>722724</v>
      </c>
      <c r="AA34" s="40">
        <v>407465</v>
      </c>
      <c r="AB34" s="40">
        <v>92709</v>
      </c>
      <c r="AC34" s="40">
        <v>500174</v>
      </c>
      <c r="AD34" s="40">
        <v>36069</v>
      </c>
      <c r="AE34" s="40">
        <v>6608</v>
      </c>
      <c r="AF34" s="40">
        <v>5555</v>
      </c>
      <c r="AG34" s="40">
        <v>0</v>
      </c>
      <c r="AH34" s="40">
        <v>12163</v>
      </c>
      <c r="AI34" s="40">
        <v>1443</v>
      </c>
      <c r="AJ34" s="40">
        <v>0</v>
      </c>
      <c r="AK34" s="40">
        <v>13606</v>
      </c>
      <c r="AL34" s="40">
        <v>3469</v>
      </c>
      <c r="AM34" s="40">
        <v>53144</v>
      </c>
      <c r="AN34" s="40">
        <v>2650</v>
      </c>
      <c r="AO34" s="40">
        <v>2261</v>
      </c>
      <c r="AP34" s="40">
        <v>2871</v>
      </c>
      <c r="AQ34" s="40">
        <v>7782</v>
      </c>
      <c r="AR34" s="40">
        <v>118180</v>
      </c>
      <c r="AS34" s="40">
        <v>10420</v>
      </c>
      <c r="AT34" s="40">
        <v>20100</v>
      </c>
      <c r="AU34" s="40">
        <v>7231</v>
      </c>
      <c r="AV34" s="9">
        <v>163713</v>
      </c>
      <c r="AW34" s="9">
        <v>717031</v>
      </c>
      <c r="AX34" s="9">
        <v>0</v>
      </c>
      <c r="AY34" s="9">
        <v>717031</v>
      </c>
    </row>
    <row r="35" spans="1:52">
      <c r="A35" s="1" t="s">
        <v>83</v>
      </c>
      <c r="B35" s="6">
        <v>11147</v>
      </c>
      <c r="C35" s="40">
        <v>293550</v>
      </c>
      <c r="D35" s="40">
        <v>60852</v>
      </c>
      <c r="E35" s="40">
        <v>1000</v>
      </c>
      <c r="F35" s="40">
        <v>61852</v>
      </c>
      <c r="G35" s="40">
        <v>0</v>
      </c>
      <c r="H35" s="40">
        <v>0</v>
      </c>
      <c r="I35" s="40">
        <v>0</v>
      </c>
      <c r="J35" s="40">
        <v>53000</v>
      </c>
      <c r="K35" s="40">
        <v>0</v>
      </c>
      <c r="L35" s="40">
        <v>0</v>
      </c>
      <c r="M35" s="40">
        <v>53000</v>
      </c>
      <c r="N35" s="40">
        <v>0</v>
      </c>
      <c r="O35" s="40">
        <v>31000</v>
      </c>
      <c r="P35" s="40">
        <v>31000</v>
      </c>
      <c r="Q35" s="40">
        <v>53000</v>
      </c>
      <c r="R35" s="40">
        <v>439402</v>
      </c>
      <c r="S35" s="40">
        <v>0</v>
      </c>
      <c r="T35" s="40">
        <v>0</v>
      </c>
      <c r="U35" s="40">
        <v>0</v>
      </c>
      <c r="V35" s="40">
        <v>2500</v>
      </c>
      <c r="W35" s="40">
        <v>0</v>
      </c>
      <c r="X35" s="40">
        <v>2500</v>
      </c>
      <c r="Y35" s="40">
        <v>2500</v>
      </c>
      <c r="Z35" s="40">
        <v>441902</v>
      </c>
      <c r="AA35" s="40">
        <v>258973</v>
      </c>
      <c r="AB35" s="40">
        <v>40352</v>
      </c>
      <c r="AC35" s="40">
        <v>299325</v>
      </c>
      <c r="AD35" s="40">
        <v>15600</v>
      </c>
      <c r="AE35" s="40">
        <v>4500</v>
      </c>
      <c r="AF35" s="40">
        <v>0</v>
      </c>
      <c r="AG35" s="40">
        <v>0</v>
      </c>
      <c r="AH35" s="40">
        <v>4500</v>
      </c>
      <c r="AI35" s="40">
        <v>982</v>
      </c>
      <c r="AJ35" s="40">
        <v>3000</v>
      </c>
      <c r="AK35" s="40">
        <v>8482</v>
      </c>
      <c r="AL35" s="40">
        <v>725</v>
      </c>
      <c r="AM35" s="40">
        <v>24807</v>
      </c>
      <c r="AN35" s="40">
        <v>1200</v>
      </c>
      <c r="AO35" s="40">
        <v>1500</v>
      </c>
      <c r="AP35" s="40">
        <v>0</v>
      </c>
      <c r="AQ35" s="40">
        <v>2700</v>
      </c>
      <c r="AR35" s="40">
        <v>21100</v>
      </c>
      <c r="AS35" s="40">
        <v>0</v>
      </c>
      <c r="AT35" s="40">
        <v>13686</v>
      </c>
      <c r="AU35" s="40">
        <v>0</v>
      </c>
      <c r="AV35" s="9">
        <v>37486</v>
      </c>
      <c r="AW35" s="9">
        <v>361618</v>
      </c>
      <c r="AX35" s="9">
        <v>28050</v>
      </c>
      <c r="AY35" s="9">
        <v>389668</v>
      </c>
    </row>
    <row r="36" spans="1:52">
      <c r="A36" s="1" t="s">
        <v>84</v>
      </c>
      <c r="B36" s="6">
        <v>82823</v>
      </c>
      <c r="C36" s="9">
        <v>3228066</v>
      </c>
      <c r="D36" s="9">
        <v>779794</v>
      </c>
      <c r="E36" s="9">
        <v>0</v>
      </c>
      <c r="F36" s="9">
        <v>779794</v>
      </c>
      <c r="G36" s="9">
        <v>0</v>
      </c>
      <c r="H36" s="9">
        <v>0</v>
      </c>
      <c r="I36" s="9">
        <v>3387</v>
      </c>
      <c r="J36" s="9">
        <v>0</v>
      </c>
      <c r="K36" s="9">
        <v>0</v>
      </c>
      <c r="L36" s="9">
        <v>0</v>
      </c>
      <c r="M36" s="9">
        <v>3387</v>
      </c>
      <c r="N36" s="9">
        <v>250</v>
      </c>
      <c r="O36" s="9">
        <v>150449</v>
      </c>
      <c r="P36" s="9">
        <v>150699</v>
      </c>
      <c r="Q36" s="9">
        <v>3387</v>
      </c>
      <c r="R36" s="9">
        <v>4161946</v>
      </c>
      <c r="S36" s="9">
        <v>0</v>
      </c>
      <c r="T36" s="9">
        <v>0</v>
      </c>
      <c r="U36" s="9">
        <v>0</v>
      </c>
      <c r="V36" s="9">
        <v>22585</v>
      </c>
      <c r="W36" s="9">
        <v>0</v>
      </c>
      <c r="X36" s="9">
        <v>22585</v>
      </c>
      <c r="Y36" s="9">
        <v>22585</v>
      </c>
      <c r="Z36" s="9">
        <v>4184531</v>
      </c>
      <c r="AA36" s="9">
        <v>1755164</v>
      </c>
      <c r="AB36" s="9">
        <v>855879</v>
      </c>
      <c r="AC36" s="9">
        <v>2611043</v>
      </c>
      <c r="AD36" s="9">
        <v>161662</v>
      </c>
      <c r="AE36" s="9">
        <v>35819</v>
      </c>
      <c r="AF36" s="9">
        <v>57253</v>
      </c>
      <c r="AG36" s="9">
        <v>0</v>
      </c>
      <c r="AH36" s="9">
        <v>93072</v>
      </c>
      <c r="AI36" s="9">
        <v>7820</v>
      </c>
      <c r="AJ36" s="9">
        <v>72082</v>
      </c>
      <c r="AK36" s="9">
        <v>172974</v>
      </c>
      <c r="AL36" s="9">
        <v>35287</v>
      </c>
      <c r="AM36" s="9">
        <v>369923</v>
      </c>
      <c r="AN36" s="9">
        <v>7597</v>
      </c>
      <c r="AO36" s="9">
        <v>6026</v>
      </c>
      <c r="AP36" s="9">
        <v>0</v>
      </c>
      <c r="AQ36" s="9">
        <v>13623</v>
      </c>
      <c r="AR36" s="9">
        <v>334532</v>
      </c>
      <c r="AS36" s="9">
        <v>66673</v>
      </c>
      <c r="AT36" s="9">
        <v>108947</v>
      </c>
      <c r="AU36" s="9">
        <v>60563</v>
      </c>
      <c r="AV36" s="9">
        <v>584338</v>
      </c>
      <c r="AW36" s="9">
        <v>3565304</v>
      </c>
      <c r="AX36" s="9">
        <v>0</v>
      </c>
      <c r="AY36" s="9">
        <v>3565304</v>
      </c>
      <c r="AZ36" s="6"/>
    </row>
    <row r="37" spans="1:52">
      <c r="A37" s="1" t="s">
        <v>85</v>
      </c>
      <c r="B37" s="6">
        <v>6528</v>
      </c>
      <c r="C37" s="40">
        <v>221407</v>
      </c>
      <c r="D37" s="40">
        <v>44294</v>
      </c>
      <c r="E37" s="40">
        <v>500</v>
      </c>
      <c r="F37" s="40">
        <v>44794</v>
      </c>
      <c r="G37" s="40">
        <v>0</v>
      </c>
      <c r="H37" s="40">
        <v>0</v>
      </c>
      <c r="I37" s="40">
        <v>1000</v>
      </c>
      <c r="J37" s="40">
        <v>0</v>
      </c>
      <c r="K37" s="40">
        <v>0</v>
      </c>
      <c r="L37" s="40">
        <v>0</v>
      </c>
      <c r="M37" s="40">
        <v>1000</v>
      </c>
      <c r="N37" s="40">
        <v>0</v>
      </c>
      <c r="O37" s="40">
        <v>3390</v>
      </c>
      <c r="P37" s="40">
        <v>3390</v>
      </c>
      <c r="Q37" s="40">
        <v>1000</v>
      </c>
      <c r="R37" s="40">
        <v>270591</v>
      </c>
      <c r="S37" s="40">
        <v>0</v>
      </c>
      <c r="T37" s="40">
        <v>0</v>
      </c>
      <c r="U37" s="40">
        <v>0</v>
      </c>
      <c r="V37" s="40">
        <v>0</v>
      </c>
      <c r="W37" s="40">
        <v>0</v>
      </c>
      <c r="X37" s="40">
        <v>0</v>
      </c>
      <c r="Y37" s="40">
        <v>0</v>
      </c>
      <c r="Z37" s="40">
        <v>270591</v>
      </c>
      <c r="AA37" s="40">
        <v>164601</v>
      </c>
      <c r="AB37" s="40">
        <v>16300</v>
      </c>
      <c r="AC37" s="40">
        <v>180901</v>
      </c>
      <c r="AD37" s="40">
        <v>29531</v>
      </c>
      <c r="AE37" s="40">
        <v>2960</v>
      </c>
      <c r="AF37" s="40">
        <v>500</v>
      </c>
      <c r="AG37" s="40">
        <v>13</v>
      </c>
      <c r="AH37" s="40">
        <v>3473</v>
      </c>
      <c r="AI37" s="40">
        <v>646</v>
      </c>
      <c r="AJ37" s="40">
        <v>2368</v>
      </c>
      <c r="AK37" s="40">
        <v>6487</v>
      </c>
      <c r="AL37" s="40">
        <v>4839</v>
      </c>
      <c r="AM37" s="40">
        <v>40857</v>
      </c>
      <c r="AN37" s="40">
        <v>5881</v>
      </c>
      <c r="AO37" s="40">
        <v>1315</v>
      </c>
      <c r="AP37" s="40">
        <v>1390</v>
      </c>
      <c r="AQ37" s="40">
        <v>8586</v>
      </c>
      <c r="AR37" s="40">
        <v>17091</v>
      </c>
      <c r="AS37" s="40">
        <v>2193</v>
      </c>
      <c r="AT37" s="40">
        <v>9002</v>
      </c>
      <c r="AU37" s="40">
        <v>10051</v>
      </c>
      <c r="AV37" s="9">
        <v>46923</v>
      </c>
      <c r="AW37" s="9">
        <v>268681</v>
      </c>
      <c r="AX37" s="9">
        <v>0</v>
      </c>
      <c r="AY37" s="9">
        <v>268681</v>
      </c>
    </row>
    <row r="38" spans="1:52">
      <c r="A38" s="1" t="s">
        <v>86</v>
      </c>
      <c r="B38" s="6">
        <v>31012</v>
      </c>
      <c r="C38" s="40">
        <v>776066</v>
      </c>
      <c r="D38" s="40">
        <v>165207</v>
      </c>
      <c r="E38" s="40">
        <v>1000</v>
      </c>
      <c r="F38" s="40">
        <v>166207</v>
      </c>
      <c r="G38" s="40">
        <v>2000</v>
      </c>
      <c r="H38" s="40">
        <v>0</v>
      </c>
      <c r="I38" s="40">
        <v>965</v>
      </c>
      <c r="J38" s="40">
        <v>0</v>
      </c>
      <c r="K38" s="40">
        <v>0</v>
      </c>
      <c r="L38" s="40">
        <v>0</v>
      </c>
      <c r="M38" s="40">
        <v>2965</v>
      </c>
      <c r="N38" s="40">
        <v>7755</v>
      </c>
      <c r="O38" s="40">
        <v>57384</v>
      </c>
      <c r="P38" s="40">
        <v>65139</v>
      </c>
      <c r="Q38" s="40">
        <v>965</v>
      </c>
      <c r="R38" s="40">
        <v>1010377</v>
      </c>
      <c r="S38" s="40">
        <v>0</v>
      </c>
      <c r="T38" s="40">
        <v>0</v>
      </c>
      <c r="U38" s="40">
        <v>0</v>
      </c>
      <c r="V38" s="40">
        <v>0</v>
      </c>
      <c r="W38" s="40">
        <v>0</v>
      </c>
      <c r="X38" s="40">
        <v>0</v>
      </c>
      <c r="Y38" s="40">
        <v>0</v>
      </c>
      <c r="Z38" s="40">
        <v>1010377</v>
      </c>
      <c r="AA38" s="40">
        <v>538797</v>
      </c>
      <c r="AB38" s="40">
        <v>153609</v>
      </c>
      <c r="AC38" s="40">
        <v>692406</v>
      </c>
      <c r="AD38" s="40">
        <v>33742</v>
      </c>
      <c r="AE38" s="40">
        <v>12079</v>
      </c>
      <c r="AF38" s="40">
        <v>9500</v>
      </c>
      <c r="AG38" s="40">
        <v>0</v>
      </c>
      <c r="AH38" s="40">
        <v>21579</v>
      </c>
      <c r="AI38" s="40">
        <v>2637</v>
      </c>
      <c r="AJ38" s="40">
        <v>0</v>
      </c>
      <c r="AK38" s="40">
        <v>24216</v>
      </c>
      <c r="AL38" s="40">
        <v>3749</v>
      </c>
      <c r="AM38" s="40">
        <v>61707</v>
      </c>
      <c r="AN38" s="40">
        <v>3463</v>
      </c>
      <c r="AO38" s="40">
        <v>6418</v>
      </c>
      <c r="AP38" s="40">
        <v>487</v>
      </c>
      <c r="AQ38" s="40">
        <v>10368</v>
      </c>
      <c r="AR38" s="40">
        <v>114596</v>
      </c>
      <c r="AS38" s="40">
        <v>9382</v>
      </c>
      <c r="AT38" s="40">
        <v>36741</v>
      </c>
      <c r="AU38" s="40">
        <v>37273</v>
      </c>
      <c r="AV38" s="9">
        <v>208360</v>
      </c>
      <c r="AW38" s="9">
        <v>962473</v>
      </c>
      <c r="AX38" s="9">
        <v>0</v>
      </c>
      <c r="AY38" s="9">
        <v>962473</v>
      </c>
    </row>
    <row r="39" spans="1:52">
      <c r="A39" s="1" t="s">
        <v>87</v>
      </c>
      <c r="B39" s="6">
        <v>23359</v>
      </c>
      <c r="C39" s="40">
        <v>533000</v>
      </c>
      <c r="D39" s="40">
        <v>307643</v>
      </c>
      <c r="E39" s="40">
        <v>0</v>
      </c>
      <c r="F39" s="40">
        <v>307643</v>
      </c>
      <c r="G39" s="40">
        <v>0</v>
      </c>
      <c r="H39" s="40">
        <v>0</v>
      </c>
      <c r="I39" s="40">
        <v>996</v>
      </c>
      <c r="J39" s="40">
        <v>0</v>
      </c>
      <c r="K39" s="40">
        <v>0</v>
      </c>
      <c r="L39" s="40">
        <v>3000</v>
      </c>
      <c r="M39" s="40">
        <v>3996</v>
      </c>
      <c r="N39" s="40">
        <v>26948</v>
      </c>
      <c r="O39" s="40">
        <v>1664189</v>
      </c>
      <c r="P39" s="40">
        <v>1691137</v>
      </c>
      <c r="Q39" s="40">
        <v>996</v>
      </c>
      <c r="R39" s="40">
        <v>2535776</v>
      </c>
      <c r="S39" s="40">
        <v>0</v>
      </c>
      <c r="T39" s="40">
        <v>0</v>
      </c>
      <c r="U39" s="40">
        <v>0</v>
      </c>
      <c r="V39" s="40">
        <v>325000</v>
      </c>
      <c r="W39" s="40">
        <v>0</v>
      </c>
      <c r="X39" s="40">
        <v>325000</v>
      </c>
      <c r="Y39" s="40">
        <v>325000</v>
      </c>
      <c r="Z39" s="40">
        <v>2860776</v>
      </c>
      <c r="AA39" s="40">
        <v>1317059</v>
      </c>
      <c r="AB39" s="40">
        <v>243468</v>
      </c>
      <c r="AC39" s="40">
        <v>1560527</v>
      </c>
      <c r="AD39" s="40">
        <v>72070</v>
      </c>
      <c r="AE39" s="40">
        <v>11624</v>
      </c>
      <c r="AF39" s="40">
        <v>0</v>
      </c>
      <c r="AG39" s="40">
        <v>0</v>
      </c>
      <c r="AH39" s="40">
        <v>11624</v>
      </c>
      <c r="AI39" s="40">
        <v>2538</v>
      </c>
      <c r="AJ39" s="40">
        <v>3954</v>
      </c>
      <c r="AK39" s="40">
        <v>18116</v>
      </c>
      <c r="AL39" s="40">
        <v>24276</v>
      </c>
      <c r="AM39" s="40">
        <v>114462</v>
      </c>
      <c r="AN39" s="40">
        <v>10028</v>
      </c>
      <c r="AO39" s="40">
        <v>4790</v>
      </c>
      <c r="AP39" s="40">
        <v>0</v>
      </c>
      <c r="AQ39" s="40">
        <v>14818</v>
      </c>
      <c r="AR39" s="40">
        <v>179126</v>
      </c>
      <c r="AS39" s="40">
        <v>43508</v>
      </c>
      <c r="AT39" s="40">
        <v>35355</v>
      </c>
      <c r="AU39" s="40">
        <v>322451</v>
      </c>
      <c r="AV39" s="9">
        <v>595258</v>
      </c>
      <c r="AW39" s="9">
        <v>2270247</v>
      </c>
      <c r="AX39" s="9">
        <v>524605</v>
      </c>
      <c r="AY39" s="9">
        <v>2794852</v>
      </c>
    </row>
    <row r="40" spans="1:52">
      <c r="A40" s="1" t="s">
        <v>88</v>
      </c>
      <c r="B40" s="6">
        <v>43240</v>
      </c>
      <c r="C40" s="40">
        <v>906014</v>
      </c>
      <c r="D40" s="40">
        <v>200967</v>
      </c>
      <c r="E40" s="40">
        <v>0</v>
      </c>
      <c r="F40" s="40">
        <v>200967</v>
      </c>
      <c r="G40" s="40">
        <v>2000</v>
      </c>
      <c r="H40" s="40">
        <v>0</v>
      </c>
      <c r="I40" s="40">
        <v>1000</v>
      </c>
      <c r="J40" s="40">
        <v>0</v>
      </c>
      <c r="K40" s="40">
        <v>0</v>
      </c>
      <c r="L40" s="40">
        <v>0</v>
      </c>
      <c r="M40" s="40">
        <v>3000</v>
      </c>
      <c r="N40" s="40">
        <v>0</v>
      </c>
      <c r="O40" s="40">
        <v>6297</v>
      </c>
      <c r="P40" s="40">
        <v>6297</v>
      </c>
      <c r="Q40" s="40">
        <v>1000</v>
      </c>
      <c r="R40" s="40">
        <v>1116278</v>
      </c>
      <c r="S40" s="40">
        <v>0</v>
      </c>
      <c r="T40" s="40">
        <v>0</v>
      </c>
      <c r="U40" s="40">
        <v>0</v>
      </c>
      <c r="V40" s="40">
        <v>0</v>
      </c>
      <c r="W40" s="40">
        <v>0</v>
      </c>
      <c r="X40" s="40">
        <v>0</v>
      </c>
      <c r="Y40" s="40">
        <v>0</v>
      </c>
      <c r="Z40" s="40">
        <v>1116278</v>
      </c>
      <c r="AA40" s="40">
        <v>538824</v>
      </c>
      <c r="AB40" s="40">
        <v>305677</v>
      </c>
      <c r="AC40" s="40">
        <v>844501</v>
      </c>
      <c r="AD40" s="40">
        <v>29547</v>
      </c>
      <c r="AE40" s="40">
        <v>16972</v>
      </c>
      <c r="AF40" s="40">
        <v>8000</v>
      </c>
      <c r="AG40" s="40">
        <v>0</v>
      </c>
      <c r="AH40" s="40">
        <v>24972</v>
      </c>
      <c r="AI40" s="40">
        <v>3706</v>
      </c>
      <c r="AJ40" s="40">
        <v>1886</v>
      </c>
      <c r="AK40" s="40">
        <v>30564</v>
      </c>
      <c r="AL40" s="40">
        <v>5420</v>
      </c>
      <c r="AM40" s="40">
        <v>65531</v>
      </c>
      <c r="AN40" s="40">
        <v>2077</v>
      </c>
      <c r="AO40" s="40">
        <v>0</v>
      </c>
      <c r="AP40" s="40">
        <v>0</v>
      </c>
      <c r="AQ40" s="40">
        <v>2077</v>
      </c>
      <c r="AR40" s="40">
        <v>116713</v>
      </c>
      <c r="AS40" s="40">
        <v>15008</v>
      </c>
      <c r="AT40" s="40">
        <v>51625</v>
      </c>
      <c r="AU40" s="40">
        <v>19309</v>
      </c>
      <c r="AV40" s="9">
        <v>204732</v>
      </c>
      <c r="AW40" s="9">
        <v>1114764</v>
      </c>
      <c r="AX40" s="9">
        <v>0</v>
      </c>
      <c r="AY40" s="9">
        <v>1114764</v>
      </c>
    </row>
  </sheetData>
  <sortState xmlns:xlrd2="http://schemas.microsoft.com/office/spreadsheetml/2017/richdata2" ref="A2:AY40">
    <sortCondition ref="A2:A4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F0E04-9736-491D-A05D-4342FCACF24B}">
  <sheetPr>
    <tabColor theme="7" tint="0.39997558519241921"/>
  </sheetPr>
  <dimension ref="A1:P45"/>
  <sheetViews>
    <sheetView showGridLines="0" workbookViewId="0">
      <pane xSplit="2" ySplit="2" topLeftCell="C3" activePane="bottomRight" state="frozen"/>
      <selection pane="bottomRight" activeCell="A3" sqref="A3"/>
      <selection pane="bottomLeft" activeCell="A3" sqref="A3"/>
      <selection pane="topRight" activeCell="D1" sqref="D1"/>
    </sheetView>
  </sheetViews>
  <sheetFormatPr defaultRowHeight="12.75"/>
  <cols>
    <col min="1" max="1" width="14.7109375" style="2" bestFit="1" customWidth="1"/>
    <col min="2" max="2" width="15.28515625" style="5" hidden="1" customWidth="1"/>
    <col min="3" max="3" width="15.28515625" style="5" customWidth="1"/>
    <col min="4" max="4" width="13.5703125" style="9" bestFit="1" customWidth="1"/>
    <col min="5" max="6" width="13.5703125" style="9" customWidth="1"/>
    <col min="7" max="7" width="13.5703125" style="9" bestFit="1" customWidth="1"/>
    <col min="8" max="8" width="11.42578125" style="5" customWidth="1"/>
    <col min="9" max="9" width="13.140625" style="9" customWidth="1"/>
    <col min="10" max="10" width="13.140625" style="5" customWidth="1"/>
    <col min="11" max="14" width="15.28515625" style="9" customWidth="1"/>
    <col min="15" max="15" width="12.42578125" style="9" customWidth="1"/>
    <col min="16" max="16" width="13.140625" style="9" customWidth="1"/>
    <col min="17" max="16384" width="9.140625" style="2"/>
  </cols>
  <sheetData>
    <row r="1" spans="1:16" ht="12.75" customHeight="1">
      <c r="A1" s="175" t="s">
        <v>30</v>
      </c>
      <c r="B1" s="175" t="s">
        <v>31</v>
      </c>
      <c r="C1" s="173" t="s">
        <v>32</v>
      </c>
      <c r="D1" s="179" t="s">
        <v>33</v>
      </c>
      <c r="E1" s="180"/>
      <c r="F1" s="181"/>
      <c r="G1" s="177" t="s">
        <v>34</v>
      </c>
      <c r="H1" s="178"/>
      <c r="I1" s="166" t="s">
        <v>35</v>
      </c>
      <c r="J1" s="167"/>
      <c r="K1" s="168" t="s">
        <v>36</v>
      </c>
      <c r="L1" s="169"/>
      <c r="M1" s="170" t="s">
        <v>37</v>
      </c>
      <c r="N1" s="171"/>
      <c r="O1" s="171"/>
      <c r="P1" s="172"/>
    </row>
    <row r="2" spans="1:16" s="4" customFormat="1" ht="51">
      <c r="A2" s="176"/>
      <c r="B2" s="176"/>
      <c r="C2" s="174"/>
      <c r="D2" s="20" t="s">
        <v>33</v>
      </c>
      <c r="E2" s="18" t="s">
        <v>38</v>
      </c>
      <c r="F2" s="18" t="s">
        <v>39</v>
      </c>
      <c r="G2" s="37" t="s">
        <v>40</v>
      </c>
      <c r="H2" s="16" t="s">
        <v>41</v>
      </c>
      <c r="I2" s="50" t="s">
        <v>42</v>
      </c>
      <c r="J2" s="73" t="s">
        <v>43</v>
      </c>
      <c r="K2" s="19" t="s">
        <v>44</v>
      </c>
      <c r="L2" s="49" t="s">
        <v>45</v>
      </c>
      <c r="M2" s="21" t="s">
        <v>46</v>
      </c>
      <c r="N2" s="12" t="s">
        <v>47</v>
      </c>
      <c r="O2" s="11" t="s">
        <v>48</v>
      </c>
      <c r="P2" s="22" t="s">
        <v>49</v>
      </c>
    </row>
    <row r="3" spans="1:16">
      <c r="A3" s="24" t="s">
        <v>50</v>
      </c>
      <c r="B3" s="25">
        <v>17153</v>
      </c>
      <c r="C3" s="42">
        <v>2065181.33</v>
      </c>
      <c r="D3" s="8">
        <v>2065181</v>
      </c>
      <c r="E3" s="51">
        <f>D3/B3</f>
        <v>120.39765638663791</v>
      </c>
      <c r="F3" s="13">
        <f>D3/C3</f>
        <v>0.99999984020773613</v>
      </c>
      <c r="G3" s="8">
        <v>1663512</v>
      </c>
      <c r="H3" s="13">
        <f>G3/D3</f>
        <v>0.80550421488479707</v>
      </c>
      <c r="I3" s="8">
        <v>383229</v>
      </c>
      <c r="J3" s="13">
        <f>I3/D3</f>
        <v>0.18556678567157067</v>
      </c>
      <c r="K3" s="8">
        <v>0</v>
      </c>
      <c r="L3" s="13">
        <f>K3/D3</f>
        <v>0</v>
      </c>
      <c r="M3" s="8">
        <v>2000</v>
      </c>
      <c r="N3" s="14">
        <f>M3/D3</f>
        <v>9.6843811753061834E-4</v>
      </c>
      <c r="O3" s="10">
        <v>16440.330000000002</v>
      </c>
      <c r="P3" s="26">
        <f>O3/D3</f>
        <v>7.9607211183910769E-3</v>
      </c>
    </row>
    <row r="4" spans="1:16">
      <c r="A4" s="24" t="s">
        <v>51</v>
      </c>
      <c r="B4" s="25">
        <v>22493</v>
      </c>
      <c r="C4" s="42">
        <v>1133159</v>
      </c>
      <c r="D4" s="8">
        <v>1128396</v>
      </c>
      <c r="E4" s="51">
        <f t="shared" ref="E4:E41" si="0">D4/B4</f>
        <v>50.166540701551597</v>
      </c>
      <c r="F4" s="13">
        <f t="shared" ref="F4:F41" si="1">D4/C4</f>
        <v>0.99579670637571605</v>
      </c>
      <c r="G4" s="8">
        <v>917289</v>
      </c>
      <c r="H4" s="13">
        <f t="shared" ref="H4:H41" si="2">G4/D4</f>
        <v>0.81291408335371629</v>
      </c>
      <c r="I4" s="8">
        <v>194607</v>
      </c>
      <c r="J4" s="13">
        <f>I4/D4</f>
        <v>0.17246339051184159</v>
      </c>
      <c r="K4" s="8">
        <v>1000</v>
      </c>
      <c r="L4" s="14">
        <f>K4/D4</f>
        <v>8.8621370511770691E-4</v>
      </c>
      <c r="M4" s="8">
        <v>0</v>
      </c>
      <c r="N4" s="13">
        <f>M4/D4</f>
        <v>0</v>
      </c>
      <c r="O4" s="10">
        <v>15500</v>
      </c>
      <c r="P4" s="26">
        <f t="shared" ref="P4:P41" si="3">O4/D4</f>
        <v>1.3736312429324457E-2</v>
      </c>
    </row>
    <row r="5" spans="1:16">
      <c r="A5" s="24" t="s">
        <v>52</v>
      </c>
      <c r="B5" s="25">
        <v>16158</v>
      </c>
      <c r="C5" s="63">
        <v>1351694</v>
      </c>
      <c r="D5" s="42">
        <v>1001954</v>
      </c>
      <c r="E5" s="51">
        <v>62.009778437925483</v>
      </c>
      <c r="F5" s="13">
        <v>0.74125800661984143</v>
      </c>
      <c r="G5" s="42">
        <v>808409</v>
      </c>
      <c r="H5" s="13">
        <v>0.80683244939388432</v>
      </c>
      <c r="I5" s="42">
        <v>184839</v>
      </c>
      <c r="J5" s="13">
        <v>0.18447852895442307</v>
      </c>
      <c r="K5" s="42">
        <v>3868</v>
      </c>
      <c r="L5" s="14">
        <v>3.86045666767137E-3</v>
      </c>
      <c r="M5" s="42">
        <v>1690</v>
      </c>
      <c r="N5" s="14">
        <v>1.686704180032217E-3</v>
      </c>
      <c r="O5" s="63">
        <v>3148</v>
      </c>
      <c r="P5" s="27">
        <v>3.1418608039890054E-3</v>
      </c>
    </row>
    <row r="6" spans="1:16">
      <c r="A6" s="24" t="s">
        <v>53</v>
      </c>
      <c r="B6" s="25">
        <v>22583</v>
      </c>
      <c r="C6" s="42">
        <v>215632</v>
      </c>
      <c r="D6" s="8">
        <v>215632</v>
      </c>
      <c r="E6" s="51">
        <f t="shared" si="0"/>
        <v>9.5484213789133427</v>
      </c>
      <c r="F6" s="13">
        <f t="shared" si="1"/>
        <v>1</v>
      </c>
      <c r="G6" s="8">
        <v>118825</v>
      </c>
      <c r="H6" s="13">
        <f t="shared" si="2"/>
        <v>0.55105457446019146</v>
      </c>
      <c r="I6" s="8">
        <v>31752</v>
      </c>
      <c r="J6" s="13">
        <f t="shared" ref="J6:J14" si="4">I6/D6</f>
        <v>0.14725087185575425</v>
      </c>
      <c r="K6" s="8">
        <v>28547</v>
      </c>
      <c r="L6" s="13">
        <f t="shared" ref="L6:L14" si="5">K6/D6</f>
        <v>0.13238758625806929</v>
      </c>
      <c r="M6" s="8">
        <v>0</v>
      </c>
      <c r="N6" s="13">
        <f t="shared" ref="N6:N14" si="6">M6/D6</f>
        <v>0</v>
      </c>
      <c r="O6" s="10">
        <v>36508</v>
      </c>
      <c r="P6" s="26">
        <f t="shared" si="3"/>
        <v>0.169306967425985</v>
      </c>
    </row>
    <row r="7" spans="1:16">
      <c r="A7" s="24" t="s">
        <v>54</v>
      </c>
      <c r="B7" s="25">
        <v>7997</v>
      </c>
      <c r="C7" s="42">
        <v>392708</v>
      </c>
      <c r="D7" s="8">
        <v>384933</v>
      </c>
      <c r="E7" s="51">
        <f t="shared" si="0"/>
        <v>48.134675503313744</v>
      </c>
      <c r="F7" s="13">
        <f t="shared" si="1"/>
        <v>0.98020157470690694</v>
      </c>
      <c r="G7" s="8">
        <v>253051</v>
      </c>
      <c r="H7" s="13">
        <f t="shared" si="2"/>
        <v>0.65738972756297853</v>
      </c>
      <c r="I7" s="8">
        <v>53802</v>
      </c>
      <c r="J7" s="13">
        <f t="shared" si="4"/>
        <v>0.13976977811723079</v>
      </c>
      <c r="K7" s="8">
        <v>1000</v>
      </c>
      <c r="L7" s="14">
        <f t="shared" si="5"/>
        <v>2.5978546915956802E-3</v>
      </c>
      <c r="M7" s="8">
        <v>0</v>
      </c>
      <c r="N7" s="13">
        <f t="shared" si="6"/>
        <v>0</v>
      </c>
      <c r="O7" s="10">
        <v>77080</v>
      </c>
      <c r="P7" s="26">
        <f t="shared" si="3"/>
        <v>0.20024263962819502</v>
      </c>
    </row>
    <row r="8" spans="1:16">
      <c r="A8" s="24" t="s">
        <v>55</v>
      </c>
      <c r="B8" s="25">
        <v>35688</v>
      </c>
      <c r="C8" s="42">
        <v>1224106</v>
      </c>
      <c r="D8" s="8">
        <v>1224106</v>
      </c>
      <c r="E8" s="51">
        <f t="shared" si="0"/>
        <v>34.300212956736161</v>
      </c>
      <c r="F8" s="13">
        <f t="shared" si="1"/>
        <v>1</v>
      </c>
      <c r="G8" s="8">
        <v>993138</v>
      </c>
      <c r="H8" s="13">
        <f t="shared" si="2"/>
        <v>0.81131699378975353</v>
      </c>
      <c r="I8" s="8">
        <v>229468</v>
      </c>
      <c r="J8" s="13">
        <f t="shared" si="4"/>
        <v>0.18745762213403089</v>
      </c>
      <c r="K8" s="8">
        <v>1500</v>
      </c>
      <c r="L8" s="14">
        <f t="shared" si="5"/>
        <v>1.2253840762156219E-3</v>
      </c>
      <c r="M8" s="8">
        <v>0</v>
      </c>
      <c r="N8" s="13">
        <f t="shared" si="6"/>
        <v>0</v>
      </c>
      <c r="O8" s="10">
        <v>0</v>
      </c>
      <c r="P8" s="26">
        <f t="shared" si="3"/>
        <v>0</v>
      </c>
    </row>
    <row r="9" spans="1:16">
      <c r="A9" s="24" t="s">
        <v>56</v>
      </c>
      <c r="B9" s="25">
        <v>82934</v>
      </c>
      <c r="C9" s="42">
        <v>3799787</v>
      </c>
      <c r="D9" s="8">
        <v>3744908</v>
      </c>
      <c r="E9" s="51">
        <f t="shared" si="0"/>
        <v>45.155280102249982</v>
      </c>
      <c r="F9" s="13">
        <f t="shared" si="1"/>
        <v>0.98555734834610464</v>
      </c>
      <c r="G9" s="8">
        <v>3060001</v>
      </c>
      <c r="H9" s="13">
        <f t="shared" si="2"/>
        <v>0.8171097928173402</v>
      </c>
      <c r="I9" s="8">
        <v>641834</v>
      </c>
      <c r="J9" s="13">
        <f t="shared" si="4"/>
        <v>0.17138845600479372</v>
      </c>
      <c r="K9" s="8">
        <v>3500</v>
      </c>
      <c r="L9" s="14">
        <f t="shared" si="5"/>
        <v>9.3460239877721967E-4</v>
      </c>
      <c r="M9" s="8">
        <v>0</v>
      </c>
      <c r="N9" s="13">
        <f t="shared" si="6"/>
        <v>0</v>
      </c>
      <c r="O9" s="10">
        <v>39573</v>
      </c>
      <c r="P9" s="26">
        <f t="shared" si="3"/>
        <v>1.0567148779088832E-2</v>
      </c>
    </row>
    <row r="10" spans="1:16">
      <c r="A10" s="24" t="s">
        <v>57</v>
      </c>
      <c r="B10" s="25">
        <v>36405</v>
      </c>
      <c r="C10" s="42">
        <v>1750650</v>
      </c>
      <c r="D10" s="8">
        <v>1672223</v>
      </c>
      <c r="E10" s="51">
        <f t="shared" si="0"/>
        <v>45.933882708419176</v>
      </c>
      <c r="F10" s="13">
        <f t="shared" si="1"/>
        <v>0.9552012109787793</v>
      </c>
      <c r="G10" s="8">
        <v>1338094</v>
      </c>
      <c r="H10" s="13">
        <f t="shared" si="2"/>
        <v>0.80018873080922814</v>
      </c>
      <c r="I10" s="8">
        <v>299545</v>
      </c>
      <c r="J10" s="13">
        <f t="shared" si="4"/>
        <v>0.17912981701603195</v>
      </c>
      <c r="K10" s="8">
        <v>860</v>
      </c>
      <c r="L10" s="14">
        <f t="shared" si="5"/>
        <v>5.1428547508316775E-4</v>
      </c>
      <c r="M10" s="8">
        <v>0</v>
      </c>
      <c r="N10" s="13">
        <f t="shared" si="6"/>
        <v>0</v>
      </c>
      <c r="O10" s="10">
        <v>33724</v>
      </c>
      <c r="P10" s="26">
        <f t="shared" si="3"/>
        <v>2.0167166699656684E-2</v>
      </c>
    </row>
    <row r="11" spans="1:16">
      <c r="A11" s="24" t="s">
        <v>58</v>
      </c>
      <c r="B11" s="25">
        <v>14312</v>
      </c>
      <c r="C11" s="42">
        <v>768365</v>
      </c>
      <c r="D11" s="8">
        <v>717163</v>
      </c>
      <c r="E11" s="51">
        <f t="shared" si="0"/>
        <v>50.109209055338177</v>
      </c>
      <c r="F11" s="13">
        <f t="shared" si="1"/>
        <v>0.93336239938050281</v>
      </c>
      <c r="G11" s="8">
        <v>536232</v>
      </c>
      <c r="H11" s="13">
        <f t="shared" si="2"/>
        <v>0.74771286304508178</v>
      </c>
      <c r="I11" s="8">
        <v>133534</v>
      </c>
      <c r="J11" s="13">
        <f t="shared" si="4"/>
        <v>0.18619755899286494</v>
      </c>
      <c r="K11" s="8">
        <v>1000</v>
      </c>
      <c r="L11" s="14">
        <f t="shared" si="5"/>
        <v>1.3943831458120399E-3</v>
      </c>
      <c r="M11" s="8">
        <v>1000</v>
      </c>
      <c r="N11" s="14">
        <f t="shared" si="6"/>
        <v>1.3943831458120399E-3</v>
      </c>
      <c r="O11" s="10">
        <v>45397</v>
      </c>
      <c r="P11" s="26">
        <f t="shared" si="3"/>
        <v>6.3300811670429183E-2</v>
      </c>
    </row>
    <row r="12" spans="1:16">
      <c r="A12" s="24" t="s">
        <v>59</v>
      </c>
      <c r="B12" s="25">
        <v>47139</v>
      </c>
      <c r="C12" s="42">
        <v>2577824</v>
      </c>
      <c r="D12" s="8">
        <v>2477824</v>
      </c>
      <c r="E12" s="51">
        <f t="shared" si="0"/>
        <v>52.564203737881584</v>
      </c>
      <c r="F12" s="13">
        <f t="shared" si="1"/>
        <v>0.96120759213972717</v>
      </c>
      <c r="G12" s="8">
        <v>2053101</v>
      </c>
      <c r="H12" s="13">
        <f t="shared" si="2"/>
        <v>0.82859032764231844</v>
      </c>
      <c r="I12" s="8">
        <v>413631</v>
      </c>
      <c r="J12" s="13">
        <f t="shared" si="4"/>
        <v>0.16693316393739022</v>
      </c>
      <c r="K12" s="8">
        <v>11092</v>
      </c>
      <c r="L12" s="14">
        <f t="shared" si="5"/>
        <v>4.4765084202913526E-3</v>
      </c>
      <c r="M12" s="8">
        <v>0</v>
      </c>
      <c r="N12" s="13">
        <f t="shared" si="6"/>
        <v>0</v>
      </c>
      <c r="O12" s="10">
        <v>0</v>
      </c>
      <c r="P12" s="26">
        <f t="shared" si="3"/>
        <v>0</v>
      </c>
    </row>
    <row r="13" spans="1:16">
      <c r="A13" s="24" t="s">
        <v>60</v>
      </c>
      <c r="B13" s="25">
        <v>6460</v>
      </c>
      <c r="C13" s="42">
        <v>293896</v>
      </c>
      <c r="D13" s="8">
        <v>293896</v>
      </c>
      <c r="E13" s="51">
        <f t="shared" si="0"/>
        <v>45.494736842105262</v>
      </c>
      <c r="F13" s="13">
        <f t="shared" si="1"/>
        <v>1</v>
      </c>
      <c r="G13" s="8">
        <v>229251</v>
      </c>
      <c r="H13" s="13">
        <f t="shared" si="2"/>
        <v>0.78004123907776901</v>
      </c>
      <c r="I13" s="8">
        <v>53203</v>
      </c>
      <c r="J13" s="13">
        <f t="shared" si="4"/>
        <v>0.18102662166208455</v>
      </c>
      <c r="K13" s="8">
        <v>1000</v>
      </c>
      <c r="L13" s="14">
        <f t="shared" si="5"/>
        <v>3.4025641723602908E-3</v>
      </c>
      <c r="M13" s="8">
        <v>0</v>
      </c>
      <c r="N13" s="13">
        <f t="shared" si="6"/>
        <v>0</v>
      </c>
      <c r="O13" s="10">
        <v>10442</v>
      </c>
      <c r="P13" s="26">
        <f t="shared" si="3"/>
        <v>3.5529575087786154E-2</v>
      </c>
    </row>
    <row r="14" spans="1:16">
      <c r="A14" s="24" t="s">
        <v>61</v>
      </c>
      <c r="B14" s="25">
        <v>4469</v>
      </c>
      <c r="C14" s="42">
        <v>203744</v>
      </c>
      <c r="D14" s="8">
        <v>203744</v>
      </c>
      <c r="E14" s="51">
        <f t="shared" si="0"/>
        <v>45.590512418885659</v>
      </c>
      <c r="F14" s="13">
        <f t="shared" si="1"/>
        <v>1</v>
      </c>
      <c r="G14" s="8">
        <v>160980</v>
      </c>
      <c r="H14" s="13">
        <f t="shared" si="2"/>
        <v>0.79010915658866032</v>
      </c>
      <c r="I14" s="8">
        <v>34361</v>
      </c>
      <c r="J14" s="13">
        <f t="shared" si="4"/>
        <v>0.16864791110413066</v>
      </c>
      <c r="K14" s="8">
        <v>0</v>
      </c>
      <c r="L14" s="13">
        <f t="shared" si="5"/>
        <v>0</v>
      </c>
      <c r="M14" s="8">
        <v>0</v>
      </c>
      <c r="N14" s="13">
        <f t="shared" si="6"/>
        <v>0</v>
      </c>
      <c r="O14" s="10">
        <v>8403</v>
      </c>
      <c r="P14" s="26">
        <f t="shared" si="3"/>
        <v>4.1242932307209046E-2</v>
      </c>
    </row>
    <row r="15" spans="1:16">
      <c r="A15" s="24" t="s">
        <v>62</v>
      </c>
      <c r="B15" s="25">
        <v>9974</v>
      </c>
      <c r="C15" s="42">
        <v>532975</v>
      </c>
      <c r="D15" s="42">
        <v>491395</v>
      </c>
      <c r="E15" s="51">
        <v>49.267595748947265</v>
      </c>
      <c r="F15" s="13">
        <v>0.92198508372812982</v>
      </c>
      <c r="G15" s="42">
        <v>377353</v>
      </c>
      <c r="H15" s="13">
        <v>0.76792193652764074</v>
      </c>
      <c r="I15" s="42">
        <v>78703</v>
      </c>
      <c r="J15" s="13">
        <v>0.16016239481476205</v>
      </c>
      <c r="K15" s="42">
        <v>1702</v>
      </c>
      <c r="L15" s="14">
        <v>3.4636087058272876E-3</v>
      </c>
      <c r="M15" s="42">
        <v>0</v>
      </c>
      <c r="N15" s="13">
        <v>0</v>
      </c>
      <c r="O15" s="63">
        <v>33637</v>
      </c>
      <c r="P15" s="26">
        <v>6.8452059951769964E-2</v>
      </c>
    </row>
    <row r="16" spans="1:16">
      <c r="A16" s="24" t="s">
        <v>63</v>
      </c>
      <c r="B16" s="25">
        <v>8398</v>
      </c>
      <c r="C16" s="42">
        <v>248624</v>
      </c>
      <c r="D16" s="42">
        <v>238641</v>
      </c>
      <c r="E16" s="51">
        <v>28.41640866873065</v>
      </c>
      <c r="F16" s="13">
        <v>0.95984699787631123</v>
      </c>
      <c r="G16" s="42">
        <v>136000</v>
      </c>
      <c r="H16" s="13">
        <v>0.56989368968450516</v>
      </c>
      <c r="I16" s="42">
        <v>36851</v>
      </c>
      <c r="J16" s="13">
        <v>0.15442023793061543</v>
      </c>
      <c r="K16" s="42">
        <v>1960</v>
      </c>
      <c r="L16" s="14">
        <v>8.2131737631002209E-3</v>
      </c>
      <c r="M16" s="42">
        <v>1591</v>
      </c>
      <c r="N16" s="13">
        <v>6.6669180903532925E-3</v>
      </c>
      <c r="O16" s="63">
        <v>62239</v>
      </c>
      <c r="P16" s="26">
        <v>0.26080598053142584</v>
      </c>
    </row>
    <row r="17" spans="1:16">
      <c r="A17" s="24" t="s">
        <v>64</v>
      </c>
      <c r="B17" s="25">
        <v>5559</v>
      </c>
      <c r="C17" s="42">
        <v>1281774.3700000001</v>
      </c>
      <c r="D17" s="8">
        <v>626774</v>
      </c>
      <c r="E17" s="51">
        <f t="shared" si="0"/>
        <v>112.74941536247526</v>
      </c>
      <c r="F17" s="13">
        <f t="shared" si="1"/>
        <v>0.48898933749158985</v>
      </c>
      <c r="G17" s="8">
        <v>507565</v>
      </c>
      <c r="H17" s="13">
        <f t="shared" si="2"/>
        <v>0.80980544821578426</v>
      </c>
      <c r="I17" s="8">
        <v>109640</v>
      </c>
      <c r="J17" s="13">
        <f t="shared" ref="J17:J24" si="7">I17/D17</f>
        <v>0.17492748582423648</v>
      </c>
      <c r="K17" s="8">
        <v>0</v>
      </c>
      <c r="L17" s="13">
        <f t="shared" ref="L17:L24" si="8">K17/D17</f>
        <v>0</v>
      </c>
      <c r="M17" s="8">
        <v>0</v>
      </c>
      <c r="N17" s="13">
        <f t="shared" ref="N17:N24" si="9">M17/D17</f>
        <v>0</v>
      </c>
      <c r="O17" s="10">
        <v>9569.3700000000008</v>
      </c>
      <c r="P17" s="26">
        <f t="shared" si="3"/>
        <v>1.5267656284402353E-2</v>
      </c>
    </row>
    <row r="18" spans="1:16">
      <c r="A18" s="24" t="s">
        <v>65</v>
      </c>
      <c r="B18" s="25">
        <v>29568</v>
      </c>
      <c r="C18" s="42">
        <v>776602</v>
      </c>
      <c r="D18" s="8">
        <v>776602</v>
      </c>
      <c r="E18" s="51">
        <f t="shared" si="0"/>
        <v>26.264948593073594</v>
      </c>
      <c r="F18" s="13">
        <f t="shared" si="1"/>
        <v>1</v>
      </c>
      <c r="G18" s="8">
        <v>648035</v>
      </c>
      <c r="H18" s="13">
        <f t="shared" si="2"/>
        <v>0.83444930607956203</v>
      </c>
      <c r="I18" s="8">
        <v>125900</v>
      </c>
      <c r="J18" s="13">
        <f t="shared" si="7"/>
        <v>0.16211650240406283</v>
      </c>
      <c r="K18" s="8">
        <v>944</v>
      </c>
      <c r="L18" s="14">
        <f t="shared" si="8"/>
        <v>1.215551852815213E-3</v>
      </c>
      <c r="M18" s="8">
        <v>0</v>
      </c>
      <c r="N18" s="13">
        <f t="shared" si="9"/>
        <v>0</v>
      </c>
      <c r="O18" s="10">
        <v>1723</v>
      </c>
      <c r="P18" s="26">
        <f t="shared" si="3"/>
        <v>2.2186396635599701E-3</v>
      </c>
    </row>
    <row r="19" spans="1:16">
      <c r="A19" s="24" t="s">
        <v>66</v>
      </c>
      <c r="B19" s="25">
        <v>22529</v>
      </c>
      <c r="C19" s="42">
        <v>1155711</v>
      </c>
      <c r="D19" s="8">
        <v>1155711</v>
      </c>
      <c r="E19" s="51">
        <f t="shared" si="0"/>
        <v>51.298814860846022</v>
      </c>
      <c r="F19" s="13">
        <f t="shared" si="1"/>
        <v>1</v>
      </c>
      <c r="G19" s="8">
        <v>937438</v>
      </c>
      <c r="H19" s="13">
        <f t="shared" si="2"/>
        <v>0.81113530977900183</v>
      </c>
      <c r="I19" s="8">
        <v>215729</v>
      </c>
      <c r="J19" s="13">
        <f t="shared" si="7"/>
        <v>0.18666344786888764</v>
      </c>
      <c r="K19" s="8">
        <v>600</v>
      </c>
      <c r="L19" s="14">
        <f t="shared" si="8"/>
        <v>5.1916093210153751E-4</v>
      </c>
      <c r="M19" s="8">
        <v>0</v>
      </c>
      <c r="N19" s="13">
        <f t="shared" si="9"/>
        <v>0</v>
      </c>
      <c r="O19" s="10">
        <v>1944</v>
      </c>
      <c r="P19" s="26">
        <f t="shared" si="3"/>
        <v>1.6820814200089816E-3</v>
      </c>
    </row>
    <row r="20" spans="1:16">
      <c r="A20" s="24" t="s">
        <v>67</v>
      </c>
      <c r="B20" s="25">
        <v>3616</v>
      </c>
      <c r="C20" s="42">
        <v>246029</v>
      </c>
      <c r="D20" s="8">
        <v>246029</v>
      </c>
      <c r="E20" s="51">
        <f t="shared" si="0"/>
        <v>68.03899336283186</v>
      </c>
      <c r="F20" s="13">
        <f t="shared" si="1"/>
        <v>1</v>
      </c>
      <c r="G20" s="8">
        <v>174865</v>
      </c>
      <c r="H20" s="13">
        <f t="shared" si="2"/>
        <v>0.71074954578525296</v>
      </c>
      <c r="I20" s="8">
        <v>36164</v>
      </c>
      <c r="J20" s="13">
        <f t="shared" si="7"/>
        <v>0.14699080189733729</v>
      </c>
      <c r="K20" s="8">
        <v>0</v>
      </c>
      <c r="L20" s="13">
        <f t="shared" si="8"/>
        <v>0</v>
      </c>
      <c r="M20" s="8">
        <v>0</v>
      </c>
      <c r="N20" s="13">
        <f t="shared" si="9"/>
        <v>0</v>
      </c>
      <c r="O20" s="10">
        <v>35000</v>
      </c>
      <c r="P20" s="26">
        <f t="shared" si="3"/>
        <v>0.14225965231740972</v>
      </c>
    </row>
    <row r="21" spans="1:16">
      <c r="A21" s="24" t="s">
        <v>68</v>
      </c>
      <c r="B21" s="25">
        <v>17075</v>
      </c>
      <c r="C21" s="42">
        <v>888993</v>
      </c>
      <c r="D21" s="8">
        <v>835178</v>
      </c>
      <c r="E21" s="51">
        <f t="shared" si="0"/>
        <v>48.912327964860907</v>
      </c>
      <c r="F21" s="13">
        <f t="shared" si="1"/>
        <v>0.93946521513667713</v>
      </c>
      <c r="G21" s="8">
        <v>680998</v>
      </c>
      <c r="H21" s="13">
        <f t="shared" si="2"/>
        <v>0.81539264683696167</v>
      </c>
      <c r="I21" s="8">
        <v>142580</v>
      </c>
      <c r="J21" s="13">
        <f t="shared" si="7"/>
        <v>0.17071809841734337</v>
      </c>
      <c r="K21" s="8">
        <v>0</v>
      </c>
      <c r="L21" s="13">
        <f t="shared" si="8"/>
        <v>0</v>
      </c>
      <c r="M21" s="8">
        <v>0</v>
      </c>
      <c r="N21" s="13">
        <f t="shared" si="9"/>
        <v>0</v>
      </c>
      <c r="O21" s="10">
        <v>11600</v>
      </c>
      <c r="P21" s="26">
        <f t="shared" si="3"/>
        <v>1.388925474569493E-2</v>
      </c>
    </row>
    <row r="22" spans="1:16">
      <c r="A22" s="24" t="s">
        <v>69</v>
      </c>
      <c r="B22" s="25">
        <v>14532</v>
      </c>
      <c r="C22" s="42">
        <v>1026577</v>
      </c>
      <c r="D22" s="8">
        <v>1026577</v>
      </c>
      <c r="E22" s="51">
        <f t="shared" si="0"/>
        <v>70.642513074593992</v>
      </c>
      <c r="F22" s="13">
        <f t="shared" si="1"/>
        <v>1</v>
      </c>
      <c r="G22" s="8">
        <v>841103</v>
      </c>
      <c r="H22" s="13">
        <f t="shared" si="2"/>
        <v>0.81932772699953338</v>
      </c>
      <c r="I22" s="8">
        <v>177025</v>
      </c>
      <c r="J22" s="13">
        <f t="shared" si="7"/>
        <v>0.17244200873387969</v>
      </c>
      <c r="K22" s="8">
        <v>1000</v>
      </c>
      <c r="L22" s="14">
        <f t="shared" si="8"/>
        <v>9.7411105060799137E-4</v>
      </c>
      <c r="M22" s="8">
        <v>0</v>
      </c>
      <c r="N22" s="13">
        <f t="shared" si="9"/>
        <v>0</v>
      </c>
      <c r="O22" s="10">
        <v>7449</v>
      </c>
      <c r="P22" s="26">
        <f t="shared" si="3"/>
        <v>7.2561532159789279E-3</v>
      </c>
    </row>
    <row r="23" spans="1:16">
      <c r="A23" s="24" t="s">
        <v>70</v>
      </c>
      <c r="B23" s="25">
        <v>1410</v>
      </c>
      <c r="C23" s="42">
        <v>556544</v>
      </c>
      <c r="D23" s="8">
        <v>516544</v>
      </c>
      <c r="E23" s="51">
        <f t="shared" si="0"/>
        <v>366.3432624113475</v>
      </c>
      <c r="F23" s="13">
        <f t="shared" si="1"/>
        <v>0.92812787488500459</v>
      </c>
      <c r="G23" s="8">
        <v>419056</v>
      </c>
      <c r="H23" s="13">
        <f t="shared" si="2"/>
        <v>0.81126873993309379</v>
      </c>
      <c r="I23" s="8">
        <v>90133</v>
      </c>
      <c r="J23" s="13">
        <f t="shared" si="7"/>
        <v>0.1744923956139264</v>
      </c>
      <c r="K23" s="8">
        <v>1000</v>
      </c>
      <c r="L23" s="14">
        <f t="shared" si="8"/>
        <v>1.9359435014248544E-3</v>
      </c>
      <c r="M23" s="8">
        <v>3500</v>
      </c>
      <c r="N23" s="13">
        <f t="shared" si="9"/>
        <v>6.7758022549869908E-3</v>
      </c>
      <c r="O23" s="10">
        <v>2855</v>
      </c>
      <c r="P23" s="26">
        <f t="shared" si="3"/>
        <v>5.5271186965679597E-3</v>
      </c>
    </row>
    <row r="24" spans="1:16">
      <c r="A24" s="24" t="s">
        <v>71</v>
      </c>
      <c r="B24" s="25">
        <v>25163</v>
      </c>
      <c r="C24" s="42">
        <v>2712393</v>
      </c>
      <c r="D24" s="8">
        <v>2632393</v>
      </c>
      <c r="E24" s="51">
        <f t="shared" si="0"/>
        <v>104.61363907324245</v>
      </c>
      <c r="F24" s="13">
        <f t="shared" si="1"/>
        <v>0.97050574898254049</v>
      </c>
      <c r="G24" s="8">
        <v>1933958</v>
      </c>
      <c r="H24" s="13">
        <f t="shared" si="2"/>
        <v>0.73467677508639473</v>
      </c>
      <c r="I24" s="8">
        <v>402053</v>
      </c>
      <c r="J24" s="13">
        <f t="shared" si="7"/>
        <v>0.15273289360669171</v>
      </c>
      <c r="K24" s="8">
        <v>227438</v>
      </c>
      <c r="L24" s="28">
        <f t="shared" si="8"/>
        <v>8.6399713112745705E-2</v>
      </c>
      <c r="M24" s="8">
        <v>11160</v>
      </c>
      <c r="N24" s="14">
        <f t="shared" si="9"/>
        <v>4.2394885566098984E-3</v>
      </c>
      <c r="O24" s="10">
        <v>57784</v>
      </c>
      <c r="P24" s="26">
        <f t="shared" si="3"/>
        <v>2.1951129637557919E-2</v>
      </c>
    </row>
    <row r="25" spans="1:16">
      <c r="A25" s="24" t="s">
        <v>72</v>
      </c>
      <c r="B25" s="25">
        <v>27732</v>
      </c>
      <c r="C25" s="42">
        <v>1800437</v>
      </c>
      <c r="D25" s="42">
        <v>1777553</v>
      </c>
      <c r="E25" s="51">
        <v>64.097540747151299</v>
      </c>
      <c r="F25" s="13">
        <v>0.9872897524323262</v>
      </c>
      <c r="G25" s="42">
        <v>1336500</v>
      </c>
      <c r="H25" s="13">
        <v>0.75187631536162358</v>
      </c>
      <c r="I25" s="42">
        <v>302608</v>
      </c>
      <c r="J25" s="13">
        <v>0.17023852453344571</v>
      </c>
      <c r="K25" s="42">
        <v>1841</v>
      </c>
      <c r="L25" s="14">
        <v>1.0356934504906464E-3</v>
      </c>
      <c r="M25" s="42">
        <v>14062</v>
      </c>
      <c r="N25" s="13">
        <v>7.9108752312870567E-3</v>
      </c>
      <c r="O25" s="63">
        <v>122542</v>
      </c>
      <c r="P25" s="26">
        <v>6.8938591423153062E-2</v>
      </c>
    </row>
    <row r="26" spans="1:16">
      <c r="A26" s="24" t="s">
        <v>73</v>
      </c>
      <c r="B26" s="25">
        <v>34114</v>
      </c>
      <c r="C26" s="42">
        <v>1197744</v>
      </c>
      <c r="D26" s="8">
        <v>1197744</v>
      </c>
      <c r="E26" s="51">
        <f t="shared" si="0"/>
        <v>35.110042797678375</v>
      </c>
      <c r="F26" s="13">
        <f t="shared" si="1"/>
        <v>1</v>
      </c>
      <c r="G26" s="8">
        <v>963615</v>
      </c>
      <c r="H26" s="13">
        <f t="shared" si="2"/>
        <v>0.80452500701318475</v>
      </c>
      <c r="I26" s="8">
        <v>199202</v>
      </c>
      <c r="J26" s="13">
        <f>I26/D26</f>
        <v>0.16631433762139489</v>
      </c>
      <c r="K26" s="8">
        <v>18645</v>
      </c>
      <c r="L26" s="13">
        <f>K26/D26</f>
        <v>1.5566765519176051E-2</v>
      </c>
      <c r="M26" s="8">
        <v>16282</v>
      </c>
      <c r="N26" s="13">
        <f>M26/D26</f>
        <v>1.3593889846244272E-2</v>
      </c>
      <c r="O26" s="10">
        <v>0</v>
      </c>
      <c r="P26" s="26">
        <f t="shared" si="3"/>
        <v>0</v>
      </c>
    </row>
    <row r="27" spans="1:16">
      <c r="A27" s="24" t="s">
        <v>74</v>
      </c>
      <c r="B27" s="25">
        <v>12588</v>
      </c>
      <c r="C27" s="42">
        <v>468742</v>
      </c>
      <c r="D27" s="8">
        <v>468742</v>
      </c>
      <c r="E27" s="51">
        <f t="shared" si="0"/>
        <v>37.237210041309183</v>
      </c>
      <c r="F27" s="13">
        <f t="shared" si="1"/>
        <v>1</v>
      </c>
      <c r="G27" s="8">
        <v>381300</v>
      </c>
      <c r="H27" s="13">
        <f t="shared" si="2"/>
        <v>0.81345388294626897</v>
      </c>
      <c r="I27" s="8">
        <v>76629</v>
      </c>
      <c r="J27" s="13">
        <f>I27/D27</f>
        <v>0.16347799002436308</v>
      </c>
      <c r="K27" s="8">
        <v>2625</v>
      </c>
      <c r="L27" s="13">
        <f>K27/D27</f>
        <v>5.6000955749644791E-3</v>
      </c>
      <c r="M27" s="8">
        <v>0</v>
      </c>
      <c r="N27" s="13">
        <f>M27/D27</f>
        <v>0</v>
      </c>
      <c r="O27" s="10">
        <v>8188</v>
      </c>
      <c r="P27" s="26">
        <f t="shared" si="3"/>
        <v>1.7468031454403489E-2</v>
      </c>
    </row>
    <row r="28" spans="1:16">
      <c r="A28" s="24" t="s">
        <v>75</v>
      </c>
      <c r="B28" s="25">
        <v>75604</v>
      </c>
      <c r="C28" s="42">
        <v>2843680</v>
      </c>
      <c r="D28" s="8">
        <v>2613312</v>
      </c>
      <c r="E28" s="51">
        <f t="shared" si="0"/>
        <v>34.565790169832283</v>
      </c>
      <c r="F28" s="13">
        <f t="shared" si="1"/>
        <v>0.91898947842232603</v>
      </c>
      <c r="G28" s="8">
        <v>2058247</v>
      </c>
      <c r="H28" s="13">
        <f t="shared" si="2"/>
        <v>0.78760094470158937</v>
      </c>
      <c r="I28" s="8">
        <v>408981</v>
      </c>
      <c r="J28" s="13">
        <f>I28/D28</f>
        <v>0.15649910917640145</v>
      </c>
      <c r="K28" s="8">
        <v>1472</v>
      </c>
      <c r="L28" s="14">
        <f>K28/D28</f>
        <v>5.6326990424411625E-4</v>
      </c>
      <c r="M28" s="8">
        <v>6585</v>
      </c>
      <c r="N28" s="14">
        <f>M28/D28</f>
        <v>2.5197909778855339E-3</v>
      </c>
      <c r="O28" s="10">
        <v>138027</v>
      </c>
      <c r="P28" s="26">
        <f t="shared" si="3"/>
        <v>5.2816885239879506E-2</v>
      </c>
    </row>
    <row r="29" spans="1:16">
      <c r="A29" s="24" t="s">
        <v>76</v>
      </c>
      <c r="B29" s="25">
        <v>17871</v>
      </c>
      <c r="C29" s="42">
        <v>649914</v>
      </c>
      <c r="D29" s="8">
        <v>649914</v>
      </c>
      <c r="E29" s="51">
        <f t="shared" si="0"/>
        <v>36.366963236528456</v>
      </c>
      <c r="F29" s="13">
        <f t="shared" si="1"/>
        <v>1</v>
      </c>
      <c r="G29" s="8">
        <v>528753</v>
      </c>
      <c r="H29" s="13">
        <f t="shared" si="2"/>
        <v>0.8135737959176137</v>
      </c>
      <c r="I29" s="8">
        <v>116092</v>
      </c>
      <c r="J29" s="13">
        <f>I29/D29</f>
        <v>0.17862671061094237</v>
      </c>
      <c r="K29" s="8">
        <v>1000</v>
      </c>
      <c r="L29" s="14">
        <f>K29/D29</f>
        <v>1.5386651156922301E-3</v>
      </c>
      <c r="M29" s="8">
        <v>0</v>
      </c>
      <c r="N29" s="13">
        <f>M29/D29</f>
        <v>0</v>
      </c>
      <c r="O29" s="10">
        <v>4069</v>
      </c>
      <c r="P29" s="26">
        <f t="shared" si="3"/>
        <v>6.2608283557516837E-3</v>
      </c>
    </row>
    <row r="30" spans="1:16">
      <c r="A30" s="24" t="s">
        <v>77</v>
      </c>
      <c r="B30" s="25">
        <v>190934</v>
      </c>
      <c r="C30" s="42">
        <v>13001597</v>
      </c>
      <c r="D30" s="42">
        <v>11874113</v>
      </c>
      <c r="E30" s="51">
        <v>62.189620497135138</v>
      </c>
      <c r="F30" s="13">
        <v>0.91328111461999628</v>
      </c>
      <c r="G30" s="42">
        <v>4283202</v>
      </c>
      <c r="H30" s="13">
        <v>0.36071763844592014</v>
      </c>
      <c r="I30" s="42">
        <v>2531289</v>
      </c>
      <c r="J30" s="13">
        <v>0.21317710215491464</v>
      </c>
      <c r="K30" s="42">
        <v>1017833</v>
      </c>
      <c r="L30" s="13">
        <v>8.571865536398382E-2</v>
      </c>
      <c r="M30" s="42">
        <v>435425</v>
      </c>
      <c r="N30" s="13">
        <v>3.6670107485081205E-2</v>
      </c>
      <c r="O30" s="63">
        <v>3606364</v>
      </c>
      <c r="P30" s="26">
        <v>0.30371649655010019</v>
      </c>
    </row>
    <row r="31" spans="1:16">
      <c r="A31" s="24" t="s">
        <v>78</v>
      </c>
      <c r="B31" s="25">
        <v>8020</v>
      </c>
      <c r="C31" s="42">
        <v>175581</v>
      </c>
      <c r="D31" s="8">
        <v>175581</v>
      </c>
      <c r="E31" s="51">
        <f t="shared" si="0"/>
        <v>21.8928927680798</v>
      </c>
      <c r="F31" s="13">
        <f t="shared" si="1"/>
        <v>1</v>
      </c>
      <c r="G31" s="8">
        <v>100000</v>
      </c>
      <c r="H31" s="13">
        <f t="shared" si="2"/>
        <v>0.56953770624384192</v>
      </c>
      <c r="I31" s="8">
        <v>24736</v>
      </c>
      <c r="J31" s="13">
        <f>I31/D31</f>
        <v>0.14088084701647671</v>
      </c>
      <c r="K31" s="8">
        <v>941</v>
      </c>
      <c r="L31" s="13">
        <f>K31/D31</f>
        <v>5.3593498157545518E-3</v>
      </c>
      <c r="M31" s="8">
        <v>0</v>
      </c>
      <c r="N31" s="13">
        <f>M31/D31</f>
        <v>0</v>
      </c>
      <c r="O31" s="10">
        <v>49904</v>
      </c>
      <c r="P31" s="26">
        <f t="shared" si="3"/>
        <v>0.28422209692392686</v>
      </c>
    </row>
    <row r="32" spans="1:16">
      <c r="A32" s="24" t="s">
        <v>79</v>
      </c>
      <c r="B32" s="25">
        <v>10384</v>
      </c>
      <c r="C32" s="42">
        <v>700293</v>
      </c>
      <c r="D32" s="42">
        <v>700059</v>
      </c>
      <c r="E32" s="51">
        <v>67.417083975346685</v>
      </c>
      <c r="F32" s="13">
        <v>0.99966585414962028</v>
      </c>
      <c r="G32" s="42">
        <v>519635</v>
      </c>
      <c r="H32" s="13">
        <v>0.742273151262965</v>
      </c>
      <c r="I32" s="42">
        <v>106933</v>
      </c>
      <c r="J32" s="13">
        <v>0.15274855405044432</v>
      </c>
      <c r="K32" s="42">
        <v>47230</v>
      </c>
      <c r="L32" s="13">
        <v>6.746574217315969E-2</v>
      </c>
      <c r="M32" s="42">
        <v>500</v>
      </c>
      <c r="N32" s="14">
        <v>7.1422551527799798E-4</v>
      </c>
      <c r="O32" s="63">
        <v>25761</v>
      </c>
      <c r="P32" s="26">
        <v>3.6798326998153011E-2</v>
      </c>
    </row>
    <row r="33" spans="1:16">
      <c r="A33" s="24" t="s">
        <v>80</v>
      </c>
      <c r="B33" s="25">
        <v>22118</v>
      </c>
      <c r="C33" s="42">
        <v>2123563</v>
      </c>
      <c r="D33" s="42">
        <v>1981572</v>
      </c>
      <c r="E33" s="51">
        <v>89.590921421466675</v>
      </c>
      <c r="F33" s="13">
        <v>0.93313548974059168</v>
      </c>
      <c r="G33" s="42">
        <v>1454008</v>
      </c>
      <c r="H33" s="13">
        <v>0.73376490987963094</v>
      </c>
      <c r="I33" s="42">
        <v>307560</v>
      </c>
      <c r="J33" s="13">
        <v>0.1552101059159092</v>
      </c>
      <c r="K33" s="42">
        <v>153197</v>
      </c>
      <c r="L33" s="13">
        <v>7.7310842099101121E-2</v>
      </c>
      <c r="M33" s="42">
        <v>0</v>
      </c>
      <c r="N33" s="13">
        <v>0</v>
      </c>
      <c r="O33" s="63">
        <v>66807</v>
      </c>
      <c r="P33" s="26">
        <v>3.3714142105358773E-2</v>
      </c>
    </row>
    <row r="34" spans="1:16">
      <c r="A34" s="24" t="s">
        <v>81</v>
      </c>
      <c r="B34" s="25">
        <v>31931</v>
      </c>
      <c r="C34" s="42">
        <v>1335860</v>
      </c>
      <c r="D34" s="8">
        <v>1331632</v>
      </c>
      <c r="E34" s="51">
        <f t="shared" si="0"/>
        <v>41.703423005856379</v>
      </c>
      <c r="F34" s="13">
        <f t="shared" si="1"/>
        <v>0.99683499767939754</v>
      </c>
      <c r="G34" s="8">
        <v>1006990</v>
      </c>
      <c r="H34" s="13">
        <f t="shared" si="2"/>
        <v>0.75620742066877333</v>
      </c>
      <c r="I34" s="8">
        <v>231439</v>
      </c>
      <c r="J34" s="13">
        <f t="shared" ref="J34:J38" si="10">I34/D34</f>
        <v>0.17380102010164972</v>
      </c>
      <c r="K34" s="8">
        <v>2320</v>
      </c>
      <c r="L34" s="14">
        <f>K34/D34</f>
        <v>1.7422230766457999E-3</v>
      </c>
      <c r="M34" s="8">
        <v>6000</v>
      </c>
      <c r="N34" s="14">
        <f>M34/D34</f>
        <v>4.5057493361529309E-3</v>
      </c>
      <c r="O34" s="10">
        <v>84883</v>
      </c>
      <c r="P34" s="26">
        <f t="shared" si="3"/>
        <v>6.3743586816778205E-2</v>
      </c>
    </row>
    <row r="35" spans="1:16">
      <c r="A35" s="24" t="s">
        <v>82</v>
      </c>
      <c r="B35" s="25">
        <v>16359</v>
      </c>
      <c r="C35" s="42">
        <v>722724</v>
      </c>
      <c r="D35" s="8">
        <v>722724</v>
      </c>
      <c r="E35" s="51">
        <f t="shared" si="0"/>
        <v>44.178984045479552</v>
      </c>
      <c r="F35" s="13">
        <f t="shared" si="1"/>
        <v>1</v>
      </c>
      <c r="G35" s="8">
        <v>585001</v>
      </c>
      <c r="H35" s="13">
        <f t="shared" si="2"/>
        <v>0.80943901129615181</v>
      </c>
      <c r="I35" s="8">
        <v>124262</v>
      </c>
      <c r="J35" s="13">
        <f t="shared" si="10"/>
        <v>0.17193562134369414</v>
      </c>
      <c r="K35" s="8">
        <v>1500</v>
      </c>
      <c r="L35" s="14">
        <f>K35/D35</f>
        <v>2.0754810965181729E-3</v>
      </c>
      <c r="M35" s="8">
        <v>0</v>
      </c>
      <c r="N35" s="13">
        <f>M35/D35</f>
        <v>0</v>
      </c>
      <c r="O35" s="10">
        <v>11961</v>
      </c>
      <c r="P35" s="26">
        <f t="shared" si="3"/>
        <v>1.6549886263635911E-2</v>
      </c>
    </row>
    <row r="36" spans="1:16">
      <c r="A36" s="24" t="s">
        <v>83</v>
      </c>
      <c r="B36" s="25">
        <v>11147</v>
      </c>
      <c r="C36" s="42">
        <v>441902</v>
      </c>
      <c r="D36" s="8">
        <v>439402</v>
      </c>
      <c r="E36" s="51">
        <f t="shared" si="0"/>
        <v>39.418857091594148</v>
      </c>
      <c r="F36" s="13">
        <f t="shared" si="1"/>
        <v>0.9943426370552747</v>
      </c>
      <c r="G36" s="8">
        <v>293550</v>
      </c>
      <c r="H36" s="13">
        <f t="shared" si="2"/>
        <v>0.66806705476989181</v>
      </c>
      <c r="I36" s="8">
        <v>61852</v>
      </c>
      <c r="J36" s="13">
        <f t="shared" si="10"/>
        <v>0.14076403839764043</v>
      </c>
      <c r="K36" s="8">
        <v>53000</v>
      </c>
      <c r="L36" s="13">
        <f>K36/D36</f>
        <v>0.12061847693000942</v>
      </c>
      <c r="M36" s="8">
        <v>0</v>
      </c>
      <c r="N36" s="13">
        <f>M36/D36</f>
        <v>0</v>
      </c>
      <c r="O36" s="10">
        <v>31000</v>
      </c>
      <c r="P36" s="26">
        <f t="shared" si="3"/>
        <v>7.0550429902458342E-2</v>
      </c>
    </row>
    <row r="37" spans="1:16">
      <c r="A37" s="24" t="s">
        <v>84</v>
      </c>
      <c r="B37" s="25">
        <v>82823</v>
      </c>
      <c r="C37" s="42">
        <v>4184531</v>
      </c>
      <c r="D37" s="42">
        <v>4161946</v>
      </c>
      <c r="E37" s="51">
        <v>50.251089673158425</v>
      </c>
      <c r="F37" s="13">
        <v>0.99460274042658547</v>
      </c>
      <c r="G37" s="42">
        <v>3228066</v>
      </c>
      <c r="H37" s="13">
        <v>0.77561458029489094</v>
      </c>
      <c r="I37" s="42">
        <v>779794</v>
      </c>
      <c r="J37" s="13">
        <v>0.18736283459708511</v>
      </c>
      <c r="K37" s="42">
        <v>3387</v>
      </c>
      <c r="L37" s="14">
        <v>8.1380200511972048E-4</v>
      </c>
      <c r="M37" s="42">
        <v>250</v>
      </c>
      <c r="N37" s="15">
        <v>6.0068054703256602E-5</v>
      </c>
      <c r="O37" s="63">
        <v>150449</v>
      </c>
      <c r="P37" s="26">
        <v>3.6148715048201011E-2</v>
      </c>
    </row>
    <row r="38" spans="1:16">
      <c r="A38" s="24" t="s">
        <v>85</v>
      </c>
      <c r="B38" s="25">
        <v>6528</v>
      </c>
      <c r="C38" s="42">
        <v>270591</v>
      </c>
      <c r="D38" s="8">
        <v>270591</v>
      </c>
      <c r="E38" s="51">
        <f t="shared" si="0"/>
        <v>41.450827205882355</v>
      </c>
      <c r="F38" s="13">
        <f t="shared" si="1"/>
        <v>1</v>
      </c>
      <c r="G38" s="8">
        <v>221407</v>
      </c>
      <c r="H38" s="13">
        <f t="shared" si="2"/>
        <v>0.81823490064340643</v>
      </c>
      <c r="I38" s="8">
        <v>44794</v>
      </c>
      <c r="J38" s="13">
        <f t="shared" si="10"/>
        <v>0.16554135207748966</v>
      </c>
      <c r="K38" s="8">
        <v>1000</v>
      </c>
      <c r="L38" s="14">
        <f>K38/D38</f>
        <v>3.6956144143744617E-3</v>
      </c>
      <c r="M38" s="8">
        <v>0</v>
      </c>
      <c r="N38" s="13">
        <f>M38/D38</f>
        <v>0</v>
      </c>
      <c r="O38" s="10">
        <v>3390</v>
      </c>
      <c r="P38" s="26">
        <f t="shared" si="3"/>
        <v>1.2528132864729426E-2</v>
      </c>
    </row>
    <row r="39" spans="1:16">
      <c r="A39" s="24" t="s">
        <v>86</v>
      </c>
      <c r="B39" s="25">
        <v>31012</v>
      </c>
      <c r="C39" s="42">
        <v>1010377</v>
      </c>
      <c r="D39" s="8">
        <v>1010377</v>
      </c>
      <c r="E39" s="51">
        <f t="shared" si="0"/>
        <v>32.580194763317422</v>
      </c>
      <c r="F39" s="13">
        <f t="shared" si="1"/>
        <v>1</v>
      </c>
      <c r="G39" s="8">
        <v>776066</v>
      </c>
      <c r="H39" s="13">
        <f t="shared" si="2"/>
        <v>0.76809547327383743</v>
      </c>
      <c r="I39" s="8">
        <v>166207</v>
      </c>
      <c r="J39" s="13">
        <f>I39/D39</f>
        <v>0.164499983669462</v>
      </c>
      <c r="K39" s="8">
        <v>2965</v>
      </c>
      <c r="L39" s="14">
        <f>K39/D39</f>
        <v>2.9345481933971181E-3</v>
      </c>
      <c r="M39" s="8">
        <v>7755</v>
      </c>
      <c r="N39" s="13">
        <f>M39/D39</f>
        <v>7.6753528633371508E-3</v>
      </c>
      <c r="O39" s="10">
        <v>57384</v>
      </c>
      <c r="P39" s="26">
        <f t="shared" si="3"/>
        <v>5.6794641999966353E-2</v>
      </c>
    </row>
    <row r="40" spans="1:16">
      <c r="A40" s="24" t="s">
        <v>87</v>
      </c>
      <c r="B40" s="25">
        <v>23359</v>
      </c>
      <c r="C40" s="42">
        <v>2860776</v>
      </c>
      <c r="D40" s="8">
        <v>2535776</v>
      </c>
      <c r="E40" s="51">
        <f t="shared" si="0"/>
        <v>108.55670191360932</v>
      </c>
      <c r="F40" s="13">
        <f t="shared" si="1"/>
        <v>0.88639446080364204</v>
      </c>
      <c r="G40" s="8">
        <v>533000</v>
      </c>
      <c r="H40" s="13">
        <f t="shared" si="2"/>
        <v>0.21019206743813335</v>
      </c>
      <c r="I40" s="8">
        <v>307643</v>
      </c>
      <c r="J40" s="13">
        <f>I40/D40</f>
        <v>0.12132104728493369</v>
      </c>
      <c r="K40" s="8">
        <v>3996</v>
      </c>
      <c r="L40" s="14">
        <f>K40/D40</f>
        <v>1.5758489708870185E-3</v>
      </c>
      <c r="M40" s="8">
        <v>26948</v>
      </c>
      <c r="N40" s="13">
        <f>M40/D40</f>
        <v>1.0627121638504348E-2</v>
      </c>
      <c r="O40" s="10">
        <v>1664189</v>
      </c>
      <c r="P40" s="26">
        <f t="shared" si="3"/>
        <v>0.65628391466754166</v>
      </c>
    </row>
    <row r="41" spans="1:16">
      <c r="A41" s="24" t="s">
        <v>88</v>
      </c>
      <c r="B41" s="25">
        <v>43240</v>
      </c>
      <c r="C41" s="42">
        <v>1116278</v>
      </c>
      <c r="D41" s="8">
        <v>1116278</v>
      </c>
      <c r="E41" s="51">
        <f t="shared" si="0"/>
        <v>25.81586493987049</v>
      </c>
      <c r="F41" s="13">
        <f t="shared" si="1"/>
        <v>1</v>
      </c>
      <c r="G41" s="8">
        <v>906014</v>
      </c>
      <c r="H41" s="13">
        <f t="shared" si="2"/>
        <v>0.81163831948672283</v>
      </c>
      <c r="I41" s="8">
        <v>200967</v>
      </c>
      <c r="J41" s="13">
        <f>I41/D41</f>
        <v>0.18003311003173045</v>
      </c>
      <c r="K41" s="8">
        <v>3000</v>
      </c>
      <c r="L41" s="14">
        <f>K41/D41</f>
        <v>2.6875025755233014E-3</v>
      </c>
      <c r="M41" s="8">
        <v>0</v>
      </c>
      <c r="N41" s="13">
        <f>M41/D41</f>
        <v>0</v>
      </c>
      <c r="O41" s="10">
        <v>6297</v>
      </c>
      <c r="P41" s="26">
        <f t="shared" si="3"/>
        <v>5.6410679060234096E-3</v>
      </c>
    </row>
    <row r="42" spans="1:16">
      <c r="A42" s="32"/>
      <c r="B42" s="33"/>
      <c r="C42" s="33"/>
      <c r="D42" s="34"/>
      <c r="E42" s="34"/>
      <c r="F42" s="34"/>
      <c r="G42" s="34"/>
      <c r="H42" s="33"/>
      <c r="I42" s="34"/>
      <c r="J42" s="33"/>
      <c r="K42" s="34"/>
      <c r="L42" s="34"/>
      <c r="M42" s="34"/>
      <c r="N42" s="35"/>
      <c r="O42" s="34"/>
      <c r="P42" s="36"/>
    </row>
    <row r="43" spans="1:16">
      <c r="A43" s="29" t="s">
        <v>89</v>
      </c>
      <c r="B43" s="52">
        <f>SUM(B3:B41)</f>
        <v>1097379</v>
      </c>
      <c r="C43" s="30">
        <f>SUM(C3:C41)</f>
        <v>60107558.700000003</v>
      </c>
      <c r="D43" s="30">
        <f>SUM(D3:D41)</f>
        <v>56703120</v>
      </c>
      <c r="E43" s="53">
        <f>D43/B43</f>
        <v>51.671409786409257</v>
      </c>
      <c r="F43" s="38">
        <f>D43/C43</f>
        <v>0.94336088881946223</v>
      </c>
      <c r="G43" s="30">
        <f>SUM(G3:G41)</f>
        <v>37963608</v>
      </c>
      <c r="H43" s="38">
        <f>G43/D43</f>
        <v>0.6695153282570695</v>
      </c>
      <c r="I43" s="30">
        <f>SUM(I3:I41)</f>
        <v>10059571</v>
      </c>
      <c r="J43" s="38">
        <f>I43/D43</f>
        <v>0.17740771583644779</v>
      </c>
      <c r="K43" s="30">
        <f>SUM(K3:K41)</f>
        <v>1603963</v>
      </c>
      <c r="L43" s="38">
        <f>K43/D43</f>
        <v>2.8287032530132379E-2</v>
      </c>
      <c r="M43" s="30">
        <f>SUM(M3:M41)</f>
        <v>534748</v>
      </c>
      <c r="N43" s="38">
        <f>M43/D43</f>
        <v>9.4306627219101873E-3</v>
      </c>
      <c r="O43" s="30">
        <f>SUM(O3:O41)</f>
        <v>6541230.7000000002</v>
      </c>
      <c r="P43" s="38">
        <f>O43/D43</f>
        <v>0.11535927299943989</v>
      </c>
    </row>
    <row r="44" spans="1:16">
      <c r="A44" s="29" t="s">
        <v>90</v>
      </c>
      <c r="B44" s="52">
        <f t="shared" ref="B44:P44" si="11">AVERAGE(B3:B41)</f>
        <v>28137.923076923078</v>
      </c>
      <c r="C44" s="30">
        <f t="shared" si="11"/>
        <v>1541219.453846154</v>
      </c>
      <c r="D44" s="30">
        <f t="shared" si="11"/>
        <v>1453926.1538461538</v>
      </c>
      <c r="E44" s="53">
        <f t="shared" si="11"/>
        <v>60.727616349851374</v>
      </c>
      <c r="F44" s="38">
        <f t="shared" si="11"/>
        <v>0.95861644774834165</v>
      </c>
      <c r="G44" s="30">
        <f t="shared" si="11"/>
        <v>973425.84615384613</v>
      </c>
      <c r="H44" s="38">
        <f t="shared" si="11"/>
        <v>0.74072301174353605</v>
      </c>
      <c r="I44" s="30">
        <f t="shared" si="11"/>
        <v>257937.71794871794</v>
      </c>
      <c r="J44" s="38">
        <f t="shared" si="11"/>
        <v>0.16739510414568889</v>
      </c>
      <c r="K44" s="30">
        <f t="shared" si="11"/>
        <v>41127.256410256414</v>
      </c>
      <c r="L44" s="38">
        <f t="shared" si="11"/>
        <v>1.6684709697657906E-2</v>
      </c>
      <c r="M44" s="30">
        <f t="shared" si="11"/>
        <v>13711.48717948718</v>
      </c>
      <c r="N44" s="38">
        <f t="shared" si="11"/>
        <v>2.7181773152256104E-3</v>
      </c>
      <c r="O44" s="30">
        <f t="shared" si="11"/>
        <v>167723.86410256411</v>
      </c>
      <c r="P44" s="38">
        <f t="shared" si="11"/>
        <v>7.2479016331653642E-2</v>
      </c>
    </row>
    <row r="45" spans="1:16">
      <c r="A45" s="29" t="s">
        <v>91</v>
      </c>
      <c r="B45" s="52">
        <f t="shared" ref="B45:P45" si="12">MEDIAN(B3:B41)</f>
        <v>17871</v>
      </c>
      <c r="C45" s="30">
        <f t="shared" si="12"/>
        <v>1026577</v>
      </c>
      <c r="D45" s="30">
        <f t="shared" si="12"/>
        <v>1001954</v>
      </c>
      <c r="E45" s="53">
        <f t="shared" si="12"/>
        <v>48.134675503313744</v>
      </c>
      <c r="F45" s="38">
        <f t="shared" si="12"/>
        <v>0.99579670637571605</v>
      </c>
      <c r="G45" s="30">
        <f t="shared" si="12"/>
        <v>680998</v>
      </c>
      <c r="H45" s="38">
        <f t="shared" si="12"/>
        <v>0.79010915658866032</v>
      </c>
      <c r="I45" s="30">
        <f t="shared" si="12"/>
        <v>166207</v>
      </c>
      <c r="J45" s="38">
        <f t="shared" si="12"/>
        <v>0.17023852453344571</v>
      </c>
      <c r="K45" s="30">
        <f t="shared" si="12"/>
        <v>1500</v>
      </c>
      <c r="L45" s="38">
        <f t="shared" si="12"/>
        <v>1.9359435014248544E-3</v>
      </c>
      <c r="M45" s="30">
        <f t="shared" si="12"/>
        <v>0</v>
      </c>
      <c r="N45" s="38">
        <f t="shared" si="12"/>
        <v>0</v>
      </c>
      <c r="O45" s="30">
        <f t="shared" si="12"/>
        <v>25761</v>
      </c>
      <c r="P45" s="38">
        <f t="shared" si="12"/>
        <v>2.1951129637557919E-2</v>
      </c>
    </row>
  </sheetData>
  <autoFilter ref="A2:O41" xr:uid="{45AF0E04-9736-491D-A05D-4342FCACF24B}"/>
  <sortState xmlns:xlrd2="http://schemas.microsoft.com/office/spreadsheetml/2017/richdata2" ref="A4:O41">
    <sortCondition ref="A3:A41"/>
  </sortState>
  <mergeCells count="8">
    <mergeCell ref="I1:J1"/>
    <mergeCell ref="K1:L1"/>
    <mergeCell ref="M1:P1"/>
    <mergeCell ref="C1:C2"/>
    <mergeCell ref="A1:A2"/>
    <mergeCell ref="B1:B2"/>
    <mergeCell ref="G1:H1"/>
    <mergeCell ref="D1:F1"/>
  </mergeCells>
  <conditionalFormatting sqref="A3:P41">
    <cfRule type="expression" dxfId="9" priority="1">
      <formula>MOD(ROW(),2)=1</formula>
    </cfRule>
  </conditionalFormatting>
  <pageMargins left="0.7" right="0.7" top="0.75" bottom="0.75" header="0.3" footer="0.3"/>
  <ignoredErrors>
    <ignoredError sqref="N43 L43 J43 H4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30CD8-AD9A-4FA2-BB36-A13599F1121D}">
  <sheetPr>
    <tabColor theme="7" tint="0.39997558519241921"/>
  </sheetPr>
  <dimension ref="A1:G18"/>
  <sheetViews>
    <sheetView showGridLines="0" zoomScale="110" zoomScaleNormal="110" workbookViewId="0"/>
  </sheetViews>
  <sheetFormatPr defaultRowHeight="12.75"/>
  <cols>
    <col min="1" max="1" width="30.85546875" style="2" bestFit="1" customWidth="1"/>
    <col min="2" max="2" width="14.7109375" style="2" bestFit="1" customWidth="1"/>
    <col min="3" max="3" width="12.28515625" style="2" customWidth="1"/>
    <col min="4" max="4" width="12.42578125" style="2" customWidth="1"/>
    <col min="5" max="5" width="15.28515625" style="2" customWidth="1"/>
    <col min="6" max="6" width="12.42578125" style="2" customWidth="1"/>
    <col min="7" max="7" width="12.140625" style="2" customWidth="1"/>
    <col min="8" max="16384" width="9.140625" style="2"/>
  </cols>
  <sheetData>
    <row r="1" spans="1:7" ht="51">
      <c r="A1" s="102" t="s">
        <v>92</v>
      </c>
      <c r="B1" s="103" t="s">
        <v>93</v>
      </c>
      <c r="C1" s="103" t="s">
        <v>94</v>
      </c>
      <c r="D1" s="104" t="s">
        <v>95</v>
      </c>
      <c r="E1" s="103" t="s">
        <v>40</v>
      </c>
      <c r="F1" s="104" t="s">
        <v>96</v>
      </c>
      <c r="G1" s="103" t="s">
        <v>97</v>
      </c>
    </row>
    <row r="2" spans="1:7">
      <c r="A2" s="2" t="s">
        <v>98</v>
      </c>
      <c r="B2" s="2" t="s">
        <v>52</v>
      </c>
      <c r="C2" s="105">
        <v>12330</v>
      </c>
      <c r="D2" s="106">
        <v>0.76308949127367254</v>
      </c>
      <c r="E2" s="63">
        <v>723909</v>
      </c>
      <c r="F2" s="106">
        <v>0.89547370204933396</v>
      </c>
      <c r="G2" s="107">
        <v>808409</v>
      </c>
    </row>
    <row r="3" spans="1:7">
      <c r="A3" s="2" t="s">
        <v>99</v>
      </c>
      <c r="B3" s="2" t="s">
        <v>52</v>
      </c>
      <c r="C3" s="105">
        <v>3828</v>
      </c>
      <c r="D3" s="106">
        <v>0.23691050872632752</v>
      </c>
      <c r="E3" s="40">
        <v>84500</v>
      </c>
      <c r="F3" s="106">
        <v>0.10452629795066606</v>
      </c>
      <c r="G3" s="107">
        <v>808409</v>
      </c>
    </row>
    <row r="4" spans="1:7">
      <c r="A4" s="2" t="s">
        <v>100</v>
      </c>
      <c r="B4" s="2" t="s">
        <v>62</v>
      </c>
      <c r="C4" s="6">
        <v>4489</v>
      </c>
      <c r="D4" s="106">
        <v>0.45007018247443353</v>
      </c>
      <c r="E4" s="40">
        <v>171531</v>
      </c>
      <c r="F4" s="106">
        <v>0.45456376390276476</v>
      </c>
      <c r="G4" s="107">
        <v>377353</v>
      </c>
    </row>
    <row r="5" spans="1:7">
      <c r="A5" s="2" t="s">
        <v>101</v>
      </c>
      <c r="B5" s="2" t="s">
        <v>62</v>
      </c>
      <c r="C5" s="6">
        <v>5485</v>
      </c>
      <c r="D5" s="106">
        <v>0.54992981752556647</v>
      </c>
      <c r="E5" s="40">
        <v>205822</v>
      </c>
      <c r="F5" s="106">
        <v>0.54543623609723524</v>
      </c>
      <c r="G5" s="107">
        <v>377353</v>
      </c>
    </row>
    <row r="6" spans="1:7">
      <c r="A6" s="2" t="s">
        <v>102</v>
      </c>
      <c r="B6" s="2" t="s">
        <v>63</v>
      </c>
      <c r="C6" s="6">
        <v>3778</v>
      </c>
      <c r="D6" s="106">
        <v>0.44986901643248395</v>
      </c>
      <c r="E6" s="40">
        <v>68000</v>
      </c>
      <c r="F6" s="106">
        <v>0.5</v>
      </c>
      <c r="G6" s="107">
        <v>136000</v>
      </c>
    </row>
    <row r="7" spans="1:7">
      <c r="A7" s="2" t="s">
        <v>103</v>
      </c>
      <c r="B7" s="2" t="s">
        <v>63</v>
      </c>
      <c r="C7" s="6">
        <v>4620</v>
      </c>
      <c r="D7" s="106">
        <v>0.55013098356751611</v>
      </c>
      <c r="E7" s="40">
        <v>68000</v>
      </c>
      <c r="F7" s="106">
        <v>0.5</v>
      </c>
      <c r="G7" s="107">
        <v>136000</v>
      </c>
    </row>
    <row r="8" spans="1:7">
      <c r="A8" s="2" t="s">
        <v>104</v>
      </c>
      <c r="B8" s="2" t="s">
        <v>72</v>
      </c>
      <c r="C8" s="105">
        <v>5991</v>
      </c>
      <c r="D8" s="106">
        <v>0.21603202077022934</v>
      </c>
      <c r="E8" s="40">
        <v>11500</v>
      </c>
      <c r="F8" s="106">
        <v>8.6045641601197164E-3</v>
      </c>
      <c r="G8" s="107">
        <v>1336500</v>
      </c>
    </row>
    <row r="9" spans="1:7">
      <c r="A9" s="2" t="s">
        <v>105</v>
      </c>
      <c r="B9" s="2" t="s">
        <v>72</v>
      </c>
      <c r="C9" s="105">
        <v>19821</v>
      </c>
      <c r="D9" s="106">
        <v>0.71473388143660754</v>
      </c>
      <c r="E9" s="40">
        <v>1315000</v>
      </c>
      <c r="F9" s="106">
        <v>0.98391320613542832</v>
      </c>
      <c r="G9" s="107">
        <v>1336500</v>
      </c>
    </row>
    <row r="10" spans="1:7">
      <c r="A10" s="2" t="s">
        <v>106</v>
      </c>
      <c r="B10" s="2" t="s">
        <v>72</v>
      </c>
      <c r="C10" s="105">
        <v>1920</v>
      </c>
      <c r="D10" s="106">
        <v>6.9234097793163127E-2</v>
      </c>
      <c r="E10" s="40">
        <v>10000</v>
      </c>
      <c r="F10" s="106">
        <v>7.4822297044519264E-3</v>
      </c>
      <c r="G10" s="107">
        <v>1336500</v>
      </c>
    </row>
    <row r="11" spans="1:7">
      <c r="A11" s="2" t="s">
        <v>107</v>
      </c>
      <c r="B11" s="2" t="s">
        <v>77</v>
      </c>
      <c r="C11" s="6">
        <v>131744</v>
      </c>
      <c r="D11" s="106">
        <v>0.68999759079053491</v>
      </c>
      <c r="E11" s="40">
        <v>3995000</v>
      </c>
      <c r="F11" s="106">
        <v>0.93271342327539075</v>
      </c>
      <c r="G11" s="107">
        <v>4283202</v>
      </c>
    </row>
    <row r="12" spans="1:7">
      <c r="A12" s="2" t="s">
        <v>108</v>
      </c>
      <c r="B12" s="2" t="s">
        <v>77</v>
      </c>
      <c r="C12" s="6">
        <v>59190</v>
      </c>
      <c r="D12" s="106">
        <v>0.31000240920946504</v>
      </c>
      <c r="E12" s="40">
        <v>288202</v>
      </c>
      <c r="F12" s="106">
        <v>6.7286576724609304E-2</v>
      </c>
      <c r="G12" s="107">
        <v>4283202</v>
      </c>
    </row>
    <row r="13" spans="1:7">
      <c r="A13" s="2" t="s">
        <v>109</v>
      </c>
      <c r="B13" s="2" t="s">
        <v>79</v>
      </c>
      <c r="C13" s="6">
        <v>4230</v>
      </c>
      <c r="D13" s="106">
        <v>0.40735747303543912</v>
      </c>
      <c r="E13" s="40">
        <v>259817</v>
      </c>
      <c r="F13" s="106">
        <v>0.49999903778613836</v>
      </c>
      <c r="G13" s="107">
        <v>519635</v>
      </c>
    </row>
    <row r="14" spans="1:7">
      <c r="A14" s="2" t="s">
        <v>110</v>
      </c>
      <c r="B14" s="2" t="s">
        <v>79</v>
      </c>
      <c r="C14" s="6">
        <v>6154</v>
      </c>
      <c r="D14" s="106">
        <v>0.59264252696456088</v>
      </c>
      <c r="E14" s="40">
        <v>259818</v>
      </c>
      <c r="F14" s="106">
        <v>0.5000009622138617</v>
      </c>
      <c r="G14" s="107">
        <v>519635</v>
      </c>
    </row>
    <row r="15" spans="1:7">
      <c r="A15" s="2" t="s">
        <v>111</v>
      </c>
      <c r="B15" s="2" t="s">
        <v>80</v>
      </c>
      <c r="C15" s="6">
        <v>9476</v>
      </c>
      <c r="D15" s="106">
        <v>0.42842933357446422</v>
      </c>
      <c r="E15" s="40">
        <v>575849</v>
      </c>
      <c r="F15" s="106">
        <v>0.39604252521306621</v>
      </c>
      <c r="G15" s="107">
        <v>1454008</v>
      </c>
    </row>
    <row r="16" spans="1:7">
      <c r="A16" s="2" t="s">
        <v>112</v>
      </c>
      <c r="B16" s="2" t="s">
        <v>80</v>
      </c>
      <c r="C16" s="6">
        <v>12642</v>
      </c>
      <c r="D16" s="106">
        <v>0.57157066642553578</v>
      </c>
      <c r="E16" s="40">
        <v>878159</v>
      </c>
      <c r="F16" s="106">
        <v>0.60395747478693373</v>
      </c>
      <c r="G16" s="107">
        <v>1454008</v>
      </c>
    </row>
    <row r="17" spans="1:7">
      <c r="A17" s="2" t="s">
        <v>113</v>
      </c>
      <c r="B17" s="2" t="s">
        <v>84</v>
      </c>
      <c r="C17" s="6">
        <v>9631</v>
      </c>
      <c r="D17" s="106">
        <v>0.11628412397522428</v>
      </c>
      <c r="E17" s="40">
        <v>0</v>
      </c>
      <c r="F17" s="106">
        <v>0</v>
      </c>
      <c r="G17" s="107">
        <v>3228066</v>
      </c>
    </row>
    <row r="18" spans="1:7">
      <c r="A18" s="2" t="s">
        <v>114</v>
      </c>
      <c r="B18" s="2" t="s">
        <v>84</v>
      </c>
      <c r="C18" s="6">
        <v>73192</v>
      </c>
      <c r="D18" s="106">
        <v>0.88371587602477575</v>
      </c>
      <c r="E18" s="40">
        <v>3228066</v>
      </c>
      <c r="F18" s="106">
        <v>1</v>
      </c>
      <c r="G18" s="107">
        <v>3228066</v>
      </c>
    </row>
  </sheetData>
  <conditionalFormatting sqref="E2">
    <cfRule type="expression" dxfId="8" priority="2">
      <formula>MOD(ROW(),2)=1</formula>
    </cfRule>
  </conditionalFormatting>
  <conditionalFormatting sqref="A2:G18">
    <cfRule type="expression" dxfId="7" priority="1">
      <formula>MOD(ROW(),2)=1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D14DC-242E-47D3-AC0F-ACDFE2E21931}">
  <sheetPr>
    <tabColor theme="7" tint="0.39997558519241921"/>
  </sheetPr>
  <dimension ref="A1:E53"/>
  <sheetViews>
    <sheetView workbookViewId="0">
      <pane xSplit="1" ySplit="1" topLeftCell="B2" activePane="bottomRight" state="frozen"/>
      <selection pane="bottomRight" activeCell="S36" sqref="S36"/>
      <selection pane="bottomLeft" activeCell="A3" sqref="A3"/>
      <selection pane="topRight" activeCell="E1" sqref="E1"/>
    </sheetView>
  </sheetViews>
  <sheetFormatPr defaultRowHeight="12.75"/>
  <cols>
    <col min="1" max="1" width="42.42578125" style="2" bestFit="1" customWidth="1"/>
    <col min="2" max="2" width="11.42578125" style="5" customWidth="1"/>
    <col min="3" max="3" width="13.140625" style="5" customWidth="1"/>
    <col min="4" max="4" width="15.28515625" style="9" customWidth="1"/>
    <col min="5" max="5" width="13.140625" style="9" customWidth="1"/>
    <col min="6" max="16384" width="9.140625" style="2"/>
  </cols>
  <sheetData>
    <row r="1" spans="1:5" s="4" customFormat="1">
      <c r="A1" s="59" t="s">
        <v>115</v>
      </c>
      <c r="B1" s="16" t="s">
        <v>34</v>
      </c>
      <c r="C1" s="17" t="s">
        <v>35</v>
      </c>
      <c r="D1" s="18" t="s">
        <v>36</v>
      </c>
      <c r="E1" s="22" t="s">
        <v>116</v>
      </c>
    </row>
    <row r="2" spans="1:5">
      <c r="A2" s="23" t="s">
        <v>117</v>
      </c>
      <c r="B2" s="13">
        <v>0.80550421488479707</v>
      </c>
      <c r="C2" s="13">
        <v>0.18556678567157067</v>
      </c>
      <c r="D2" s="13">
        <v>0</v>
      </c>
      <c r="E2" s="26">
        <v>8.928999443632301E-3</v>
      </c>
    </row>
    <row r="3" spans="1:5">
      <c r="A3" s="23" t="s">
        <v>118</v>
      </c>
      <c r="B3" s="13">
        <v>0.81291408335371629</v>
      </c>
      <c r="C3" s="13">
        <v>0.17246339051184159</v>
      </c>
      <c r="D3" s="14">
        <v>8.8621370511770691E-4</v>
      </c>
      <c r="E3" s="26">
        <v>1.3736312429324457E-2</v>
      </c>
    </row>
    <row r="4" spans="1:5">
      <c r="A4" s="23" t="s">
        <v>98</v>
      </c>
      <c r="B4" s="13">
        <v>0.83461288808901501</v>
      </c>
      <c r="C4" s="13">
        <v>0.15769825412545441</v>
      </c>
      <c r="D4" s="14">
        <v>4.2116355511385714E-3</v>
      </c>
      <c r="E4" s="27">
        <v>3.4772222343919875E-3</v>
      </c>
    </row>
    <row r="5" spans="1:5">
      <c r="A5" s="23" t="s">
        <v>99</v>
      </c>
      <c r="B5" s="13">
        <v>0.62780935398788962</v>
      </c>
      <c r="C5" s="13">
        <v>0.35705635424792898</v>
      </c>
      <c r="D5" s="14">
        <v>1.5973847468330918E-3</v>
      </c>
      <c r="E5" s="26">
        <v>1.3536907017348341E-2</v>
      </c>
    </row>
    <row r="6" spans="1:5">
      <c r="A6" s="23" t="s">
        <v>119</v>
      </c>
      <c r="B6" s="13">
        <v>0.55105457446019146</v>
      </c>
      <c r="C6" s="13">
        <v>0.14725087185575425</v>
      </c>
      <c r="D6" s="13">
        <v>0.13238758625806929</v>
      </c>
      <c r="E6" s="26">
        <v>0.169306967425985</v>
      </c>
    </row>
    <row r="7" spans="1:5">
      <c r="A7" s="23" t="s">
        <v>120</v>
      </c>
      <c r="B7" s="13">
        <v>0.65738972756297853</v>
      </c>
      <c r="C7" s="13">
        <v>0.13976977811723079</v>
      </c>
      <c r="D7" s="14">
        <v>2.5978546915956802E-3</v>
      </c>
      <c r="E7" s="26">
        <v>0.20024263962819502</v>
      </c>
    </row>
    <row r="8" spans="1:5">
      <c r="A8" s="23" t="s">
        <v>121</v>
      </c>
      <c r="B8" s="13">
        <v>0.81131699378975353</v>
      </c>
      <c r="C8" s="13">
        <v>0.18745762213403089</v>
      </c>
      <c r="D8" s="14">
        <v>1.2253840762156219E-3</v>
      </c>
      <c r="E8" s="26">
        <v>0</v>
      </c>
    </row>
    <row r="9" spans="1:5">
      <c r="A9" s="23" t="s">
        <v>122</v>
      </c>
      <c r="B9" s="13">
        <v>0.8171097928173402</v>
      </c>
      <c r="C9" s="13">
        <v>0.17138845600479372</v>
      </c>
      <c r="D9" s="14">
        <v>9.3460239877721967E-4</v>
      </c>
      <c r="E9" s="26">
        <v>1.0567148779088832E-2</v>
      </c>
    </row>
    <row r="10" spans="1:5">
      <c r="A10" s="23" t="s">
        <v>123</v>
      </c>
      <c r="B10" s="13">
        <v>0.80018873080922814</v>
      </c>
      <c r="C10" s="13">
        <v>0.17912981701603195</v>
      </c>
      <c r="D10" s="14">
        <v>5.1428547508316775E-4</v>
      </c>
      <c r="E10" s="26">
        <v>2.0167166699656684E-2</v>
      </c>
    </row>
    <row r="11" spans="1:5">
      <c r="A11" s="23" t="s">
        <v>124</v>
      </c>
      <c r="B11" s="13">
        <v>0.74771286304508178</v>
      </c>
      <c r="C11" s="13">
        <v>0.18619755899286494</v>
      </c>
      <c r="D11" s="14">
        <v>1.3943831458120399E-3</v>
      </c>
      <c r="E11" s="26">
        <v>6.4695194816241211E-2</v>
      </c>
    </row>
    <row r="12" spans="1:5">
      <c r="A12" s="23" t="s">
        <v>125</v>
      </c>
      <c r="B12" s="13">
        <v>0.82859032764231844</v>
      </c>
      <c r="C12" s="13">
        <v>0.16693316393739022</v>
      </c>
      <c r="D12" s="14">
        <v>4.4765084202913526E-3</v>
      </c>
      <c r="E12" s="26">
        <v>0</v>
      </c>
    </row>
    <row r="13" spans="1:5">
      <c r="A13" s="23" t="s">
        <v>126</v>
      </c>
      <c r="B13" s="13">
        <v>0.78004123907776901</v>
      </c>
      <c r="C13" s="13">
        <v>0.18102662166208455</v>
      </c>
      <c r="D13" s="14">
        <v>3.4025641723602908E-3</v>
      </c>
      <c r="E13" s="26">
        <v>3.5529575087786154E-2</v>
      </c>
    </row>
    <row r="14" spans="1:5">
      <c r="A14" s="23" t="s">
        <v>127</v>
      </c>
      <c r="B14" s="13">
        <v>0.79010915658866032</v>
      </c>
      <c r="C14" s="13">
        <v>0.16864791110413066</v>
      </c>
      <c r="D14" s="13">
        <v>0</v>
      </c>
      <c r="E14" s="26">
        <v>4.1242932307209046E-2</v>
      </c>
    </row>
    <row r="15" spans="1:5">
      <c r="A15" s="23" t="s">
        <v>100</v>
      </c>
      <c r="B15" s="13">
        <v>0.76609513941304941</v>
      </c>
      <c r="C15" s="13">
        <v>0.15638021821949682</v>
      </c>
      <c r="D15" s="14">
        <v>4.4349562087153812E-3</v>
      </c>
      <c r="E15" s="26">
        <v>7.3089686158738384E-2</v>
      </c>
    </row>
    <row r="16" spans="1:5">
      <c r="A16" s="23" t="s">
        <v>101</v>
      </c>
      <c r="B16" s="13">
        <v>0.76945104900333472</v>
      </c>
      <c r="C16" s="13">
        <v>0.16332824906913104</v>
      </c>
      <c r="D16" s="14">
        <v>2.6505465584017464E-3</v>
      </c>
      <c r="E16" s="26">
        <v>6.4570155369132534E-2</v>
      </c>
    </row>
    <row r="17" spans="1:5">
      <c r="A17" s="23" t="s">
        <v>102</v>
      </c>
      <c r="B17" s="13">
        <v>0.63707992542417347</v>
      </c>
      <c r="C17" s="13">
        <v>0.16345784498346402</v>
      </c>
      <c r="D17" s="28">
        <v>1.1711028040885542E-2</v>
      </c>
      <c r="E17" s="26">
        <v>0.18775120155147698</v>
      </c>
    </row>
    <row r="18" spans="1:5">
      <c r="A18" s="23" t="s">
        <v>103</v>
      </c>
      <c r="B18" s="13">
        <v>0.51552644347404175</v>
      </c>
      <c r="C18" s="13">
        <v>0.14710698689956331</v>
      </c>
      <c r="D18" s="14">
        <v>5.3827025715672003E-3</v>
      </c>
      <c r="E18" s="26">
        <v>0.33198386705482774</v>
      </c>
    </row>
    <row r="19" spans="1:5">
      <c r="A19" s="23" t="s">
        <v>128</v>
      </c>
      <c r="B19" s="13">
        <v>0.80980544821578426</v>
      </c>
      <c r="C19" s="13">
        <v>0.17492748582423648</v>
      </c>
      <c r="D19" s="13">
        <v>0</v>
      </c>
      <c r="E19" s="26">
        <v>1.5267065959979195E-2</v>
      </c>
    </row>
    <row r="20" spans="1:5">
      <c r="A20" s="23" t="s">
        <v>129</v>
      </c>
      <c r="B20" s="13">
        <v>0.83444930607956203</v>
      </c>
      <c r="C20" s="13">
        <v>0.16211650240406283</v>
      </c>
      <c r="D20" s="14">
        <v>1.215551852815213E-3</v>
      </c>
      <c r="E20" s="27">
        <v>2.2186396635599701E-3</v>
      </c>
    </row>
    <row r="21" spans="1:5">
      <c r="A21" s="23" t="s">
        <v>130</v>
      </c>
      <c r="B21" s="13">
        <v>0.81113530977900183</v>
      </c>
      <c r="C21" s="13">
        <v>0.18666344786888764</v>
      </c>
      <c r="D21" s="14">
        <v>5.1916093210153751E-4</v>
      </c>
      <c r="E21" s="27">
        <v>1.6820814200089816E-3</v>
      </c>
    </row>
    <row r="22" spans="1:5">
      <c r="A22" s="23" t="s">
        <v>131</v>
      </c>
      <c r="B22" s="13">
        <v>0.71074954578525296</v>
      </c>
      <c r="C22" s="13">
        <v>0.14699080189733729</v>
      </c>
      <c r="D22" s="13">
        <v>0</v>
      </c>
      <c r="E22" s="26">
        <v>0.14225965231740972</v>
      </c>
    </row>
    <row r="23" spans="1:5">
      <c r="A23" s="23" t="s">
        <v>132</v>
      </c>
      <c r="B23" s="13">
        <v>0.81539264683696167</v>
      </c>
      <c r="C23" s="13">
        <v>0.17071809841734337</v>
      </c>
      <c r="D23" s="13">
        <v>0</v>
      </c>
      <c r="E23" s="26">
        <v>1.388925474569493E-2</v>
      </c>
    </row>
    <row r="24" spans="1:5">
      <c r="A24" s="23" t="s">
        <v>133</v>
      </c>
      <c r="B24" s="13">
        <v>0.81932772699953338</v>
      </c>
      <c r="C24" s="13">
        <v>0.17244200873387969</v>
      </c>
      <c r="D24" s="14">
        <v>9.7411105060799137E-4</v>
      </c>
      <c r="E24" s="26">
        <v>7.2561532159789279E-3</v>
      </c>
    </row>
    <row r="25" spans="1:5">
      <c r="A25" s="23" t="s">
        <v>134</v>
      </c>
      <c r="B25" s="13">
        <v>0.81126873993309379</v>
      </c>
      <c r="C25" s="13">
        <v>0.1744923956139264</v>
      </c>
      <c r="D25" s="14">
        <v>1.9359435014248544E-3</v>
      </c>
      <c r="E25" s="26">
        <v>1.230292095155495E-2</v>
      </c>
    </row>
    <row r="26" spans="1:5">
      <c r="A26" s="23" t="s">
        <v>135</v>
      </c>
      <c r="B26" s="13">
        <v>0.73467677508639473</v>
      </c>
      <c r="C26" s="13">
        <v>0.15273289360669171</v>
      </c>
      <c r="D26" s="28">
        <v>8.6399713112745705E-2</v>
      </c>
      <c r="E26" s="26">
        <v>2.6190618194167816E-2</v>
      </c>
    </row>
    <row r="27" spans="1:5">
      <c r="A27" s="23" t="s">
        <v>104</v>
      </c>
      <c r="B27" s="13">
        <v>0.14653975050014653</v>
      </c>
      <c r="C27" s="13">
        <v>0.35823234833135825</v>
      </c>
      <c r="D27" s="14">
        <v>1.1735922627011735E-2</v>
      </c>
      <c r="E27" s="26">
        <v>0.48349197854148351</v>
      </c>
    </row>
    <row r="28" spans="1:5">
      <c r="A28" s="23" t="s">
        <v>105</v>
      </c>
      <c r="B28" s="13">
        <v>0.83825502713970168</v>
      </c>
      <c r="C28" s="13">
        <v>0.15663703557324851</v>
      </c>
      <c r="D28" s="13">
        <v>0</v>
      </c>
      <c r="E28" s="26">
        <v>5.1079372870497563E-3</v>
      </c>
    </row>
    <row r="29" spans="1:5">
      <c r="A29" s="23" t="s">
        <v>106</v>
      </c>
      <c r="B29" s="13">
        <v>7.6721829662193777E-2</v>
      </c>
      <c r="C29" s="13">
        <v>0.22075172048703018</v>
      </c>
      <c r="D29" s="13">
        <v>7.0584083289218285E-3</v>
      </c>
      <c r="E29" s="26">
        <v>0.69546804152185426</v>
      </c>
    </row>
    <row r="30" spans="1:5">
      <c r="A30" s="23" t="s">
        <v>136</v>
      </c>
      <c r="B30" s="13">
        <v>0.80452500701318475</v>
      </c>
      <c r="C30" s="13">
        <v>0.16631433762139489</v>
      </c>
      <c r="D30" s="13">
        <v>1.5566765519176051E-2</v>
      </c>
      <c r="E30" s="26">
        <v>1.3593889846244272E-2</v>
      </c>
    </row>
    <row r="31" spans="1:5">
      <c r="A31" s="23" t="s">
        <v>137</v>
      </c>
      <c r="B31" s="13">
        <v>0.81345388294626897</v>
      </c>
      <c r="C31" s="13">
        <v>0.16347799002436308</v>
      </c>
      <c r="D31" s="13">
        <v>5.6000955749644791E-3</v>
      </c>
      <c r="E31" s="26">
        <v>1.7468031454403489E-2</v>
      </c>
    </row>
    <row r="32" spans="1:5">
      <c r="A32" s="23" t="s">
        <v>138</v>
      </c>
      <c r="B32" s="13">
        <v>0.78760094470158937</v>
      </c>
      <c r="C32" s="13">
        <v>0.15649910917640145</v>
      </c>
      <c r="D32" s="14">
        <v>5.6326990424411625E-4</v>
      </c>
      <c r="E32" s="26">
        <v>5.5336676217765043E-2</v>
      </c>
    </row>
    <row r="33" spans="1:5">
      <c r="A33" s="23" t="s">
        <v>139</v>
      </c>
      <c r="B33" s="13">
        <v>0.8135737959176137</v>
      </c>
      <c r="C33" s="13">
        <v>0.17862671061094237</v>
      </c>
      <c r="D33" s="14">
        <v>1.5386651156922301E-3</v>
      </c>
      <c r="E33" s="26">
        <v>6.2608283557516837E-3</v>
      </c>
    </row>
    <row r="34" spans="1:5">
      <c r="A34" s="23" t="s">
        <v>107</v>
      </c>
      <c r="B34" s="13">
        <v>0.67409561088670322</v>
      </c>
      <c r="C34" s="13">
        <v>0.14840632492353359</v>
      </c>
      <c r="D34" s="13">
        <v>0.11738881514239785</v>
      </c>
      <c r="E34" s="26">
        <v>6.0109249047365386E-2</v>
      </c>
    </row>
    <row r="35" spans="1:5">
      <c r="A35" s="23" t="s">
        <v>108</v>
      </c>
      <c r="B35" s="13">
        <v>4.84564165971995E-2</v>
      </c>
      <c r="C35" s="13">
        <v>0.27771706289572323</v>
      </c>
      <c r="D35" s="13">
        <v>5.4161355048562003E-2</v>
      </c>
      <c r="E35" s="26">
        <v>0.61966516545851524</v>
      </c>
    </row>
    <row r="36" spans="1:5">
      <c r="A36" s="23" t="s">
        <v>140</v>
      </c>
      <c r="B36" s="13">
        <v>0.56953770624384192</v>
      </c>
      <c r="C36" s="13">
        <v>0.14088084701647671</v>
      </c>
      <c r="D36" s="13">
        <v>5.3593498157545518E-3</v>
      </c>
      <c r="E36" s="26">
        <v>0.28422209692392686</v>
      </c>
    </row>
    <row r="37" spans="1:5">
      <c r="A37" s="23" t="s">
        <v>109</v>
      </c>
      <c r="B37" s="13">
        <v>0.78537271023517319</v>
      </c>
      <c r="C37" s="13">
        <v>0.16238740100356688</v>
      </c>
      <c r="D37" s="14">
        <v>3.0227918505531708E-3</v>
      </c>
      <c r="E37" s="26">
        <v>4.9217096910706727E-2</v>
      </c>
    </row>
    <row r="38" spans="1:5">
      <c r="A38" s="23" t="s">
        <v>110</v>
      </c>
      <c r="B38" s="13">
        <v>0.70365806428898359</v>
      </c>
      <c r="C38" s="13">
        <v>0.1441126208228275</v>
      </c>
      <c r="D38" s="13">
        <v>0.12520345900622631</v>
      </c>
      <c r="E38" s="26">
        <v>2.7025855881962633E-2</v>
      </c>
    </row>
    <row r="39" spans="1:5">
      <c r="A39" s="23" t="s">
        <v>111</v>
      </c>
      <c r="B39" s="13">
        <v>0.80933253315830678</v>
      </c>
      <c r="C39" s="13">
        <v>0.18567527417004095</v>
      </c>
      <c r="D39" s="14">
        <v>1.4054596485507604E-3</v>
      </c>
      <c r="E39" s="27">
        <v>3.5867330231015401E-3</v>
      </c>
    </row>
    <row r="40" spans="1:5">
      <c r="A40" s="23" t="s">
        <v>112</v>
      </c>
      <c r="B40" s="13">
        <v>0.69143056908290235</v>
      </c>
      <c r="C40" s="13">
        <v>0.13814297108564078</v>
      </c>
      <c r="D40" s="13">
        <v>0.11983440165472367</v>
      </c>
      <c r="E40" s="26">
        <v>5.0592058176733241E-2</v>
      </c>
    </row>
    <row r="41" spans="1:5">
      <c r="A41" s="23" t="s">
        <v>141</v>
      </c>
      <c r="B41" s="13">
        <v>0.75620742066877333</v>
      </c>
      <c r="C41" s="13">
        <v>0.17380102010164972</v>
      </c>
      <c r="D41" s="14">
        <v>1.7422230766457999E-3</v>
      </c>
      <c r="E41" s="26">
        <v>6.8249336152931134E-2</v>
      </c>
    </row>
    <row r="42" spans="1:5">
      <c r="A42" s="23" t="s">
        <v>142</v>
      </c>
      <c r="B42" s="13">
        <v>0.80943901129615181</v>
      </c>
      <c r="C42" s="13">
        <v>0.17193562134369414</v>
      </c>
      <c r="D42" s="14">
        <v>2.0754810965181729E-3</v>
      </c>
      <c r="E42" s="26">
        <v>1.6549886263635911E-2</v>
      </c>
    </row>
    <row r="43" spans="1:5">
      <c r="A43" s="23" t="s">
        <v>143</v>
      </c>
      <c r="B43" s="13">
        <v>0.66806705476989181</v>
      </c>
      <c r="C43" s="13">
        <v>0.14076403839764043</v>
      </c>
      <c r="D43" s="13">
        <v>0.12061847693000942</v>
      </c>
      <c r="E43" s="26">
        <v>7.0550429902458342E-2</v>
      </c>
    </row>
    <row r="44" spans="1:5">
      <c r="A44" s="23" t="s">
        <v>113</v>
      </c>
      <c r="B44" s="13">
        <v>0</v>
      </c>
      <c r="C44" s="13">
        <v>0.16033416924243307</v>
      </c>
      <c r="D44" s="13">
        <v>7.2753251297603076E-3</v>
      </c>
      <c r="E44" s="26">
        <v>0.83239050562780659</v>
      </c>
    </row>
    <row r="45" spans="1:5">
      <c r="A45" s="23" t="s">
        <v>114</v>
      </c>
      <c r="B45" s="13">
        <v>0.8020498065727979</v>
      </c>
      <c r="C45" s="13">
        <v>0.18828405101409521</v>
      </c>
      <c r="D45" s="14">
        <v>5.9357429120173322E-4</v>
      </c>
      <c r="E45" s="26">
        <v>9.0725681219051019E-3</v>
      </c>
    </row>
    <row r="46" spans="1:5">
      <c r="A46" s="23" t="s">
        <v>144</v>
      </c>
      <c r="B46" s="13">
        <v>0.81823490064340643</v>
      </c>
      <c r="C46" s="13">
        <v>0.16554135207748966</v>
      </c>
      <c r="D46" s="14">
        <v>3.6956144143744617E-3</v>
      </c>
      <c r="E46" s="26">
        <v>1.2528132864729426E-2</v>
      </c>
    </row>
    <row r="47" spans="1:5">
      <c r="A47" s="23" t="s">
        <v>145</v>
      </c>
      <c r="B47" s="13">
        <v>0.76809547327383743</v>
      </c>
      <c r="C47" s="13">
        <v>0.164499983669462</v>
      </c>
      <c r="D47" s="14">
        <v>2.9345481933971181E-3</v>
      </c>
      <c r="E47" s="26">
        <v>6.4469994863303501E-2</v>
      </c>
    </row>
    <row r="48" spans="1:5">
      <c r="A48" s="23" t="s">
        <v>146</v>
      </c>
      <c r="B48" s="13">
        <v>0.21019206743813335</v>
      </c>
      <c r="C48" s="13">
        <v>0.12132104728493369</v>
      </c>
      <c r="D48" s="14">
        <v>1.5758489708870185E-3</v>
      </c>
      <c r="E48" s="26">
        <v>0.66691103630604598</v>
      </c>
    </row>
    <row r="49" spans="1:5">
      <c r="A49" s="23" t="s">
        <v>147</v>
      </c>
      <c r="B49" s="13">
        <v>0.81163831948672283</v>
      </c>
      <c r="C49" s="13">
        <v>0.18003311003173045</v>
      </c>
      <c r="D49" s="14">
        <v>2.6875025755233014E-3</v>
      </c>
      <c r="E49" s="26">
        <v>5.6410679060234096E-3</v>
      </c>
    </row>
    <row r="50" spans="1:5" customFormat="1"/>
    <row r="51" spans="1:5" customFormat="1"/>
    <row r="52" spans="1:5" customFormat="1"/>
    <row r="53" spans="1:5" customFormat="1"/>
  </sheetData>
  <conditionalFormatting sqref="A2:E49">
    <cfRule type="expression" dxfId="6" priority="1">
      <formula>MOD(ROW(),2)=1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FF11-F9D8-45C3-87D6-1EAEE425A9EB}">
  <sheetPr>
    <tabColor theme="7" tint="0.39997558519241921"/>
  </sheetPr>
  <dimension ref="A3:C28"/>
  <sheetViews>
    <sheetView showGridLines="0" workbookViewId="0"/>
  </sheetViews>
  <sheetFormatPr defaultRowHeight="12.75"/>
  <cols>
    <col min="1" max="1" width="37.140625" bestFit="1" customWidth="1"/>
    <col min="2" max="2" width="31.28515625" bestFit="1" customWidth="1"/>
    <col min="3" max="3" width="25" bestFit="1" customWidth="1"/>
    <col min="4" max="4" width="25.42578125" customWidth="1"/>
  </cols>
  <sheetData>
    <row r="3" spans="1:3">
      <c r="A3" s="114" t="s">
        <v>93</v>
      </c>
      <c r="B3" s="119" t="s">
        <v>148</v>
      </c>
      <c r="C3" s="120" t="s">
        <v>149</v>
      </c>
    </row>
    <row r="4" spans="1:3">
      <c r="A4" s="115" t="s">
        <v>52</v>
      </c>
      <c r="B4" s="110">
        <v>1</v>
      </c>
      <c r="C4" s="111">
        <v>1</v>
      </c>
    </row>
    <row r="5" spans="1:3">
      <c r="A5" s="116" t="s">
        <v>98</v>
      </c>
      <c r="B5" s="112">
        <v>0.89547370204933396</v>
      </c>
      <c r="C5" s="108">
        <v>0.76308949127367254</v>
      </c>
    </row>
    <row r="6" spans="1:3">
      <c r="A6" s="117" t="s">
        <v>99</v>
      </c>
      <c r="B6" s="112">
        <v>0.10452629795066606</v>
      </c>
      <c r="C6" s="108">
        <v>0.23691050872632752</v>
      </c>
    </row>
    <row r="7" spans="1:3">
      <c r="A7" s="115" t="s">
        <v>62</v>
      </c>
      <c r="B7" s="112">
        <v>1</v>
      </c>
      <c r="C7" s="108">
        <v>1</v>
      </c>
    </row>
    <row r="8" spans="1:3">
      <c r="A8" s="116" t="s">
        <v>100</v>
      </c>
      <c r="B8" s="112">
        <v>0.45456376390276476</v>
      </c>
      <c r="C8" s="108">
        <v>0.45007018247443353</v>
      </c>
    </row>
    <row r="9" spans="1:3">
      <c r="A9" s="117" t="s">
        <v>101</v>
      </c>
      <c r="B9" s="112">
        <v>0.54543623609723524</v>
      </c>
      <c r="C9" s="108">
        <v>0.54992981752556647</v>
      </c>
    </row>
    <row r="10" spans="1:3">
      <c r="A10" s="115" t="s">
        <v>63</v>
      </c>
      <c r="B10" s="112">
        <v>1</v>
      </c>
      <c r="C10" s="108">
        <v>1</v>
      </c>
    </row>
    <row r="11" spans="1:3">
      <c r="A11" s="116" t="s">
        <v>102</v>
      </c>
      <c r="B11" s="112">
        <v>0.5</v>
      </c>
      <c r="C11" s="108">
        <v>0.44986901643248395</v>
      </c>
    </row>
    <row r="12" spans="1:3">
      <c r="A12" s="117" t="s">
        <v>103</v>
      </c>
      <c r="B12" s="112">
        <v>0.5</v>
      </c>
      <c r="C12" s="108">
        <v>0.55013098356751611</v>
      </c>
    </row>
    <row r="13" spans="1:3">
      <c r="A13" s="115" t="s">
        <v>72</v>
      </c>
      <c r="B13" s="112">
        <v>0.99999999999999989</v>
      </c>
      <c r="C13" s="108">
        <v>1</v>
      </c>
    </row>
    <row r="14" spans="1:3">
      <c r="A14" s="116" t="s">
        <v>104</v>
      </c>
      <c r="B14" s="112">
        <v>8.6045641601197164E-3</v>
      </c>
      <c r="C14" s="108">
        <v>0.21603202077022934</v>
      </c>
    </row>
    <row r="15" spans="1:3">
      <c r="A15" s="118" t="s">
        <v>105</v>
      </c>
      <c r="B15" s="112">
        <v>0.98391320613542832</v>
      </c>
      <c r="C15" s="108">
        <v>0.71473388143660754</v>
      </c>
    </row>
    <row r="16" spans="1:3">
      <c r="A16" s="117" t="s">
        <v>106</v>
      </c>
      <c r="B16" s="112">
        <v>7.4822297044519264E-3</v>
      </c>
      <c r="C16" s="108">
        <v>6.9234097793163127E-2</v>
      </c>
    </row>
    <row r="17" spans="1:3">
      <c r="A17" s="115" t="s">
        <v>77</v>
      </c>
      <c r="B17" s="112">
        <v>1</v>
      </c>
      <c r="C17" s="108">
        <v>1</v>
      </c>
    </row>
    <row r="18" spans="1:3">
      <c r="A18" s="116" t="s">
        <v>107</v>
      </c>
      <c r="B18" s="112">
        <v>0.93271342327539075</v>
      </c>
      <c r="C18" s="108">
        <v>0.68999759079053491</v>
      </c>
    </row>
    <row r="19" spans="1:3">
      <c r="A19" s="117" t="s">
        <v>108</v>
      </c>
      <c r="B19" s="112">
        <v>6.7286576724609304E-2</v>
      </c>
      <c r="C19" s="108">
        <v>0.31000240920946504</v>
      </c>
    </row>
    <row r="20" spans="1:3">
      <c r="A20" s="115" t="s">
        <v>79</v>
      </c>
      <c r="B20" s="112">
        <v>1</v>
      </c>
      <c r="C20" s="108">
        <v>1</v>
      </c>
    </row>
    <row r="21" spans="1:3">
      <c r="A21" s="116" t="s">
        <v>109</v>
      </c>
      <c r="B21" s="112">
        <v>0.49999903778613836</v>
      </c>
      <c r="C21" s="108">
        <v>0.40735747303543912</v>
      </c>
    </row>
    <row r="22" spans="1:3">
      <c r="A22" s="117" t="s">
        <v>110</v>
      </c>
      <c r="B22" s="112">
        <v>0.5000009622138617</v>
      </c>
      <c r="C22" s="108">
        <v>0.59264252696456088</v>
      </c>
    </row>
    <row r="23" spans="1:3">
      <c r="A23" s="115" t="s">
        <v>80</v>
      </c>
      <c r="B23" s="112">
        <v>1</v>
      </c>
      <c r="C23" s="108">
        <v>1</v>
      </c>
    </row>
    <row r="24" spans="1:3">
      <c r="A24" s="116" t="s">
        <v>111</v>
      </c>
      <c r="B24" s="112">
        <v>0.39604252521306621</v>
      </c>
      <c r="C24" s="108">
        <v>0.42842933357446422</v>
      </c>
    </row>
    <row r="25" spans="1:3">
      <c r="A25" s="117" t="s">
        <v>112</v>
      </c>
      <c r="B25" s="112">
        <v>0.60395747478693373</v>
      </c>
      <c r="C25" s="108">
        <v>0.57157066642553578</v>
      </c>
    </row>
    <row r="26" spans="1:3">
      <c r="A26" s="115" t="s">
        <v>84</v>
      </c>
      <c r="B26" s="112">
        <v>1</v>
      </c>
      <c r="C26" s="108">
        <v>1</v>
      </c>
    </row>
    <row r="27" spans="1:3">
      <c r="A27" s="116" t="s">
        <v>113</v>
      </c>
      <c r="B27" s="112">
        <v>0</v>
      </c>
      <c r="C27" s="108">
        <v>0.11628412397522428</v>
      </c>
    </row>
    <row r="28" spans="1:3">
      <c r="A28" s="117" t="s">
        <v>114</v>
      </c>
      <c r="B28" s="113">
        <v>1</v>
      </c>
      <c r="C28" s="109">
        <v>0.88371587602477575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D2386-DB92-4CD9-A026-147AE883AA6D}">
  <sheetPr>
    <tabColor theme="7" tint="0.39997558519241921"/>
  </sheetPr>
  <dimension ref="A1:O45"/>
  <sheetViews>
    <sheetView showGridLines="0" tabSelected="1" workbookViewId="0">
      <pane xSplit="2" ySplit="2" topLeftCell="C32" activePane="bottomRight" state="frozen"/>
      <selection pane="bottomRight" activeCell="F1" sqref="F1:F1048576"/>
      <selection pane="bottomLeft" activeCell="A3" sqref="A3"/>
      <selection pane="topRight" activeCell="C1" sqref="C1"/>
    </sheetView>
  </sheetViews>
  <sheetFormatPr defaultRowHeight="12.75"/>
  <cols>
    <col min="1" max="1" width="14.7109375" style="2" bestFit="1" customWidth="1"/>
    <col min="2" max="2" width="12.5703125" style="5" customWidth="1"/>
    <col min="3" max="3" width="12.5703125" style="9" customWidth="1"/>
    <col min="4" max="4" width="12.140625" style="9" customWidth="1"/>
    <col min="5" max="5" width="13.140625" style="9" customWidth="1"/>
    <col min="6" max="6" width="12.85546875" style="9" hidden="1" customWidth="1"/>
    <col min="7" max="7" width="12.140625" style="40" customWidth="1"/>
    <col min="8" max="8" width="11.5703125" style="40" customWidth="1"/>
    <col min="9" max="9" width="11" style="40" customWidth="1"/>
    <col min="10" max="10" width="12.42578125" style="40" customWidth="1"/>
    <col min="11" max="11" width="11.85546875" style="40" customWidth="1"/>
    <col min="12" max="12" width="11" style="40" customWidth="1"/>
    <col min="13" max="13" width="12.42578125" style="9" customWidth="1"/>
    <col min="14" max="14" width="12" style="9" customWidth="1"/>
    <col min="15" max="15" width="12.42578125" style="2" customWidth="1"/>
    <col min="16" max="16384" width="9.140625" style="2"/>
  </cols>
  <sheetData>
    <row r="1" spans="1:15">
      <c r="A1" s="182" t="s">
        <v>30</v>
      </c>
      <c r="B1" s="184" t="s">
        <v>31</v>
      </c>
      <c r="C1" s="166" t="s">
        <v>150</v>
      </c>
      <c r="D1" s="167"/>
      <c r="E1" s="167"/>
      <c r="F1" s="186"/>
      <c r="G1" s="168" t="s">
        <v>151</v>
      </c>
      <c r="H1" s="187"/>
      <c r="I1" s="187"/>
      <c r="J1" s="188" t="s">
        <v>152</v>
      </c>
      <c r="K1" s="189"/>
      <c r="L1" s="189"/>
      <c r="M1" s="170" t="s">
        <v>153</v>
      </c>
      <c r="N1" s="171"/>
      <c r="O1" s="172"/>
    </row>
    <row r="2" spans="1:15" s="4" customFormat="1" ht="51">
      <c r="A2" s="183"/>
      <c r="B2" s="185"/>
      <c r="C2" s="50" t="s">
        <v>154</v>
      </c>
      <c r="D2" s="47" t="s">
        <v>155</v>
      </c>
      <c r="E2" s="47" t="s">
        <v>156</v>
      </c>
      <c r="F2" s="71" t="s">
        <v>157</v>
      </c>
      <c r="G2" s="19" t="s">
        <v>158</v>
      </c>
      <c r="H2" s="49" t="s">
        <v>159</v>
      </c>
      <c r="I2" s="49" t="s">
        <v>160</v>
      </c>
      <c r="J2" s="20" t="s">
        <v>161</v>
      </c>
      <c r="K2" s="18" t="s">
        <v>162</v>
      </c>
      <c r="L2" s="18" t="s">
        <v>163</v>
      </c>
      <c r="M2" s="21" t="s">
        <v>164</v>
      </c>
      <c r="N2" s="12" t="s">
        <v>165</v>
      </c>
      <c r="O2" s="54" t="s">
        <v>166</v>
      </c>
    </row>
    <row r="3" spans="1:15">
      <c r="A3" s="121" t="s">
        <v>50</v>
      </c>
      <c r="B3" s="25">
        <v>17153</v>
      </c>
      <c r="C3" s="8">
        <v>1596244</v>
      </c>
      <c r="D3" s="13">
        <f>C3/F3</f>
        <v>1</v>
      </c>
      <c r="E3" s="51">
        <f>C3/B3</f>
        <v>93.059173322450889</v>
      </c>
      <c r="F3" s="10">
        <v>1596244</v>
      </c>
      <c r="G3" s="42">
        <v>1283512</v>
      </c>
      <c r="H3" s="13">
        <f>G3/C3</f>
        <v>0.80408258386562459</v>
      </c>
      <c r="I3" s="55">
        <f>G3/B3</f>
        <v>74.827260537515301</v>
      </c>
      <c r="J3" s="42">
        <v>144041</v>
      </c>
      <c r="K3" s="13">
        <f>J3/C3</f>
        <v>9.0237457431320028E-2</v>
      </c>
      <c r="L3" s="55">
        <f>J3/B3</f>
        <v>8.3974231912784933</v>
      </c>
      <c r="M3" s="8">
        <v>168691</v>
      </c>
      <c r="N3" s="13">
        <f>M3/C3</f>
        <v>0.10567995870305542</v>
      </c>
      <c r="O3" s="56">
        <f>M3/B3</f>
        <v>9.8344895936570857</v>
      </c>
    </row>
    <row r="4" spans="1:15">
      <c r="A4" s="121" t="s">
        <v>51</v>
      </c>
      <c r="B4" s="25">
        <v>22493</v>
      </c>
      <c r="C4" s="8">
        <v>883343</v>
      </c>
      <c r="D4" s="13">
        <f t="shared" ref="D4:D41" si="0">C4/F4</f>
        <v>0.99307143515614282</v>
      </c>
      <c r="E4" s="51">
        <f t="shared" ref="E4:E41" si="1">C4/B4</f>
        <v>39.271906815453697</v>
      </c>
      <c r="F4" s="10">
        <v>889506</v>
      </c>
      <c r="G4" s="42">
        <v>621504</v>
      </c>
      <c r="H4" s="13">
        <f t="shared" ref="H4:H41" si="2">G4/C4</f>
        <v>0.70358173438856708</v>
      </c>
      <c r="I4" s="55">
        <f t="shared" ref="I4:I41" si="3">G4/B4</f>
        <v>27.630996309963098</v>
      </c>
      <c r="J4" s="42">
        <v>46253</v>
      </c>
      <c r="K4" s="13">
        <f t="shared" ref="K4:K41" si="4">J4/C4</f>
        <v>5.2361313781849182E-2</v>
      </c>
      <c r="L4" s="55">
        <f t="shared" ref="L4:L41" si="5">J4/B4</f>
        <v>2.0563286355755124</v>
      </c>
      <c r="M4" s="8">
        <v>215586</v>
      </c>
      <c r="N4" s="13">
        <f t="shared" ref="N4:N41" si="6">M4/C4</f>
        <v>0.24405695182958376</v>
      </c>
      <c r="O4" s="56">
        <f t="shared" ref="O4:O41" si="7">M4/B4</f>
        <v>9.584581869915084</v>
      </c>
    </row>
    <row r="5" spans="1:15">
      <c r="A5" s="121" t="s">
        <v>52</v>
      </c>
      <c r="B5" s="25">
        <v>16158</v>
      </c>
      <c r="C5" s="8">
        <v>994996</v>
      </c>
      <c r="D5" s="13">
        <v>0.73991921090831214</v>
      </c>
      <c r="E5" s="76">
        <v>61.579155836118332</v>
      </c>
      <c r="F5" s="10">
        <v>1344736</v>
      </c>
      <c r="G5" s="8">
        <v>766459</v>
      </c>
      <c r="H5" s="13">
        <v>0.77031364950210857</v>
      </c>
      <c r="I5" s="76">
        <v>47.435264265379381</v>
      </c>
      <c r="J5" s="8">
        <v>33335</v>
      </c>
      <c r="K5" s="13">
        <v>3.35026472468231E-2</v>
      </c>
      <c r="L5" s="76">
        <v>2.0630647357346206</v>
      </c>
      <c r="M5" s="8">
        <v>195202</v>
      </c>
      <c r="N5" s="13">
        <v>0.19618370325106835</v>
      </c>
      <c r="O5" s="122">
        <v>12.080826835004332</v>
      </c>
    </row>
    <row r="6" spans="1:15">
      <c r="A6" s="121" t="s">
        <v>53</v>
      </c>
      <c r="B6" s="25">
        <v>22583</v>
      </c>
      <c r="C6" s="8">
        <v>207481</v>
      </c>
      <c r="D6" s="13">
        <f t="shared" si="0"/>
        <v>1</v>
      </c>
      <c r="E6" s="51">
        <f t="shared" si="1"/>
        <v>9.1874861621573753</v>
      </c>
      <c r="F6" s="10">
        <v>207481</v>
      </c>
      <c r="G6" s="42">
        <v>129103</v>
      </c>
      <c r="H6" s="13">
        <f t="shared" si="2"/>
        <v>0.62224010873284785</v>
      </c>
      <c r="I6" s="55">
        <f t="shared" si="3"/>
        <v>5.7168223885223401</v>
      </c>
      <c r="J6" s="42">
        <v>13080</v>
      </c>
      <c r="K6" s="13">
        <f t="shared" si="4"/>
        <v>6.3041917091203534E-2</v>
      </c>
      <c r="L6" s="55">
        <f t="shared" si="5"/>
        <v>0.57919674091130502</v>
      </c>
      <c r="M6" s="8">
        <v>65298</v>
      </c>
      <c r="N6" s="13">
        <f t="shared" si="6"/>
        <v>0.31471797417594866</v>
      </c>
      <c r="O6" s="56">
        <f t="shared" si="7"/>
        <v>2.8914670327237304</v>
      </c>
    </row>
    <row r="7" spans="1:15">
      <c r="A7" s="121" t="s">
        <v>54</v>
      </c>
      <c r="B7" s="25">
        <v>7997</v>
      </c>
      <c r="C7" s="8">
        <v>366370</v>
      </c>
      <c r="D7" s="13">
        <f t="shared" si="0"/>
        <v>0.98869278929188253</v>
      </c>
      <c r="E7" s="51">
        <f t="shared" si="1"/>
        <v>45.813430036263597</v>
      </c>
      <c r="F7" s="10">
        <v>370560</v>
      </c>
      <c r="G7" s="42">
        <v>253001</v>
      </c>
      <c r="H7" s="13">
        <f t="shared" si="2"/>
        <v>0.69056145426754378</v>
      </c>
      <c r="I7" s="55">
        <f t="shared" si="3"/>
        <v>31.63698887082656</v>
      </c>
      <c r="J7" s="42">
        <v>32055</v>
      </c>
      <c r="K7" s="13">
        <f t="shared" si="4"/>
        <v>8.7493517482326616E-2</v>
      </c>
      <c r="L7" s="55">
        <f t="shared" si="5"/>
        <v>4.0083781418031759</v>
      </c>
      <c r="M7" s="8">
        <v>81314</v>
      </c>
      <c r="N7" s="13">
        <f t="shared" si="6"/>
        <v>0.22194502825012966</v>
      </c>
      <c r="O7" s="56">
        <f t="shared" si="7"/>
        <v>10.168063023633863</v>
      </c>
    </row>
    <row r="8" spans="1:15">
      <c r="A8" s="121" t="s">
        <v>55</v>
      </c>
      <c r="B8" s="25">
        <v>35688</v>
      </c>
      <c r="C8" s="8">
        <v>1127074</v>
      </c>
      <c r="D8" s="13">
        <f t="shared" si="0"/>
        <v>1</v>
      </c>
      <c r="E8" s="51">
        <f t="shared" si="1"/>
        <v>31.58131584846447</v>
      </c>
      <c r="F8" s="10">
        <v>1127074</v>
      </c>
      <c r="G8" s="42">
        <v>718150</v>
      </c>
      <c r="H8" s="13">
        <f t="shared" si="2"/>
        <v>0.63718087720948224</v>
      </c>
      <c r="I8" s="55">
        <f t="shared" si="3"/>
        <v>20.123010535754315</v>
      </c>
      <c r="J8" s="42">
        <v>169353</v>
      </c>
      <c r="K8" s="13">
        <f t="shared" si="4"/>
        <v>0.15025898920567771</v>
      </c>
      <c r="L8" s="55">
        <f t="shared" si="5"/>
        <v>4.7453765971755208</v>
      </c>
      <c r="M8" s="8">
        <v>239571</v>
      </c>
      <c r="N8" s="13">
        <f t="shared" si="6"/>
        <v>0.21256013358484005</v>
      </c>
      <c r="O8" s="56">
        <f t="shared" si="7"/>
        <v>6.7129287155346331</v>
      </c>
    </row>
    <row r="9" spans="1:15">
      <c r="A9" s="121" t="s">
        <v>56</v>
      </c>
      <c r="B9" s="25">
        <v>82934</v>
      </c>
      <c r="C9" s="8">
        <v>3706916</v>
      </c>
      <c r="D9" s="13">
        <f t="shared" si="0"/>
        <v>0.98541148574018522</v>
      </c>
      <c r="E9" s="51">
        <f t="shared" si="1"/>
        <v>44.697180890828854</v>
      </c>
      <c r="F9" s="10">
        <v>3761795</v>
      </c>
      <c r="G9" s="42">
        <v>2861891</v>
      </c>
      <c r="H9" s="13">
        <f t="shared" si="2"/>
        <v>0.77204096343159656</v>
      </c>
      <c r="I9" s="55">
        <f t="shared" si="3"/>
        <v>34.508054597631855</v>
      </c>
      <c r="J9" s="42">
        <v>291088</v>
      </c>
      <c r="K9" s="13">
        <f t="shared" si="4"/>
        <v>7.8525653130526826E-2</v>
      </c>
      <c r="L9" s="55">
        <f t="shared" si="5"/>
        <v>3.5098753225456387</v>
      </c>
      <c r="M9" s="8">
        <v>553937</v>
      </c>
      <c r="N9" s="13">
        <f t="shared" si="6"/>
        <v>0.14943338343787665</v>
      </c>
      <c r="O9" s="56">
        <f t="shared" si="7"/>
        <v>6.6792509706513616</v>
      </c>
    </row>
    <row r="10" spans="1:15">
      <c r="A10" s="121" t="s">
        <v>57</v>
      </c>
      <c r="B10" s="25">
        <v>36405</v>
      </c>
      <c r="C10" s="8">
        <v>1672224</v>
      </c>
      <c r="D10" s="13">
        <f t="shared" si="0"/>
        <v>0.95520123656856792</v>
      </c>
      <c r="E10" s="51">
        <f t="shared" si="1"/>
        <v>45.933910177173466</v>
      </c>
      <c r="F10" s="10">
        <v>1750651</v>
      </c>
      <c r="G10" s="42">
        <v>1195686</v>
      </c>
      <c r="H10" s="13">
        <f t="shared" si="2"/>
        <v>0.71502741259544178</v>
      </c>
      <c r="I10" s="55">
        <f t="shared" si="3"/>
        <v>32.844004944375776</v>
      </c>
      <c r="J10" s="42">
        <v>174736</v>
      </c>
      <c r="K10" s="13">
        <f t="shared" si="4"/>
        <v>0.10449317794745201</v>
      </c>
      <c r="L10" s="55">
        <f t="shared" si="5"/>
        <v>4.7997802499656643</v>
      </c>
      <c r="M10" s="8">
        <v>301802</v>
      </c>
      <c r="N10" s="13">
        <f t="shared" si="6"/>
        <v>0.18047940945710622</v>
      </c>
      <c r="O10" s="56">
        <f t="shared" si="7"/>
        <v>8.2901249828320278</v>
      </c>
    </row>
    <row r="11" spans="1:15">
      <c r="A11" s="121" t="s">
        <v>58</v>
      </c>
      <c r="B11" s="25">
        <v>14312</v>
      </c>
      <c r="C11" s="8">
        <v>726103</v>
      </c>
      <c r="D11" s="13">
        <f t="shared" si="0"/>
        <v>0.94794608179118123</v>
      </c>
      <c r="E11" s="51">
        <f t="shared" si="1"/>
        <v>50.733859698155392</v>
      </c>
      <c r="F11" s="10">
        <v>765975</v>
      </c>
      <c r="G11" s="42">
        <v>452838</v>
      </c>
      <c r="H11" s="13">
        <f t="shared" si="2"/>
        <v>0.62365532162792336</v>
      </c>
      <c r="I11" s="55">
        <f t="shared" si="3"/>
        <v>31.640441587479039</v>
      </c>
      <c r="J11" s="42">
        <v>65459</v>
      </c>
      <c r="K11" s="13">
        <f t="shared" si="4"/>
        <v>9.0151121810542037E-2</v>
      </c>
      <c r="L11" s="55">
        <f t="shared" si="5"/>
        <v>4.5737143655673558</v>
      </c>
      <c r="M11" s="8">
        <v>207806</v>
      </c>
      <c r="N11" s="13">
        <f t="shared" si="6"/>
        <v>0.28619355656153467</v>
      </c>
      <c r="O11" s="56">
        <f t="shared" si="7"/>
        <v>14.519703745109</v>
      </c>
    </row>
    <row r="12" spans="1:15">
      <c r="A12" s="121" t="s">
        <v>59</v>
      </c>
      <c r="B12" s="25">
        <v>47139</v>
      </c>
      <c r="C12" s="8">
        <v>2125463</v>
      </c>
      <c r="D12" s="13">
        <f t="shared" si="0"/>
        <v>1</v>
      </c>
      <c r="E12" s="51">
        <f t="shared" si="1"/>
        <v>45.089267909798679</v>
      </c>
      <c r="F12" s="10">
        <v>2125463</v>
      </c>
      <c r="G12" s="42">
        <v>1755442</v>
      </c>
      <c r="H12" s="13">
        <f t="shared" si="2"/>
        <v>0.82591040163954865</v>
      </c>
      <c r="I12" s="55">
        <f t="shared" si="3"/>
        <v>37.239695369015038</v>
      </c>
      <c r="J12" s="42">
        <v>158023</v>
      </c>
      <c r="K12" s="13">
        <f t="shared" si="4"/>
        <v>7.4347565683335823E-2</v>
      </c>
      <c r="L12" s="55">
        <f t="shared" si="5"/>
        <v>3.3522773075372831</v>
      </c>
      <c r="M12" s="8">
        <v>211998</v>
      </c>
      <c r="N12" s="13">
        <f t="shared" si="6"/>
        <v>9.9742032677115525E-2</v>
      </c>
      <c r="O12" s="56">
        <f t="shared" si="7"/>
        <v>4.4972952332463567</v>
      </c>
    </row>
    <row r="13" spans="1:15">
      <c r="A13" s="121" t="s">
        <v>60</v>
      </c>
      <c r="B13" s="25">
        <v>6460</v>
      </c>
      <c r="C13" s="8">
        <v>290281</v>
      </c>
      <c r="D13" s="13">
        <f t="shared" si="0"/>
        <v>0.98373661379964761</v>
      </c>
      <c r="E13" s="51">
        <f t="shared" si="1"/>
        <v>44.935139318885447</v>
      </c>
      <c r="F13" s="10">
        <v>295080</v>
      </c>
      <c r="G13" s="42">
        <v>203348</v>
      </c>
      <c r="H13" s="13">
        <f t="shared" si="2"/>
        <v>0.70052121909460141</v>
      </c>
      <c r="I13" s="55">
        <f t="shared" si="3"/>
        <v>31.478018575851394</v>
      </c>
      <c r="J13" s="42">
        <v>25971</v>
      </c>
      <c r="K13" s="13">
        <f t="shared" si="4"/>
        <v>8.946848054126863E-2</v>
      </c>
      <c r="L13" s="55">
        <f t="shared" si="5"/>
        <v>4.0202786377708977</v>
      </c>
      <c r="M13" s="8">
        <v>60962</v>
      </c>
      <c r="N13" s="13">
        <f t="shared" si="6"/>
        <v>0.21001030036412993</v>
      </c>
      <c r="O13" s="56">
        <f t="shared" si="7"/>
        <v>9.4368421052631586</v>
      </c>
    </row>
    <row r="14" spans="1:15">
      <c r="A14" s="121" t="s">
        <v>61</v>
      </c>
      <c r="B14" s="25">
        <v>4469</v>
      </c>
      <c r="C14" s="8">
        <v>202106</v>
      </c>
      <c r="D14" s="13">
        <f t="shared" si="0"/>
        <v>1</v>
      </c>
      <c r="E14" s="51">
        <f t="shared" si="1"/>
        <v>45.22398746923249</v>
      </c>
      <c r="F14" s="10">
        <v>202106</v>
      </c>
      <c r="G14" s="42">
        <v>145722</v>
      </c>
      <c r="H14" s="13">
        <f t="shared" si="2"/>
        <v>0.72101768378969455</v>
      </c>
      <c r="I14" s="55">
        <f t="shared" si="3"/>
        <v>32.607294696800182</v>
      </c>
      <c r="J14" s="42">
        <v>17636</v>
      </c>
      <c r="K14" s="13">
        <f t="shared" si="4"/>
        <v>8.7261140193759704E-2</v>
      </c>
      <c r="L14" s="55">
        <f t="shared" si="5"/>
        <v>3.9462967106735287</v>
      </c>
      <c r="M14" s="8">
        <v>38748</v>
      </c>
      <c r="N14" s="13">
        <f t="shared" si="6"/>
        <v>0.19172117601654579</v>
      </c>
      <c r="O14" s="56">
        <f t="shared" si="7"/>
        <v>8.6703960617587832</v>
      </c>
    </row>
    <row r="15" spans="1:15">
      <c r="A15" s="121" t="s">
        <v>62</v>
      </c>
      <c r="B15" s="25">
        <v>9974</v>
      </c>
      <c r="C15" s="8">
        <v>473356</v>
      </c>
      <c r="D15" s="13">
        <v>1</v>
      </c>
      <c r="E15" s="76">
        <v>47.458993382795271</v>
      </c>
      <c r="F15" s="10">
        <v>473356</v>
      </c>
      <c r="G15" s="8">
        <v>325410</v>
      </c>
      <c r="H15" s="13">
        <v>0.6874529952086802</v>
      </c>
      <c r="I15" s="76">
        <v>32.62582715059154</v>
      </c>
      <c r="J15" s="8">
        <v>36590</v>
      </c>
      <c r="K15" s="13">
        <v>7.7299115253635739E-2</v>
      </c>
      <c r="L15" s="76">
        <v>3.6685381993182276</v>
      </c>
      <c r="M15" s="8">
        <v>111356</v>
      </c>
      <c r="N15" s="13">
        <v>0.23524788953768411</v>
      </c>
      <c r="O15" s="122">
        <v>11.164628032885503</v>
      </c>
    </row>
    <row r="16" spans="1:15">
      <c r="A16" s="121" t="s">
        <v>63</v>
      </c>
      <c r="B16" s="25">
        <v>8398</v>
      </c>
      <c r="C16" s="8">
        <v>243891</v>
      </c>
      <c r="D16" s="13">
        <v>0.92063869543060983</v>
      </c>
      <c r="E16" s="76">
        <v>29.041557513693736</v>
      </c>
      <c r="F16" s="10">
        <v>264915</v>
      </c>
      <c r="G16" s="8">
        <v>157193</v>
      </c>
      <c r="H16" s="13">
        <v>0.644521528059666</v>
      </c>
      <c r="I16" s="76">
        <v>18.717909025958562</v>
      </c>
      <c r="J16" s="8">
        <v>22934</v>
      </c>
      <c r="K16" s="13">
        <v>9.4033810185697703E-2</v>
      </c>
      <c r="L16" s="76">
        <v>2.7308883067397001</v>
      </c>
      <c r="M16" s="8">
        <v>63764</v>
      </c>
      <c r="N16" s="13">
        <v>0.26144466175463627</v>
      </c>
      <c r="O16" s="122">
        <v>7.5927601809954748</v>
      </c>
    </row>
    <row r="17" spans="1:15">
      <c r="A17" s="121" t="s">
        <v>64</v>
      </c>
      <c r="B17" s="25">
        <v>5559</v>
      </c>
      <c r="C17" s="8">
        <v>611923</v>
      </c>
      <c r="D17" s="13">
        <f t="shared" si="0"/>
        <v>0.87997348242995277</v>
      </c>
      <c r="E17" s="51">
        <f t="shared" si="1"/>
        <v>110.07789170714157</v>
      </c>
      <c r="F17" s="10">
        <v>695388</v>
      </c>
      <c r="G17" s="42">
        <v>427648</v>
      </c>
      <c r="H17" s="13">
        <f t="shared" si="2"/>
        <v>0.69885917018971344</v>
      </c>
      <c r="I17" s="55">
        <f t="shared" si="3"/>
        <v>76.928944054686099</v>
      </c>
      <c r="J17" s="42">
        <v>72715</v>
      </c>
      <c r="K17" s="13">
        <f t="shared" si="4"/>
        <v>0.11883031034950475</v>
      </c>
      <c r="L17" s="55">
        <f t="shared" si="5"/>
        <v>13.08059003417881</v>
      </c>
      <c r="M17" s="8">
        <v>111560</v>
      </c>
      <c r="N17" s="13">
        <f t="shared" si="6"/>
        <v>0.18231051946078183</v>
      </c>
      <c r="O17" s="56">
        <f t="shared" si="7"/>
        <v>20.068357618276668</v>
      </c>
    </row>
    <row r="18" spans="1:15">
      <c r="A18" s="121" t="s">
        <v>65</v>
      </c>
      <c r="B18" s="25">
        <v>29568</v>
      </c>
      <c r="C18" s="8">
        <v>599000</v>
      </c>
      <c r="D18" s="13">
        <f t="shared" si="0"/>
        <v>1</v>
      </c>
      <c r="E18" s="51">
        <f t="shared" si="1"/>
        <v>20.258387445887447</v>
      </c>
      <c r="F18" s="10">
        <v>599000</v>
      </c>
      <c r="G18" s="42">
        <v>505436</v>
      </c>
      <c r="H18" s="13">
        <f t="shared" si="2"/>
        <v>0.84379966611018364</v>
      </c>
      <c r="I18" s="55">
        <f t="shared" si="3"/>
        <v>17.094020562770563</v>
      </c>
      <c r="J18" s="42">
        <v>18512</v>
      </c>
      <c r="K18" s="13">
        <f t="shared" si="4"/>
        <v>3.0904841402337228E-2</v>
      </c>
      <c r="L18" s="55">
        <f t="shared" si="5"/>
        <v>0.62608225108225113</v>
      </c>
      <c r="M18" s="8">
        <v>75052</v>
      </c>
      <c r="N18" s="13">
        <f t="shared" si="6"/>
        <v>0.12529549248747912</v>
      </c>
      <c r="O18" s="56">
        <f t="shared" si="7"/>
        <v>2.5382846320346322</v>
      </c>
    </row>
    <row r="19" spans="1:15">
      <c r="A19" s="121" t="s">
        <v>66</v>
      </c>
      <c r="B19" s="25">
        <v>22529</v>
      </c>
      <c r="C19" s="8">
        <v>1155711</v>
      </c>
      <c r="D19" s="13">
        <f t="shared" si="0"/>
        <v>1</v>
      </c>
      <c r="E19" s="51">
        <f t="shared" si="1"/>
        <v>51.298814860846022</v>
      </c>
      <c r="F19" s="10">
        <v>1155711</v>
      </c>
      <c r="G19" s="42">
        <v>837155</v>
      </c>
      <c r="H19" s="13">
        <f t="shared" si="2"/>
        <v>0.724363616855771</v>
      </c>
      <c r="I19" s="55">
        <f t="shared" si="3"/>
        <v>37.158995073017003</v>
      </c>
      <c r="J19" s="42">
        <v>178400</v>
      </c>
      <c r="K19" s="13">
        <f t="shared" si="4"/>
        <v>0.15436385047819048</v>
      </c>
      <c r="L19" s="55">
        <f t="shared" si="5"/>
        <v>7.9186825868880106</v>
      </c>
      <c r="M19" s="8">
        <v>140156</v>
      </c>
      <c r="N19" s="13">
        <f t="shared" si="6"/>
        <v>0.12127253266603848</v>
      </c>
      <c r="O19" s="56">
        <f t="shared" si="7"/>
        <v>6.2211372009410093</v>
      </c>
    </row>
    <row r="20" spans="1:15">
      <c r="A20" s="121" t="s">
        <v>67</v>
      </c>
      <c r="B20" s="25">
        <v>3616</v>
      </c>
      <c r="C20" s="8">
        <v>249306</v>
      </c>
      <c r="D20" s="13">
        <f t="shared" si="0"/>
        <v>1</v>
      </c>
      <c r="E20" s="51">
        <f t="shared" si="1"/>
        <v>68.94524336283186</v>
      </c>
      <c r="F20" s="10">
        <v>249306</v>
      </c>
      <c r="G20" s="42">
        <v>193342</v>
      </c>
      <c r="H20" s="13">
        <f t="shared" si="2"/>
        <v>0.77552084586812997</v>
      </c>
      <c r="I20" s="55">
        <f t="shared" si="3"/>
        <v>53.468473451327434</v>
      </c>
      <c r="J20" s="42">
        <v>26211</v>
      </c>
      <c r="K20" s="13">
        <f t="shared" si="4"/>
        <v>0.10513585713941903</v>
      </c>
      <c r="L20" s="55">
        <f t="shared" si="5"/>
        <v>7.2486172566371678</v>
      </c>
      <c r="M20" s="8">
        <v>29753</v>
      </c>
      <c r="N20" s="13">
        <f t="shared" si="6"/>
        <v>0.11934329699245104</v>
      </c>
      <c r="O20" s="56">
        <f t="shared" si="7"/>
        <v>8.228152654867257</v>
      </c>
    </row>
    <row r="21" spans="1:15">
      <c r="A21" s="121" t="s">
        <v>68</v>
      </c>
      <c r="B21" s="25">
        <v>17075</v>
      </c>
      <c r="C21" s="8">
        <v>845178</v>
      </c>
      <c r="D21" s="13">
        <f t="shared" si="0"/>
        <v>0.95071389763473957</v>
      </c>
      <c r="E21" s="51">
        <f t="shared" si="1"/>
        <v>49.497979502196195</v>
      </c>
      <c r="F21" s="10">
        <v>888993</v>
      </c>
      <c r="G21" s="42">
        <v>592284</v>
      </c>
      <c r="H21" s="13">
        <f t="shared" si="2"/>
        <v>0.70078019068172626</v>
      </c>
      <c r="I21" s="55">
        <f t="shared" si="3"/>
        <v>34.687203513909225</v>
      </c>
      <c r="J21" s="42">
        <v>80908</v>
      </c>
      <c r="K21" s="13">
        <f t="shared" si="4"/>
        <v>9.5728947038375353E-2</v>
      </c>
      <c r="L21" s="55">
        <f t="shared" si="5"/>
        <v>4.7383894582723283</v>
      </c>
      <c r="M21" s="8">
        <v>171986</v>
      </c>
      <c r="N21" s="13">
        <f t="shared" si="6"/>
        <v>0.20349086227989843</v>
      </c>
      <c r="O21" s="56">
        <f t="shared" si="7"/>
        <v>10.072386530014642</v>
      </c>
    </row>
    <row r="22" spans="1:15">
      <c r="A22" s="121" t="s">
        <v>69</v>
      </c>
      <c r="B22" s="25">
        <v>14532</v>
      </c>
      <c r="C22" s="8">
        <v>881168</v>
      </c>
      <c r="D22" s="13">
        <f t="shared" si="0"/>
        <v>1</v>
      </c>
      <c r="E22" s="51">
        <f t="shared" si="1"/>
        <v>60.636388659510047</v>
      </c>
      <c r="F22" s="10">
        <v>881168</v>
      </c>
      <c r="G22" s="42">
        <v>604896</v>
      </c>
      <c r="H22" s="13">
        <f t="shared" si="2"/>
        <v>0.68647068436438907</v>
      </c>
      <c r="I22" s="55">
        <f t="shared" si="3"/>
        <v>41.625103220478941</v>
      </c>
      <c r="J22" s="42">
        <v>83721</v>
      </c>
      <c r="K22" s="13">
        <f t="shared" si="4"/>
        <v>9.5011393968006105E-2</v>
      </c>
      <c r="L22" s="55">
        <f t="shared" si="5"/>
        <v>5.7611478117258468</v>
      </c>
      <c r="M22" s="8">
        <v>192551</v>
      </c>
      <c r="N22" s="13">
        <f t="shared" si="6"/>
        <v>0.21851792166760481</v>
      </c>
      <c r="O22" s="56">
        <f t="shared" si="7"/>
        <v>13.250137627305257</v>
      </c>
    </row>
    <row r="23" spans="1:15">
      <c r="A23" s="121" t="s">
        <v>70</v>
      </c>
      <c r="B23" s="25">
        <v>1410</v>
      </c>
      <c r="C23" s="8">
        <v>504341</v>
      </c>
      <c r="D23" s="13">
        <f t="shared" si="0"/>
        <v>0.93308529552699404</v>
      </c>
      <c r="E23" s="51">
        <f t="shared" si="1"/>
        <v>357.6886524822695</v>
      </c>
      <c r="F23" s="10">
        <v>540509</v>
      </c>
      <c r="G23" s="42">
        <v>307539</v>
      </c>
      <c r="H23" s="13">
        <f t="shared" si="2"/>
        <v>0.60978385655736889</v>
      </c>
      <c r="I23" s="55">
        <f t="shared" si="3"/>
        <v>218.11276595744681</v>
      </c>
      <c r="J23" s="42">
        <v>40334</v>
      </c>
      <c r="K23" s="13">
        <f t="shared" si="4"/>
        <v>7.997366860913549E-2</v>
      </c>
      <c r="L23" s="55">
        <f t="shared" si="5"/>
        <v>28.605673758865247</v>
      </c>
      <c r="M23" s="8">
        <v>156468</v>
      </c>
      <c r="N23" s="13">
        <f t="shared" si="6"/>
        <v>0.3102424748334956</v>
      </c>
      <c r="O23" s="56">
        <f t="shared" si="7"/>
        <v>110.97021276595744</v>
      </c>
    </row>
    <row r="24" spans="1:15">
      <c r="A24" s="121" t="s">
        <v>71</v>
      </c>
      <c r="B24" s="25">
        <v>25163</v>
      </c>
      <c r="C24" s="8">
        <v>2484074</v>
      </c>
      <c r="D24" s="13">
        <f t="shared" si="0"/>
        <v>0.96879965242812804</v>
      </c>
      <c r="E24" s="51">
        <f t="shared" si="1"/>
        <v>98.719310098159994</v>
      </c>
      <c r="F24" s="10">
        <v>2564074</v>
      </c>
      <c r="G24" s="42">
        <v>1541165</v>
      </c>
      <c r="H24" s="13">
        <f t="shared" si="2"/>
        <v>0.62041831281998849</v>
      </c>
      <c r="I24" s="55">
        <f t="shared" si="3"/>
        <v>61.247267813853675</v>
      </c>
      <c r="J24" s="42">
        <v>223689</v>
      </c>
      <c r="K24" s="13">
        <f t="shared" si="4"/>
        <v>9.0049249740547177E-2</v>
      </c>
      <c r="L24" s="55">
        <f t="shared" si="5"/>
        <v>8.8895998092437303</v>
      </c>
      <c r="M24" s="8">
        <v>719220</v>
      </c>
      <c r="N24" s="13">
        <f t="shared" si="6"/>
        <v>0.28953243743946439</v>
      </c>
      <c r="O24" s="56">
        <f t="shared" si="7"/>
        <v>28.582442475062592</v>
      </c>
    </row>
    <row r="25" spans="1:15">
      <c r="A25" s="121" t="s">
        <v>72</v>
      </c>
      <c r="B25" s="25">
        <v>27732</v>
      </c>
      <c r="C25" s="8">
        <v>1843250</v>
      </c>
      <c r="D25" s="13">
        <v>0.98839503842581766</v>
      </c>
      <c r="E25" s="76">
        <v>66.466536852733299</v>
      </c>
      <c r="F25" s="10">
        <v>1864892</v>
      </c>
      <c r="G25" s="8">
        <v>1335857</v>
      </c>
      <c r="H25" s="13">
        <v>0.72472914688729151</v>
      </c>
      <c r="I25" s="76">
        <v>48.170236549834129</v>
      </c>
      <c r="J25" s="8">
        <v>160752</v>
      </c>
      <c r="K25" s="13">
        <v>8.7211175912111763E-2</v>
      </c>
      <c r="L25" s="76">
        <v>5.7966248377325833</v>
      </c>
      <c r="M25" s="8">
        <v>346641</v>
      </c>
      <c r="N25" s="13">
        <v>0.18805967720059677</v>
      </c>
      <c r="O25" s="122">
        <v>12.499675465166595</v>
      </c>
    </row>
    <row r="26" spans="1:15">
      <c r="A26" s="121" t="s">
        <v>73</v>
      </c>
      <c r="B26" s="25">
        <v>34114</v>
      </c>
      <c r="C26" s="8">
        <v>1177528</v>
      </c>
      <c r="D26" s="13">
        <f t="shared" si="0"/>
        <v>1</v>
      </c>
      <c r="E26" s="51">
        <f t="shared" si="1"/>
        <v>34.51744151961072</v>
      </c>
      <c r="F26" s="10">
        <v>1177528</v>
      </c>
      <c r="G26" s="42">
        <v>854141</v>
      </c>
      <c r="H26" s="13">
        <f t="shared" si="2"/>
        <v>0.72536788934106022</v>
      </c>
      <c r="I26" s="55">
        <f t="shared" si="3"/>
        <v>25.037843700533504</v>
      </c>
      <c r="J26" s="42">
        <v>166826</v>
      </c>
      <c r="K26" s="13">
        <f t="shared" si="4"/>
        <v>0.14167476272326432</v>
      </c>
      <c r="L26" s="55">
        <f t="shared" si="5"/>
        <v>4.8902503371050008</v>
      </c>
      <c r="M26" s="8">
        <v>156561</v>
      </c>
      <c r="N26" s="13">
        <f t="shared" si="6"/>
        <v>0.1329573479356754</v>
      </c>
      <c r="O26" s="56">
        <f t="shared" si="7"/>
        <v>4.5893474819722107</v>
      </c>
    </row>
    <row r="27" spans="1:15">
      <c r="A27" s="121" t="s">
        <v>74</v>
      </c>
      <c r="B27" s="25">
        <v>12588</v>
      </c>
      <c r="C27" s="8">
        <v>474020</v>
      </c>
      <c r="D27" s="13">
        <f t="shared" si="0"/>
        <v>1</v>
      </c>
      <c r="E27" s="51">
        <f t="shared" si="1"/>
        <v>37.656498252303784</v>
      </c>
      <c r="F27" s="10">
        <v>474020</v>
      </c>
      <c r="G27" s="42">
        <v>293132</v>
      </c>
      <c r="H27" s="13">
        <f t="shared" si="2"/>
        <v>0.618395848276444</v>
      </c>
      <c r="I27" s="55">
        <f t="shared" si="3"/>
        <v>23.286622179853829</v>
      </c>
      <c r="J27" s="42">
        <v>63767</v>
      </c>
      <c r="K27" s="13">
        <f t="shared" si="4"/>
        <v>0.13452385975275305</v>
      </c>
      <c r="L27" s="55">
        <f t="shared" si="5"/>
        <v>5.0656974896727043</v>
      </c>
      <c r="M27" s="8">
        <v>117121</v>
      </c>
      <c r="N27" s="13">
        <f t="shared" si="6"/>
        <v>0.24708029197080292</v>
      </c>
      <c r="O27" s="56">
        <f t="shared" si="7"/>
        <v>9.304178582777249</v>
      </c>
    </row>
    <row r="28" spans="1:15">
      <c r="A28" s="121" t="s">
        <v>75</v>
      </c>
      <c r="B28" s="25">
        <v>75604</v>
      </c>
      <c r="C28" s="8">
        <v>1989118</v>
      </c>
      <c r="D28" s="13">
        <f t="shared" si="0"/>
        <v>0.92409148009395536</v>
      </c>
      <c r="E28" s="51">
        <f t="shared" si="1"/>
        <v>26.309692608856675</v>
      </c>
      <c r="F28" s="10">
        <v>2152512</v>
      </c>
      <c r="G28" s="42">
        <v>1572758</v>
      </c>
      <c r="H28" s="13">
        <f t="shared" si="2"/>
        <v>0.79068109584247892</v>
      </c>
      <c r="I28" s="55">
        <f t="shared" si="3"/>
        <v>20.802576583249564</v>
      </c>
      <c r="J28" s="42">
        <v>170672</v>
      </c>
      <c r="K28" s="13">
        <f t="shared" si="4"/>
        <v>8.5802853324941003E-2</v>
      </c>
      <c r="L28" s="55">
        <f t="shared" si="5"/>
        <v>2.2574466959420136</v>
      </c>
      <c r="M28" s="8">
        <v>245688</v>
      </c>
      <c r="N28" s="13">
        <f t="shared" si="6"/>
        <v>0.12351605083258006</v>
      </c>
      <c r="O28" s="56">
        <f t="shared" si="7"/>
        <v>3.2496693296650969</v>
      </c>
    </row>
    <row r="29" spans="1:15">
      <c r="A29" s="121" t="s">
        <v>76</v>
      </c>
      <c r="B29" s="25">
        <v>17871</v>
      </c>
      <c r="C29" s="8">
        <v>649914</v>
      </c>
      <c r="D29" s="13">
        <f t="shared" si="0"/>
        <v>1</v>
      </c>
      <c r="E29" s="51">
        <f t="shared" si="1"/>
        <v>36.366963236528456</v>
      </c>
      <c r="F29" s="10">
        <v>649914</v>
      </c>
      <c r="G29" s="42">
        <v>439021</v>
      </c>
      <c r="H29" s="13">
        <f t="shared" si="2"/>
        <v>0.67550629775631854</v>
      </c>
      <c r="I29" s="55">
        <f t="shared" si="3"/>
        <v>24.566112696547478</v>
      </c>
      <c r="J29" s="42">
        <v>52508</v>
      </c>
      <c r="K29" s="13">
        <f t="shared" si="4"/>
        <v>8.0792227894767615E-2</v>
      </c>
      <c r="L29" s="55">
        <f t="shared" si="5"/>
        <v>2.9381679816462425</v>
      </c>
      <c r="M29" s="8">
        <v>158385</v>
      </c>
      <c r="N29" s="13">
        <f t="shared" si="6"/>
        <v>0.24370147434891384</v>
      </c>
      <c r="O29" s="56">
        <f t="shared" si="7"/>
        <v>8.8626825583347326</v>
      </c>
    </row>
    <row r="30" spans="1:15">
      <c r="A30" s="121" t="s">
        <v>77</v>
      </c>
      <c r="B30" s="25">
        <v>190934</v>
      </c>
      <c r="C30" s="8">
        <v>11810934</v>
      </c>
      <c r="D30" s="13">
        <v>0.99064115247496021</v>
      </c>
      <c r="E30" s="76">
        <v>61.858726051934177</v>
      </c>
      <c r="F30" s="10">
        <v>11922515</v>
      </c>
      <c r="G30" s="8">
        <v>8206834</v>
      </c>
      <c r="H30" s="13">
        <v>0.69485055119264916</v>
      </c>
      <c r="I30" s="76">
        <v>42.982569893261548</v>
      </c>
      <c r="J30" s="8">
        <v>586360</v>
      </c>
      <c r="K30" s="13">
        <v>4.9645523376898051E-2</v>
      </c>
      <c r="L30" s="76">
        <v>3.0710088302764307</v>
      </c>
      <c r="M30" s="8">
        <v>3017740</v>
      </c>
      <c r="N30" s="13">
        <v>0.25550392543045286</v>
      </c>
      <c r="O30" s="122">
        <v>15.805147328396199</v>
      </c>
    </row>
    <row r="31" spans="1:15">
      <c r="A31" s="121" t="s">
        <v>78</v>
      </c>
      <c r="B31" s="25">
        <v>8020</v>
      </c>
      <c r="C31" s="8">
        <v>140401</v>
      </c>
      <c r="D31" s="13">
        <f t="shared" si="0"/>
        <v>1</v>
      </c>
      <c r="E31" s="51">
        <f t="shared" si="1"/>
        <v>17.506359102244389</v>
      </c>
      <c r="F31" s="10">
        <v>140401</v>
      </c>
      <c r="G31" s="42">
        <v>94801</v>
      </c>
      <c r="H31" s="13">
        <f t="shared" si="2"/>
        <v>0.67521598849011044</v>
      </c>
      <c r="I31" s="55">
        <f t="shared" si="3"/>
        <v>11.820573566084787</v>
      </c>
      <c r="J31" s="42">
        <v>15573</v>
      </c>
      <c r="K31" s="13">
        <f t="shared" si="4"/>
        <v>0.11091801340446293</v>
      </c>
      <c r="L31" s="55">
        <f t="shared" si="5"/>
        <v>1.9417705735660848</v>
      </c>
      <c r="M31" s="8">
        <v>30027</v>
      </c>
      <c r="N31" s="13">
        <f t="shared" si="6"/>
        <v>0.21386599810542659</v>
      </c>
      <c r="O31" s="56">
        <f t="shared" si="7"/>
        <v>3.7440149625935164</v>
      </c>
    </row>
    <row r="32" spans="1:15">
      <c r="A32" s="121" t="s">
        <v>79</v>
      </c>
      <c r="B32" s="25">
        <v>10384</v>
      </c>
      <c r="C32" s="8">
        <v>669912</v>
      </c>
      <c r="D32" s="13">
        <v>0.99769160429033954</v>
      </c>
      <c r="E32" s="76">
        <v>64.513867488443765</v>
      </c>
      <c r="F32" s="10">
        <v>671462</v>
      </c>
      <c r="G32" s="8">
        <v>457653</v>
      </c>
      <c r="H32" s="13">
        <v>0.68315390678178622</v>
      </c>
      <c r="I32" s="76">
        <v>44.072900616332817</v>
      </c>
      <c r="J32" s="8">
        <v>64158</v>
      </c>
      <c r="K32" s="13">
        <v>9.5770787804965424E-2</v>
      </c>
      <c r="L32" s="76">
        <v>6.1785439137134048</v>
      </c>
      <c r="M32" s="8">
        <v>148101</v>
      </c>
      <c r="N32" s="13">
        <v>0.2210753054132483</v>
      </c>
      <c r="O32" s="122">
        <v>14.262422958397535</v>
      </c>
    </row>
    <row r="33" spans="1:15">
      <c r="A33" s="121" t="s">
        <v>80</v>
      </c>
      <c r="B33" s="25">
        <v>22118</v>
      </c>
      <c r="C33" s="8">
        <v>1845163</v>
      </c>
      <c r="D33" s="13">
        <v>0.93539121499373168</v>
      </c>
      <c r="E33" s="76">
        <v>83.423591644814181</v>
      </c>
      <c r="F33" s="10">
        <v>1972611</v>
      </c>
      <c r="G33" s="8">
        <v>1284159</v>
      </c>
      <c r="H33" s="13">
        <v>0.6959596523450774</v>
      </c>
      <c r="I33" s="76">
        <v>58.059453838502577</v>
      </c>
      <c r="J33" s="8">
        <v>176549</v>
      </c>
      <c r="K33" s="13">
        <v>9.5682061693194584E-2</v>
      </c>
      <c r="L33" s="76">
        <v>7.9821412424269829</v>
      </c>
      <c r="M33" s="8">
        <v>384455</v>
      </c>
      <c r="N33" s="13">
        <v>0.20835828596172803</v>
      </c>
      <c r="O33" s="122">
        <v>17.38199656388462</v>
      </c>
    </row>
    <row r="34" spans="1:15">
      <c r="A34" s="121" t="s">
        <v>81</v>
      </c>
      <c r="B34" s="25">
        <v>31931</v>
      </c>
      <c r="C34" s="8">
        <v>1283337</v>
      </c>
      <c r="D34" s="13">
        <f t="shared" si="0"/>
        <v>0.99671628228477782</v>
      </c>
      <c r="E34" s="51">
        <f t="shared" si="1"/>
        <v>40.190942970780746</v>
      </c>
      <c r="F34" s="10">
        <v>1287565</v>
      </c>
      <c r="G34" s="42">
        <v>1030755</v>
      </c>
      <c r="H34" s="13">
        <f t="shared" si="2"/>
        <v>0.8031834194759444</v>
      </c>
      <c r="I34" s="55">
        <f t="shared" si="3"/>
        <v>32.280699007234347</v>
      </c>
      <c r="J34" s="42">
        <v>107758</v>
      </c>
      <c r="K34" s="13">
        <f t="shared" si="4"/>
        <v>8.3967032821464671E-2</v>
      </c>
      <c r="L34" s="55">
        <f t="shared" si="5"/>
        <v>3.3747142275531616</v>
      </c>
      <c r="M34" s="8">
        <v>144824</v>
      </c>
      <c r="N34" s="13">
        <f t="shared" si="6"/>
        <v>0.11284954770259098</v>
      </c>
      <c r="O34" s="56">
        <f t="shared" si="7"/>
        <v>4.5355297359932356</v>
      </c>
    </row>
    <row r="35" spans="1:15">
      <c r="A35" s="121" t="s">
        <v>82</v>
      </c>
      <c r="B35" s="25">
        <v>16359</v>
      </c>
      <c r="C35" s="8">
        <v>717031</v>
      </c>
      <c r="D35" s="13">
        <f t="shared" si="0"/>
        <v>1</v>
      </c>
      <c r="E35" s="51">
        <f t="shared" si="1"/>
        <v>43.830979888746256</v>
      </c>
      <c r="F35" s="10">
        <v>717031</v>
      </c>
      <c r="G35" s="42">
        <v>500174</v>
      </c>
      <c r="H35" s="13">
        <f t="shared" si="2"/>
        <v>0.69756258794947501</v>
      </c>
      <c r="I35" s="55">
        <f t="shared" si="3"/>
        <v>30.57485176355523</v>
      </c>
      <c r="J35" s="42">
        <v>53144</v>
      </c>
      <c r="K35" s="13">
        <f t="shared" si="4"/>
        <v>7.4116739722550354E-2</v>
      </c>
      <c r="L35" s="55">
        <f t="shared" si="5"/>
        <v>3.2486093281985453</v>
      </c>
      <c r="M35" s="8">
        <v>163713</v>
      </c>
      <c r="N35" s="13">
        <f t="shared" si="6"/>
        <v>0.22832067232797465</v>
      </c>
      <c r="O35" s="56">
        <f t="shared" si="7"/>
        <v>10.007518796992482</v>
      </c>
    </row>
    <row r="36" spans="1:15">
      <c r="A36" s="121" t="s">
        <v>83</v>
      </c>
      <c r="B36" s="25">
        <v>11147</v>
      </c>
      <c r="C36" s="8">
        <v>361618</v>
      </c>
      <c r="D36" s="13">
        <f t="shared" si="0"/>
        <v>0.92801564408676107</v>
      </c>
      <c r="E36" s="51">
        <f t="shared" si="1"/>
        <v>32.440836099398943</v>
      </c>
      <c r="F36" s="10">
        <v>389668</v>
      </c>
      <c r="G36" s="42">
        <v>299325</v>
      </c>
      <c r="H36" s="13">
        <f t="shared" si="2"/>
        <v>0.82773811038167344</v>
      </c>
      <c r="I36" s="55">
        <f t="shared" si="3"/>
        <v>26.85251637211806</v>
      </c>
      <c r="J36" s="42">
        <v>24807</v>
      </c>
      <c r="K36" s="13">
        <f t="shared" si="4"/>
        <v>6.8600014379815166E-2</v>
      </c>
      <c r="L36" s="55">
        <f t="shared" si="5"/>
        <v>2.2254418229119941</v>
      </c>
      <c r="M36" s="8">
        <v>37486</v>
      </c>
      <c r="N36" s="13">
        <f t="shared" si="6"/>
        <v>0.10366187523851136</v>
      </c>
      <c r="O36" s="56">
        <f t="shared" si="7"/>
        <v>3.3628779043688883</v>
      </c>
    </row>
    <row r="37" spans="1:15">
      <c r="A37" s="121" t="s">
        <v>84</v>
      </c>
      <c r="B37" s="25">
        <v>82823</v>
      </c>
      <c r="C37" s="8">
        <v>3565304</v>
      </c>
      <c r="D37" s="13">
        <v>1</v>
      </c>
      <c r="E37" s="76">
        <v>43.047269478285017</v>
      </c>
      <c r="F37" s="10">
        <v>3565304</v>
      </c>
      <c r="G37" s="8">
        <v>2611043</v>
      </c>
      <c r="H37" s="13">
        <v>0.73234792881616828</v>
      </c>
      <c r="I37" s="76">
        <v>31.525578643613489</v>
      </c>
      <c r="J37" s="8">
        <v>369923</v>
      </c>
      <c r="K37" s="13">
        <v>0.10375636972331111</v>
      </c>
      <c r="L37" s="76">
        <v>4.4664284075679461</v>
      </c>
      <c r="M37" s="8">
        <v>584338</v>
      </c>
      <c r="N37" s="13">
        <v>0.16389570146052063</v>
      </c>
      <c r="O37" s="122">
        <v>7.0552624271035826</v>
      </c>
    </row>
    <row r="38" spans="1:15">
      <c r="A38" s="121" t="s">
        <v>85</v>
      </c>
      <c r="B38" s="25">
        <v>6528</v>
      </c>
      <c r="C38" s="8">
        <v>268681</v>
      </c>
      <c r="D38" s="13">
        <f t="shared" si="0"/>
        <v>1</v>
      </c>
      <c r="E38" s="51">
        <f t="shared" si="1"/>
        <v>41.158241421568626</v>
      </c>
      <c r="F38" s="10">
        <v>268681</v>
      </c>
      <c r="G38" s="42">
        <v>180901</v>
      </c>
      <c r="H38" s="13">
        <f t="shared" si="2"/>
        <v>0.67329286402834587</v>
      </c>
      <c r="I38" s="55">
        <f t="shared" si="3"/>
        <v>27.711550245098039</v>
      </c>
      <c r="J38" s="42">
        <v>40857</v>
      </c>
      <c r="K38" s="13">
        <f t="shared" si="4"/>
        <v>0.1520650883389596</v>
      </c>
      <c r="L38" s="55">
        <f t="shared" si="5"/>
        <v>6.2587316176470589</v>
      </c>
      <c r="M38" s="8">
        <v>46923</v>
      </c>
      <c r="N38" s="13">
        <f t="shared" si="6"/>
        <v>0.17464204763269453</v>
      </c>
      <c r="O38" s="56">
        <f t="shared" si="7"/>
        <v>7.187959558823529</v>
      </c>
    </row>
    <row r="39" spans="1:15">
      <c r="A39" s="121" t="s">
        <v>86</v>
      </c>
      <c r="B39" s="25">
        <v>31012</v>
      </c>
      <c r="C39" s="8">
        <v>962473</v>
      </c>
      <c r="D39" s="13">
        <f t="shared" si="0"/>
        <v>1</v>
      </c>
      <c r="E39" s="51">
        <f t="shared" si="1"/>
        <v>31.035502386173093</v>
      </c>
      <c r="F39" s="10">
        <v>962473</v>
      </c>
      <c r="G39" s="42">
        <v>692406</v>
      </c>
      <c r="H39" s="13">
        <f t="shared" si="2"/>
        <v>0.71940303779950188</v>
      </c>
      <c r="I39" s="55">
        <f t="shared" si="3"/>
        <v>22.327034696246614</v>
      </c>
      <c r="J39" s="42">
        <v>61707</v>
      </c>
      <c r="K39" s="13">
        <f t="shared" si="4"/>
        <v>6.4112967324797682E-2</v>
      </c>
      <c r="L39" s="55">
        <f t="shared" si="5"/>
        <v>1.989778150393396</v>
      </c>
      <c r="M39" s="8">
        <v>208360</v>
      </c>
      <c r="N39" s="13">
        <f t="shared" si="6"/>
        <v>0.21648399487570041</v>
      </c>
      <c r="O39" s="56">
        <f t="shared" si="7"/>
        <v>6.7186895395330843</v>
      </c>
    </row>
    <row r="40" spans="1:15">
      <c r="A40" s="121" t="s">
        <v>87</v>
      </c>
      <c r="B40" s="25">
        <v>23359</v>
      </c>
      <c r="C40" s="8">
        <v>2270247</v>
      </c>
      <c r="D40" s="13">
        <f t="shared" si="0"/>
        <v>0.81229596415123229</v>
      </c>
      <c r="E40" s="51">
        <f t="shared" si="1"/>
        <v>97.189391669163925</v>
      </c>
      <c r="F40" s="10">
        <v>2794852</v>
      </c>
      <c r="G40" s="42">
        <v>1560527</v>
      </c>
      <c r="H40" s="13">
        <f t="shared" si="2"/>
        <v>0.6873820337610842</v>
      </c>
      <c r="I40" s="55">
        <f t="shared" si="3"/>
        <v>66.806241705552466</v>
      </c>
      <c r="J40" s="42">
        <v>114462</v>
      </c>
      <c r="K40" s="13">
        <f t="shared" si="4"/>
        <v>5.0418302501886357E-2</v>
      </c>
      <c r="L40" s="55">
        <f t="shared" si="5"/>
        <v>4.9001241491502201</v>
      </c>
      <c r="M40" s="8">
        <v>595258</v>
      </c>
      <c r="N40" s="13">
        <f t="shared" si="6"/>
        <v>0.26219966373702952</v>
      </c>
      <c r="O40" s="56">
        <f t="shared" si="7"/>
        <v>25.483025814461236</v>
      </c>
    </row>
    <row r="41" spans="1:15">
      <c r="A41" s="121" t="s">
        <v>88</v>
      </c>
      <c r="B41" s="25">
        <v>43240</v>
      </c>
      <c r="C41" s="8">
        <v>1114764</v>
      </c>
      <c r="D41" s="13">
        <f t="shared" si="0"/>
        <v>1</v>
      </c>
      <c r="E41" s="51">
        <f t="shared" si="1"/>
        <v>25.780851063829786</v>
      </c>
      <c r="F41" s="10">
        <v>1114764</v>
      </c>
      <c r="G41" s="42">
        <v>844501</v>
      </c>
      <c r="H41" s="13">
        <f t="shared" si="2"/>
        <v>0.7575603446110567</v>
      </c>
      <c r="I41" s="55">
        <f t="shared" si="3"/>
        <v>19.530550416281223</v>
      </c>
      <c r="J41" s="42">
        <v>65531</v>
      </c>
      <c r="K41" s="13">
        <f t="shared" si="4"/>
        <v>5.8784639618789269E-2</v>
      </c>
      <c r="L41" s="55">
        <f t="shared" si="5"/>
        <v>1.5155180388529139</v>
      </c>
      <c r="M41" s="8">
        <v>204732</v>
      </c>
      <c r="N41" s="13">
        <f t="shared" si="6"/>
        <v>0.18365501577015403</v>
      </c>
      <c r="O41" s="56">
        <f t="shared" si="7"/>
        <v>4.7347826086956522</v>
      </c>
    </row>
    <row r="42" spans="1:15">
      <c r="A42" s="31"/>
      <c r="B42" s="33"/>
      <c r="C42" s="34"/>
      <c r="D42" s="34"/>
      <c r="E42" s="34"/>
      <c r="F42" s="34"/>
      <c r="G42" s="57"/>
      <c r="H42" s="57"/>
      <c r="I42" s="57"/>
      <c r="J42" s="57"/>
      <c r="K42" s="57"/>
      <c r="L42" s="57"/>
      <c r="M42" s="34"/>
      <c r="N42" s="34"/>
      <c r="O42" s="58"/>
    </row>
    <row r="43" spans="1:15">
      <c r="A43" s="29" t="s">
        <v>89</v>
      </c>
      <c r="B43" s="52">
        <v>1097379</v>
      </c>
      <c r="C43" s="30">
        <f>SUM(C3:C41)</f>
        <v>53090244</v>
      </c>
      <c r="D43" s="38">
        <f>C43/F43</f>
        <v>0.96747096561723489</v>
      </c>
      <c r="E43" s="53">
        <f>C43/B43</f>
        <v>48.379132460161898</v>
      </c>
      <c r="F43" s="30">
        <f>SUM(F3:F41)</f>
        <v>54875284</v>
      </c>
      <c r="G43" s="30">
        <f>SUM(G3:G41)</f>
        <v>38136712</v>
      </c>
      <c r="H43" s="38">
        <f>G43/C43</f>
        <v>0.71833747835101303</v>
      </c>
      <c r="I43" s="53">
        <f>G43/B43</f>
        <v>34.752544016242339</v>
      </c>
      <c r="J43" s="30">
        <f>SUM(J3:J41)</f>
        <v>4250398</v>
      </c>
      <c r="K43" s="38">
        <f>J43/C43</f>
        <v>8.0059869380144491E-2</v>
      </c>
      <c r="L43" s="53">
        <f>J43/B43</f>
        <v>3.8732270254852699</v>
      </c>
      <c r="M43" s="30">
        <f>SUM(M3:M41)</f>
        <v>10703134</v>
      </c>
      <c r="N43" s="38">
        <f>M43/C43</f>
        <v>0.20160265226884247</v>
      </c>
      <c r="O43" s="53">
        <f>M43/B43</f>
        <v>9.7533614184342881</v>
      </c>
    </row>
    <row r="44" spans="1:15">
      <c r="A44" s="29" t="s">
        <v>90</v>
      </c>
      <c r="B44" s="52">
        <f t="shared" ref="B44:O44" si="8">AVERAGE(B3:B41)</f>
        <v>28137.923076923078</v>
      </c>
      <c r="C44" s="30">
        <f t="shared" si="8"/>
        <v>1361288.3076923077</v>
      </c>
      <c r="D44" s="38">
        <f t="shared" si="8"/>
        <v>0.96975457070533133</v>
      </c>
      <c r="E44" s="53">
        <f t="shared" si="8"/>
        <v>57.282633954762311</v>
      </c>
      <c r="F44" s="30">
        <f t="shared" si="8"/>
        <v>1407058.564102564</v>
      </c>
      <c r="G44" s="30">
        <f t="shared" si="8"/>
        <v>977864.41025641025</v>
      </c>
      <c r="H44" s="38">
        <f t="shared" si="8"/>
        <v>0.71180602514351443</v>
      </c>
      <c r="I44" s="53">
        <f t="shared" si="8"/>
        <v>39.891340384027025</v>
      </c>
      <c r="J44" s="30">
        <f t="shared" si="8"/>
        <v>108984.56410256411</v>
      </c>
      <c r="K44" s="38">
        <f t="shared" si="8"/>
        <v>8.923888323153506E-2</v>
      </c>
      <c r="L44" s="53">
        <f t="shared" si="8"/>
        <v>5.0620819936883859</v>
      </c>
      <c r="M44" s="30">
        <f t="shared" si="8"/>
        <v>274439.33333333331</v>
      </c>
      <c r="N44" s="38">
        <f t="shared" si="8"/>
        <v>0.19895509162495051</v>
      </c>
      <c r="O44" s="53">
        <f t="shared" si="8"/>
        <v>12.329211577046904</v>
      </c>
    </row>
    <row r="45" spans="1:15">
      <c r="A45" s="29" t="s">
        <v>91</v>
      </c>
      <c r="B45" s="52">
        <f>MEDIAN(B3:B41)</f>
        <v>17871</v>
      </c>
      <c r="C45" s="30">
        <f>MEDIAN(C3:C41)</f>
        <v>881168</v>
      </c>
      <c r="D45" s="38">
        <f t="shared" ref="D45:O45" si="9">MEDIAN(D3:D41)</f>
        <v>0.99769160429033954</v>
      </c>
      <c r="E45" s="53">
        <f t="shared" si="9"/>
        <v>45.089267909798679</v>
      </c>
      <c r="F45" s="30">
        <f t="shared" si="9"/>
        <v>888993</v>
      </c>
      <c r="G45" s="30">
        <f t="shared" si="9"/>
        <v>604896</v>
      </c>
      <c r="H45" s="38">
        <f t="shared" si="9"/>
        <v>0.70052121909460141</v>
      </c>
      <c r="I45" s="53">
        <f t="shared" si="9"/>
        <v>32.280699007234347</v>
      </c>
      <c r="J45" s="30">
        <f t="shared" si="9"/>
        <v>65459</v>
      </c>
      <c r="K45" s="38">
        <f>MEDIAN(K3:K41)</f>
        <v>8.7493517482326616E-2</v>
      </c>
      <c r="L45" s="53">
        <f t="shared" si="9"/>
        <v>4.0202786377708977</v>
      </c>
      <c r="M45" s="30">
        <f t="shared" si="9"/>
        <v>163713</v>
      </c>
      <c r="N45" s="38">
        <f t="shared" si="9"/>
        <v>0.20835828596172803</v>
      </c>
      <c r="O45" s="53">
        <f t="shared" si="9"/>
        <v>8.8626825583347326</v>
      </c>
    </row>
  </sheetData>
  <autoFilter ref="A2:O41" xr:uid="{110D2386-DB92-4CD9-A026-147AE883AA6D}"/>
  <sortState xmlns:xlrd2="http://schemas.microsoft.com/office/spreadsheetml/2017/richdata2" ref="A3:N41">
    <sortCondition ref="A3:A41"/>
  </sortState>
  <mergeCells count="6">
    <mergeCell ref="M1:O1"/>
    <mergeCell ref="A1:A2"/>
    <mergeCell ref="B1:B2"/>
    <mergeCell ref="C1:F1"/>
    <mergeCell ref="G1:I1"/>
    <mergeCell ref="J1:L1"/>
  </mergeCells>
  <conditionalFormatting sqref="A3:O41">
    <cfRule type="expression" dxfId="5" priority="1">
      <formula>MOD(ROW(),2)=1</formula>
    </cfRule>
  </conditionalFormatting>
  <pageMargins left="0.7" right="0.7" top="0.75" bottom="0.75" header="0.3" footer="0.3"/>
  <pageSetup orientation="portrait" r:id="rId1"/>
  <ignoredErrors>
    <ignoredError sqref="D43 K4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DA749-BED6-4569-A0B5-3D7C3EEBB6BD}">
  <sheetPr>
    <tabColor theme="7" tint="0.39997558519241921"/>
  </sheetPr>
  <dimension ref="A1:D54"/>
  <sheetViews>
    <sheetView workbookViewId="0">
      <pane xSplit="1" ySplit="1" topLeftCell="B2" activePane="bottomRight" state="frozen"/>
      <selection pane="bottomRight" activeCell="E1" sqref="E1"/>
      <selection pane="bottomLeft" activeCell="A2" sqref="A2"/>
      <selection pane="topRight" activeCell="B1" sqref="B1"/>
    </sheetView>
  </sheetViews>
  <sheetFormatPr defaultRowHeight="12.75"/>
  <cols>
    <col min="1" max="1" width="36.7109375" style="2" bestFit="1" customWidth="1"/>
    <col min="2" max="2" width="15" style="40" customWidth="1"/>
    <col min="3" max="3" width="16.28515625" style="40" customWidth="1"/>
    <col min="4" max="4" width="15" style="9" customWidth="1"/>
    <col min="5" max="16384" width="9.140625" style="2"/>
  </cols>
  <sheetData>
    <row r="1" spans="1:4" s="4" customFormat="1">
      <c r="A1" s="59" t="s">
        <v>115</v>
      </c>
      <c r="B1" s="49" t="s">
        <v>151</v>
      </c>
      <c r="C1" s="18" t="s">
        <v>152</v>
      </c>
      <c r="D1" s="12" t="s">
        <v>116</v>
      </c>
    </row>
    <row r="2" spans="1:4">
      <c r="A2" s="23" t="s">
        <v>117</v>
      </c>
      <c r="B2" s="13">
        <v>0.80408258386562459</v>
      </c>
      <c r="C2" s="13">
        <v>9.0237457431320028E-2</v>
      </c>
      <c r="D2" s="13">
        <v>0.10567995870305542</v>
      </c>
    </row>
    <row r="3" spans="1:4">
      <c r="A3" s="23" t="s">
        <v>118</v>
      </c>
      <c r="B3" s="13">
        <v>0.70358173438856708</v>
      </c>
      <c r="C3" s="13">
        <v>5.2361313781849182E-2</v>
      </c>
      <c r="D3" s="13">
        <v>0.24405695182958376</v>
      </c>
    </row>
    <row r="4" spans="1:4">
      <c r="A4" s="23" t="s">
        <v>98</v>
      </c>
      <c r="B4" s="13">
        <v>0.79828638635559901</v>
      </c>
      <c r="C4" s="13">
        <v>2.6731727770885387E-2</v>
      </c>
      <c r="D4" s="13">
        <v>0.1749818858735156</v>
      </c>
    </row>
    <row r="5" spans="1:4">
      <c r="A5" s="23" t="s">
        <v>99</v>
      </c>
      <c r="B5" s="13">
        <v>0.57893907273286105</v>
      </c>
      <c r="C5" s="13">
        <v>7.9825674408341152E-2</v>
      </c>
      <c r="D5" s="13">
        <v>0.34123525285879786</v>
      </c>
    </row>
    <row r="6" spans="1:4">
      <c r="A6" s="23" t="s">
        <v>119</v>
      </c>
      <c r="B6" s="13">
        <v>0.62224010873284785</v>
      </c>
      <c r="C6" s="13">
        <v>6.3041917091203534E-2</v>
      </c>
      <c r="D6" s="13">
        <v>0.31471797417594866</v>
      </c>
    </row>
    <row r="7" spans="1:4">
      <c r="A7" s="23" t="s">
        <v>120</v>
      </c>
      <c r="B7" s="13">
        <v>0.69056145426754378</v>
      </c>
      <c r="C7" s="13">
        <v>8.7493517482326616E-2</v>
      </c>
      <c r="D7" s="13">
        <v>0.22194502825012966</v>
      </c>
    </row>
    <row r="8" spans="1:4">
      <c r="A8" s="23" t="s">
        <v>121</v>
      </c>
      <c r="B8" s="13">
        <v>0.63718087720948224</v>
      </c>
      <c r="C8" s="13">
        <v>0.15025898920567771</v>
      </c>
      <c r="D8" s="13">
        <v>0.21256013358484005</v>
      </c>
    </row>
    <row r="9" spans="1:4">
      <c r="A9" s="23" t="s">
        <v>122</v>
      </c>
      <c r="B9" s="13">
        <v>0.77204096343159656</v>
      </c>
      <c r="C9" s="13">
        <v>7.8525653130526826E-2</v>
      </c>
      <c r="D9" s="13">
        <v>0.14943338343787665</v>
      </c>
    </row>
    <row r="10" spans="1:4">
      <c r="A10" s="23" t="s">
        <v>123</v>
      </c>
      <c r="B10" s="13">
        <v>0.71502741259544178</v>
      </c>
      <c r="C10" s="13">
        <v>0.10449317794745201</v>
      </c>
      <c r="D10" s="13">
        <v>0.18047940945710622</v>
      </c>
    </row>
    <row r="11" spans="1:4">
      <c r="A11" s="23" t="s">
        <v>124</v>
      </c>
      <c r="B11" s="13">
        <v>0.62365532162792336</v>
      </c>
      <c r="C11" s="13">
        <v>9.0151121810542037E-2</v>
      </c>
      <c r="D11" s="13">
        <v>0.28619355656153467</v>
      </c>
    </row>
    <row r="12" spans="1:4">
      <c r="A12" s="23" t="s">
        <v>125</v>
      </c>
      <c r="B12" s="13">
        <v>0.82591040163954865</v>
      </c>
      <c r="C12" s="13">
        <v>7.4347565683335823E-2</v>
      </c>
      <c r="D12" s="13">
        <v>9.9742032677115525E-2</v>
      </c>
    </row>
    <row r="13" spans="1:4">
      <c r="A13" s="23" t="s">
        <v>126</v>
      </c>
      <c r="B13" s="13">
        <v>0.70052121909460141</v>
      </c>
      <c r="C13" s="13">
        <v>8.946848054126863E-2</v>
      </c>
      <c r="D13" s="13">
        <v>0.21001030036412993</v>
      </c>
    </row>
    <row r="14" spans="1:4">
      <c r="A14" s="23" t="s">
        <v>127</v>
      </c>
      <c r="B14" s="13">
        <v>0.72101768378969455</v>
      </c>
      <c r="C14" s="13">
        <v>8.7261140193759704E-2</v>
      </c>
      <c r="D14" s="13">
        <v>0.19172117601654579</v>
      </c>
    </row>
    <row r="15" spans="1:4">
      <c r="A15" s="23" t="s">
        <v>100</v>
      </c>
      <c r="B15" s="13">
        <v>0.7142857142857143</v>
      </c>
      <c r="C15" s="13">
        <v>6.9163565766057269E-2</v>
      </c>
      <c r="D15" s="13">
        <v>0.21655071994822844</v>
      </c>
    </row>
    <row r="16" spans="1:4">
      <c r="A16" s="23" t="s">
        <v>101</v>
      </c>
      <c r="B16" s="13">
        <v>0.6636501355445702</v>
      </c>
      <c r="C16" s="13">
        <v>8.4516026152128845E-2</v>
      </c>
      <c r="D16" s="13">
        <v>0.25183383830330092</v>
      </c>
    </row>
    <row r="17" spans="1:4">
      <c r="A17" s="23" t="s">
        <v>102</v>
      </c>
      <c r="B17" s="13">
        <v>0.59929591871526477</v>
      </c>
      <c r="C17" s="13">
        <v>8.7021378158137E-2</v>
      </c>
      <c r="D17" s="13">
        <v>0.31368270312659824</v>
      </c>
    </row>
    <row r="18" spans="1:4">
      <c r="A18" s="23" t="s">
        <v>103</v>
      </c>
      <c r="B18" s="13">
        <v>0.68643887023503847</v>
      </c>
      <c r="C18" s="13">
        <v>0.10053328066363816</v>
      </c>
      <c r="D18" s="13">
        <v>0.21302784910132333</v>
      </c>
    </row>
    <row r="19" spans="1:4">
      <c r="A19" s="23" t="s">
        <v>128</v>
      </c>
      <c r="B19" s="13">
        <v>0.69885917018971344</v>
      </c>
      <c r="C19" s="13">
        <v>0.11883031034950475</v>
      </c>
      <c r="D19" s="13">
        <v>0.18231051946078183</v>
      </c>
    </row>
    <row r="20" spans="1:4">
      <c r="A20" s="23" t="s">
        <v>129</v>
      </c>
      <c r="B20" s="13">
        <v>0.84379966611018364</v>
      </c>
      <c r="C20" s="13">
        <v>3.0904841402337228E-2</v>
      </c>
      <c r="D20" s="13">
        <v>0.12529549248747912</v>
      </c>
    </row>
    <row r="21" spans="1:4">
      <c r="A21" s="23" t="s">
        <v>130</v>
      </c>
      <c r="B21" s="13">
        <v>0.724363616855771</v>
      </c>
      <c r="C21" s="13">
        <v>0.15436385047819048</v>
      </c>
      <c r="D21" s="13">
        <v>0.12127253266603848</v>
      </c>
    </row>
    <row r="22" spans="1:4">
      <c r="A22" s="23" t="s">
        <v>131</v>
      </c>
      <c r="B22" s="13">
        <v>0.77552084586812997</v>
      </c>
      <c r="C22" s="13">
        <v>0.10513585713941903</v>
      </c>
      <c r="D22" s="13">
        <v>0.11934329699245104</v>
      </c>
    </row>
    <row r="23" spans="1:4">
      <c r="A23" s="23" t="s">
        <v>132</v>
      </c>
      <c r="B23" s="13">
        <v>0.70078019068172626</v>
      </c>
      <c r="C23" s="13">
        <v>9.5728947038375353E-2</v>
      </c>
      <c r="D23" s="13">
        <v>0.20349086227989843</v>
      </c>
    </row>
    <row r="24" spans="1:4">
      <c r="A24" s="23" t="s">
        <v>167</v>
      </c>
      <c r="B24" s="13">
        <v>0.68647068436438907</v>
      </c>
      <c r="C24" s="13">
        <v>9.5011393968006105E-2</v>
      </c>
      <c r="D24" s="13">
        <v>0.21851792166760481</v>
      </c>
    </row>
    <row r="25" spans="1:4">
      <c r="A25" s="23" t="s">
        <v>134</v>
      </c>
      <c r="B25" s="13">
        <v>0.60978385655736889</v>
      </c>
      <c r="C25" s="13">
        <v>7.997366860913549E-2</v>
      </c>
      <c r="D25" s="13">
        <v>0.3102424748334956</v>
      </c>
    </row>
    <row r="26" spans="1:4">
      <c r="A26" s="23" t="s">
        <v>135</v>
      </c>
      <c r="B26" s="13">
        <v>0.62041831281998849</v>
      </c>
      <c r="C26" s="13">
        <v>9.0049249740547177E-2</v>
      </c>
      <c r="D26" s="13">
        <v>0.28953243743946439</v>
      </c>
    </row>
    <row r="27" spans="1:4">
      <c r="A27" s="23" t="s">
        <v>104</v>
      </c>
      <c r="B27" s="13">
        <v>0.52284526791586783</v>
      </c>
      <c r="C27" s="13">
        <v>7.989196602247442E-2</v>
      </c>
      <c r="D27" s="13">
        <v>0.39726276606165772</v>
      </c>
    </row>
    <row r="28" spans="1:4">
      <c r="A28" s="23" t="s">
        <v>105</v>
      </c>
      <c r="B28" s="13">
        <v>0.74129766494146376</v>
      </c>
      <c r="C28" s="13">
        <v>8.6948213148933043E-2</v>
      </c>
      <c r="D28" s="13">
        <v>0.17175412190960315</v>
      </c>
    </row>
    <row r="29" spans="1:4">
      <c r="A29" s="23" t="s">
        <v>106</v>
      </c>
      <c r="B29" s="13">
        <v>0.55823677273005945</v>
      </c>
      <c r="C29" s="13">
        <v>9.9074244374961679E-2</v>
      </c>
      <c r="D29" s="13">
        <v>0.34268898289497884</v>
      </c>
    </row>
    <row r="30" spans="1:4">
      <c r="A30" s="23" t="s">
        <v>136</v>
      </c>
      <c r="B30" s="13">
        <v>0.72536788934106022</v>
      </c>
      <c r="C30" s="13">
        <v>0.14167476272326432</v>
      </c>
      <c r="D30" s="13">
        <v>0.1329573479356754</v>
      </c>
    </row>
    <row r="31" spans="1:4">
      <c r="A31" s="23" t="s">
        <v>137</v>
      </c>
      <c r="B31" s="13">
        <v>0.618395848276444</v>
      </c>
      <c r="C31" s="13">
        <v>0.13452385975275305</v>
      </c>
      <c r="D31" s="13">
        <v>0.24708029197080292</v>
      </c>
    </row>
    <row r="32" spans="1:4">
      <c r="A32" s="23" t="s">
        <v>138</v>
      </c>
      <c r="B32" s="13">
        <v>0.79068109584247892</v>
      </c>
      <c r="C32" s="13">
        <v>8.5802853324941003E-2</v>
      </c>
      <c r="D32" s="13">
        <v>0.12351605083258006</v>
      </c>
    </row>
    <row r="33" spans="1:4">
      <c r="A33" s="23" t="s">
        <v>139</v>
      </c>
      <c r="B33" s="13">
        <v>0.67550629775631854</v>
      </c>
      <c r="C33" s="13">
        <v>8.0792227894767615E-2</v>
      </c>
      <c r="D33" s="13">
        <v>0.24370147434891384</v>
      </c>
    </row>
    <row r="34" spans="1:4">
      <c r="A34" s="23" t="s">
        <v>107</v>
      </c>
      <c r="B34" s="13">
        <v>0.71740845436209699</v>
      </c>
      <c r="C34" s="13">
        <v>3.1668078077428156E-2</v>
      </c>
      <c r="D34" s="13">
        <v>0.25092346756047484</v>
      </c>
    </row>
    <row r="35" spans="1:4">
      <c r="A35" s="23" t="s">
        <v>108</v>
      </c>
      <c r="B35" s="13">
        <v>0.67359813675769664</v>
      </c>
      <c r="C35" s="13">
        <v>6.6582563806413017E-2</v>
      </c>
      <c r="D35" s="13">
        <v>0.25981929943589038</v>
      </c>
    </row>
    <row r="36" spans="1:4">
      <c r="A36" s="23" t="s">
        <v>140</v>
      </c>
      <c r="B36" s="13">
        <v>0.67521598849011044</v>
      </c>
      <c r="C36" s="13">
        <v>0.11091801340446293</v>
      </c>
      <c r="D36" s="13">
        <v>0.21386599810542659</v>
      </c>
    </row>
    <row r="37" spans="1:4">
      <c r="A37" s="23" t="s">
        <v>109</v>
      </c>
      <c r="B37" s="13">
        <v>0.70779345365242197</v>
      </c>
      <c r="C37" s="13">
        <v>7.678975710210921E-2</v>
      </c>
      <c r="D37" s="13">
        <v>0.21541678924546884</v>
      </c>
    </row>
    <row r="38" spans="1:4">
      <c r="A38" s="23" t="s">
        <v>110</v>
      </c>
      <c r="B38" s="13">
        <v>0.66158157608878243</v>
      </c>
      <c r="C38" s="13">
        <v>0.11238899403115446</v>
      </c>
      <c r="D38" s="13">
        <v>0.22602942988006317</v>
      </c>
    </row>
    <row r="39" spans="1:4">
      <c r="A39" s="23" t="s">
        <v>111</v>
      </c>
      <c r="B39" s="13">
        <v>0.72288294005256004</v>
      </c>
      <c r="C39" s="13">
        <v>8.2927636797560988E-2</v>
      </c>
      <c r="D39" s="13">
        <v>0.19418942314987894</v>
      </c>
    </row>
    <row r="40" spans="1:4">
      <c r="A40" s="23" t="s">
        <v>112</v>
      </c>
      <c r="B40" s="13">
        <v>0.67853871985346492</v>
      </c>
      <c r="C40" s="13">
        <v>0.10393491615474017</v>
      </c>
      <c r="D40" s="13">
        <v>0.2175263639917949</v>
      </c>
    </row>
    <row r="41" spans="1:4">
      <c r="A41" s="23" t="s">
        <v>141</v>
      </c>
      <c r="B41" s="13">
        <v>0.8031834194759444</v>
      </c>
      <c r="C41" s="13">
        <v>8.3967032821464671E-2</v>
      </c>
      <c r="D41" s="13">
        <v>0.11284954770259098</v>
      </c>
    </row>
    <row r="42" spans="1:4">
      <c r="A42" s="23" t="s">
        <v>142</v>
      </c>
      <c r="B42" s="13">
        <v>0.69756258794947501</v>
      </c>
      <c r="C42" s="13">
        <v>7.4116739722550354E-2</v>
      </c>
      <c r="D42" s="13">
        <v>0.22832067232797465</v>
      </c>
    </row>
    <row r="43" spans="1:4">
      <c r="A43" s="23" t="s">
        <v>143</v>
      </c>
      <c r="B43" s="13">
        <v>0.82773811038167344</v>
      </c>
      <c r="C43" s="13">
        <v>6.8600014379815166E-2</v>
      </c>
      <c r="D43" s="13">
        <v>0.10366187523851136</v>
      </c>
    </row>
    <row r="44" spans="1:4">
      <c r="A44" s="23" t="s">
        <v>113</v>
      </c>
      <c r="B44" s="13">
        <v>0.4944604086845466</v>
      </c>
      <c r="C44" s="13">
        <v>0.1701309067688378</v>
      </c>
      <c r="D44" s="13">
        <v>0.3354086845466156</v>
      </c>
    </row>
    <row r="45" spans="1:4">
      <c r="A45" s="23" t="s">
        <v>114</v>
      </c>
      <c r="B45" s="13">
        <v>0.74101139992046572</v>
      </c>
      <c r="C45" s="13">
        <v>0.10133911856428908</v>
      </c>
      <c r="D45" s="13">
        <v>0.15764948151524524</v>
      </c>
    </row>
    <row r="46" spans="1:4">
      <c r="A46" s="23" t="s">
        <v>144</v>
      </c>
      <c r="B46" s="13">
        <v>0.67329286402834587</v>
      </c>
      <c r="C46" s="13">
        <v>0.1520650883389596</v>
      </c>
      <c r="D46" s="13">
        <v>0.17464204763269453</v>
      </c>
    </row>
    <row r="47" spans="1:4">
      <c r="A47" s="23" t="s">
        <v>145</v>
      </c>
      <c r="B47" s="13">
        <v>0.71940303779950188</v>
      </c>
      <c r="C47" s="13">
        <v>6.4112967324797682E-2</v>
      </c>
      <c r="D47" s="13">
        <v>0.21648399487570041</v>
      </c>
    </row>
    <row r="48" spans="1:4">
      <c r="A48" s="23" t="s">
        <v>146</v>
      </c>
      <c r="B48" s="13">
        <v>0.6873820337610842</v>
      </c>
      <c r="C48" s="13">
        <v>5.0418302501886357E-2</v>
      </c>
      <c r="D48" s="13">
        <v>0.26219966373702952</v>
      </c>
    </row>
    <row r="49" spans="1:4">
      <c r="A49" s="23" t="s">
        <v>147</v>
      </c>
      <c r="B49" s="13">
        <v>0.7575603446110567</v>
      </c>
      <c r="C49" s="13">
        <v>5.8784639618789269E-2</v>
      </c>
      <c r="D49" s="13">
        <v>0.18365501577015403</v>
      </c>
    </row>
    <row r="50" spans="1:4" customFormat="1"/>
    <row r="51" spans="1:4" customFormat="1"/>
    <row r="52" spans="1:4" customFormat="1"/>
    <row r="53" spans="1:4" customFormat="1"/>
    <row r="54" spans="1:4" customFormat="1"/>
  </sheetData>
  <conditionalFormatting sqref="A2:D49">
    <cfRule type="expression" dxfId="4" priority="1">
      <formula>MOD(ROW(),2)=1</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0C550-3993-48CB-A38D-D33FFB40779B}">
  <sheetPr>
    <tabColor theme="7" tint="0.39997558519241921"/>
  </sheetPr>
  <dimension ref="A1:L45"/>
  <sheetViews>
    <sheetView showGridLines="0" workbookViewId="0">
      <pane xSplit="2" ySplit="2" topLeftCell="C3" activePane="bottomRight" state="frozen"/>
      <selection pane="bottomRight" sqref="A1:A2"/>
      <selection pane="bottomLeft" activeCell="A3" sqref="A3"/>
      <selection pane="topRight" activeCell="D1" sqref="D1"/>
    </sheetView>
  </sheetViews>
  <sheetFormatPr defaultRowHeight="12.75"/>
  <cols>
    <col min="1" max="1" width="15.28515625" style="79" customWidth="1"/>
    <col min="2" max="2" width="15.28515625" style="99" customWidth="1"/>
    <col min="3" max="3" width="14" style="101" customWidth="1"/>
    <col min="4" max="4" width="14.140625" style="100" customWidth="1"/>
    <col min="5" max="5" width="15" style="100" customWidth="1"/>
    <col min="6" max="6" width="13.42578125" style="100" customWidth="1"/>
    <col min="7" max="7" width="15.85546875" style="100" customWidth="1"/>
    <col min="8" max="8" width="16" style="100" customWidth="1"/>
    <col min="9" max="9" width="15.85546875" style="100" customWidth="1"/>
    <col min="10" max="11" width="14.140625" style="100" customWidth="1"/>
    <col min="12" max="12" width="13.42578125" style="100" customWidth="1"/>
    <col min="13" max="16384" width="9.140625" style="79"/>
  </cols>
  <sheetData>
    <row r="1" spans="1:12">
      <c r="A1" s="192" t="s">
        <v>30</v>
      </c>
      <c r="B1" s="194" t="s">
        <v>31</v>
      </c>
      <c r="C1" s="196" t="s">
        <v>150</v>
      </c>
      <c r="D1" s="197"/>
      <c r="E1" s="197"/>
      <c r="F1" s="197"/>
      <c r="G1" s="198" t="s">
        <v>168</v>
      </c>
      <c r="H1" s="198"/>
      <c r="I1" s="198"/>
      <c r="J1" s="190" t="s">
        <v>169</v>
      </c>
      <c r="K1" s="190"/>
      <c r="L1" s="191"/>
    </row>
    <row r="2" spans="1:12" s="86" customFormat="1" ht="38.25">
      <c r="A2" s="193"/>
      <c r="B2" s="195"/>
      <c r="C2" s="124" t="s">
        <v>154</v>
      </c>
      <c r="D2" s="84" t="s">
        <v>158</v>
      </c>
      <c r="E2" s="85" t="s">
        <v>159</v>
      </c>
      <c r="F2" s="85" t="s">
        <v>160</v>
      </c>
      <c r="G2" s="82" t="s">
        <v>170</v>
      </c>
      <c r="H2" s="83" t="s">
        <v>171</v>
      </c>
      <c r="I2" s="83" t="s">
        <v>172</v>
      </c>
      <c r="J2" s="80" t="s">
        <v>173</v>
      </c>
      <c r="K2" s="81" t="s">
        <v>174</v>
      </c>
      <c r="L2" s="127" t="s">
        <v>175</v>
      </c>
    </row>
    <row r="3" spans="1:12">
      <c r="A3" s="121" t="s">
        <v>50</v>
      </c>
      <c r="B3" s="25">
        <v>17153</v>
      </c>
      <c r="C3" s="125">
        <v>1596244</v>
      </c>
      <c r="D3" s="123">
        <v>1283512</v>
      </c>
      <c r="E3" s="88">
        <f>D3/C3</f>
        <v>0.80408258386562459</v>
      </c>
      <c r="F3" s="89">
        <f>D3/B3</f>
        <v>74.827260537515301</v>
      </c>
      <c r="G3" s="87">
        <v>960375</v>
      </c>
      <c r="H3" s="88">
        <f>G3/D3</f>
        <v>0.74823998529035962</v>
      </c>
      <c r="I3" s="89">
        <f>G3/B3</f>
        <v>55.988748323908354</v>
      </c>
      <c r="J3" s="87">
        <v>323137</v>
      </c>
      <c r="K3" s="88">
        <f>J3/D3</f>
        <v>0.25176001470964043</v>
      </c>
      <c r="L3" s="128">
        <f>J3/B3</f>
        <v>18.83851221360695</v>
      </c>
    </row>
    <row r="4" spans="1:12">
      <c r="A4" s="121" t="s">
        <v>51</v>
      </c>
      <c r="B4" s="25">
        <v>22493</v>
      </c>
      <c r="C4" s="125">
        <v>883343</v>
      </c>
      <c r="D4" s="123">
        <v>621504</v>
      </c>
      <c r="E4" s="88">
        <f>D4/C4</f>
        <v>0.70358173438856708</v>
      </c>
      <c r="F4" s="89">
        <f>D4/B4</f>
        <v>27.630996309963098</v>
      </c>
      <c r="G4" s="87">
        <v>519434</v>
      </c>
      <c r="H4" s="88">
        <f>G4/D4</f>
        <v>0.83576935948923903</v>
      </c>
      <c r="I4" s="89">
        <f>G4/B4</f>
        <v>23.093140088027386</v>
      </c>
      <c r="J4" s="87">
        <v>102070</v>
      </c>
      <c r="K4" s="88">
        <f>J4/D4</f>
        <v>0.164230640510761</v>
      </c>
      <c r="L4" s="128">
        <f>J4/B4</f>
        <v>4.537856221935713</v>
      </c>
    </row>
    <row r="5" spans="1:12">
      <c r="A5" s="121" t="s">
        <v>52</v>
      </c>
      <c r="B5" s="25">
        <v>16158</v>
      </c>
      <c r="C5" s="10">
        <v>994996</v>
      </c>
      <c r="D5" s="10">
        <v>766459</v>
      </c>
      <c r="E5" s="13">
        <v>0.77031364950210857</v>
      </c>
      <c r="F5" s="76">
        <v>47.435264265379381</v>
      </c>
      <c r="G5" s="8">
        <v>549165</v>
      </c>
      <c r="H5" s="13">
        <v>0.71649625094101577</v>
      </c>
      <c r="I5" s="76">
        <v>33.98718900854066</v>
      </c>
      <c r="J5" s="8">
        <v>217294</v>
      </c>
      <c r="K5" s="13">
        <v>0.28350374905898423</v>
      </c>
      <c r="L5" s="122">
        <v>13.448075256838719</v>
      </c>
    </row>
    <row r="6" spans="1:12">
      <c r="A6" s="121" t="s">
        <v>53</v>
      </c>
      <c r="B6" s="25">
        <v>22583</v>
      </c>
      <c r="C6" s="125">
        <v>207481</v>
      </c>
      <c r="D6" s="123">
        <v>129103</v>
      </c>
      <c r="E6" s="88">
        <f t="shared" ref="E6:E14" si="0">D6/C6</f>
        <v>0.62224010873284785</v>
      </c>
      <c r="F6" s="89">
        <f t="shared" ref="F6:F14" si="1">D6/B6</f>
        <v>5.7168223885223401</v>
      </c>
      <c r="G6" s="87">
        <v>123136</v>
      </c>
      <c r="H6" s="88">
        <f t="shared" ref="H6:H14" si="2">G6/D6</f>
        <v>0.95378108951767193</v>
      </c>
      <c r="I6" s="89">
        <f t="shared" ref="I6:I14" si="3">G6/B6</f>
        <v>5.4525970863038573</v>
      </c>
      <c r="J6" s="87">
        <v>5967</v>
      </c>
      <c r="K6" s="88">
        <f t="shared" ref="K6:K14" si="4">J6/D6</f>
        <v>4.6218910482328061E-2</v>
      </c>
      <c r="L6" s="128">
        <f t="shared" ref="L6:L14" si="5">J6/B6</f>
        <v>0.26422530221848295</v>
      </c>
    </row>
    <row r="7" spans="1:12">
      <c r="A7" s="121" t="s">
        <v>54</v>
      </c>
      <c r="B7" s="25">
        <v>7997</v>
      </c>
      <c r="C7" s="125">
        <v>366370</v>
      </c>
      <c r="D7" s="123">
        <v>253001</v>
      </c>
      <c r="E7" s="88">
        <f t="shared" si="0"/>
        <v>0.69056145426754378</v>
      </c>
      <c r="F7" s="89">
        <f t="shared" si="1"/>
        <v>31.63698887082656</v>
      </c>
      <c r="G7" s="87">
        <v>217784</v>
      </c>
      <c r="H7" s="88">
        <f t="shared" si="2"/>
        <v>0.8608029217275821</v>
      </c>
      <c r="I7" s="89">
        <f t="shared" si="3"/>
        <v>27.2332124546705</v>
      </c>
      <c r="J7" s="87">
        <v>35217</v>
      </c>
      <c r="K7" s="88">
        <f t="shared" si="4"/>
        <v>0.1391970782724179</v>
      </c>
      <c r="L7" s="128">
        <f t="shared" si="5"/>
        <v>4.4037764161560586</v>
      </c>
    </row>
    <row r="8" spans="1:12">
      <c r="A8" s="121" t="s">
        <v>55</v>
      </c>
      <c r="B8" s="25">
        <v>35688</v>
      </c>
      <c r="C8" s="125">
        <v>1127074</v>
      </c>
      <c r="D8" s="123">
        <v>718150</v>
      </c>
      <c r="E8" s="88">
        <f t="shared" si="0"/>
        <v>0.63718087720948224</v>
      </c>
      <c r="F8" s="89">
        <f t="shared" si="1"/>
        <v>20.123010535754315</v>
      </c>
      <c r="G8" s="87">
        <v>602240</v>
      </c>
      <c r="H8" s="88">
        <f t="shared" si="2"/>
        <v>0.83859917844461462</v>
      </c>
      <c r="I8" s="89">
        <f t="shared" si="3"/>
        <v>16.875140103115893</v>
      </c>
      <c r="J8" s="87">
        <v>115910</v>
      </c>
      <c r="K8" s="88">
        <f t="shared" si="4"/>
        <v>0.16140082155538538</v>
      </c>
      <c r="L8" s="128">
        <f t="shared" si="5"/>
        <v>3.2478704326384218</v>
      </c>
    </row>
    <row r="9" spans="1:12">
      <c r="A9" s="121" t="s">
        <v>56</v>
      </c>
      <c r="B9" s="25">
        <v>82934</v>
      </c>
      <c r="C9" s="125">
        <v>3706916</v>
      </c>
      <c r="D9" s="123">
        <v>2861891</v>
      </c>
      <c r="E9" s="88">
        <f t="shared" si="0"/>
        <v>0.77204096343159656</v>
      </c>
      <c r="F9" s="89">
        <f t="shared" si="1"/>
        <v>34.508054597631855</v>
      </c>
      <c r="G9" s="87">
        <v>2295663</v>
      </c>
      <c r="H9" s="88">
        <f t="shared" si="2"/>
        <v>0.80214899868653278</v>
      </c>
      <c r="I9" s="89">
        <f t="shared" si="3"/>
        <v>27.680601442110593</v>
      </c>
      <c r="J9" s="87">
        <v>566228</v>
      </c>
      <c r="K9" s="88">
        <f t="shared" si="4"/>
        <v>0.19785100131346722</v>
      </c>
      <c r="L9" s="128">
        <f t="shared" si="5"/>
        <v>6.8274531555212583</v>
      </c>
    </row>
    <row r="10" spans="1:12">
      <c r="A10" s="121" t="s">
        <v>57</v>
      </c>
      <c r="B10" s="25">
        <v>36405</v>
      </c>
      <c r="C10" s="125">
        <v>1672224</v>
      </c>
      <c r="D10" s="123">
        <v>1195686</v>
      </c>
      <c r="E10" s="88">
        <f t="shared" si="0"/>
        <v>0.71502741259544178</v>
      </c>
      <c r="F10" s="89">
        <f t="shared" si="1"/>
        <v>32.844004944375776</v>
      </c>
      <c r="G10" s="87">
        <v>883048</v>
      </c>
      <c r="H10" s="88">
        <f t="shared" si="2"/>
        <v>0.73852834272543122</v>
      </c>
      <c r="I10" s="89">
        <f t="shared" si="3"/>
        <v>24.25622854003571</v>
      </c>
      <c r="J10" s="87">
        <v>312638</v>
      </c>
      <c r="K10" s="88">
        <f t="shared" si="4"/>
        <v>0.26147165727456873</v>
      </c>
      <c r="L10" s="128">
        <f t="shared" si="5"/>
        <v>8.5877764043400635</v>
      </c>
    </row>
    <row r="11" spans="1:12">
      <c r="A11" s="121" t="s">
        <v>58</v>
      </c>
      <c r="B11" s="25">
        <v>14312</v>
      </c>
      <c r="C11" s="125">
        <v>726103</v>
      </c>
      <c r="D11" s="123">
        <v>452838</v>
      </c>
      <c r="E11" s="88">
        <f t="shared" si="0"/>
        <v>0.62365532162792336</v>
      </c>
      <c r="F11" s="89">
        <f t="shared" si="1"/>
        <v>31.640441587479039</v>
      </c>
      <c r="G11" s="87">
        <v>369753</v>
      </c>
      <c r="H11" s="88">
        <f t="shared" si="2"/>
        <v>0.81652378996462316</v>
      </c>
      <c r="I11" s="89">
        <f t="shared" si="3"/>
        <v>25.83517328116266</v>
      </c>
      <c r="J11" s="87">
        <v>83085</v>
      </c>
      <c r="K11" s="88">
        <f t="shared" si="4"/>
        <v>0.1834762100353769</v>
      </c>
      <c r="L11" s="128">
        <f t="shared" si="5"/>
        <v>5.8052683063163775</v>
      </c>
    </row>
    <row r="12" spans="1:12">
      <c r="A12" s="121" t="s">
        <v>59</v>
      </c>
      <c r="B12" s="25">
        <v>47139</v>
      </c>
      <c r="C12" s="125">
        <v>2125463</v>
      </c>
      <c r="D12" s="123">
        <v>1755442</v>
      </c>
      <c r="E12" s="88">
        <f t="shared" si="0"/>
        <v>0.82591040163954865</v>
      </c>
      <c r="F12" s="89">
        <f t="shared" si="1"/>
        <v>37.239695369015038</v>
      </c>
      <c r="G12" s="87">
        <v>1062432</v>
      </c>
      <c r="H12" s="88">
        <f t="shared" si="2"/>
        <v>0.60522193270982461</v>
      </c>
      <c r="I12" s="89">
        <f t="shared" si="3"/>
        <v>22.538280404760389</v>
      </c>
      <c r="J12" s="87">
        <v>693010</v>
      </c>
      <c r="K12" s="88">
        <f t="shared" si="4"/>
        <v>0.39477806729017534</v>
      </c>
      <c r="L12" s="128">
        <f t="shared" si="5"/>
        <v>14.701414964254651</v>
      </c>
    </row>
    <row r="13" spans="1:12">
      <c r="A13" s="121" t="s">
        <v>60</v>
      </c>
      <c r="B13" s="25">
        <v>6460</v>
      </c>
      <c r="C13" s="125">
        <v>290281</v>
      </c>
      <c r="D13" s="123">
        <v>203348</v>
      </c>
      <c r="E13" s="88">
        <f t="shared" si="0"/>
        <v>0.70052121909460141</v>
      </c>
      <c r="F13" s="89">
        <f t="shared" si="1"/>
        <v>31.478018575851394</v>
      </c>
      <c r="G13" s="87">
        <v>154339</v>
      </c>
      <c r="H13" s="88">
        <f t="shared" si="2"/>
        <v>0.75898951551035665</v>
      </c>
      <c r="I13" s="89">
        <f t="shared" si="3"/>
        <v>23.891486068111455</v>
      </c>
      <c r="J13" s="87">
        <v>49009</v>
      </c>
      <c r="K13" s="88">
        <f t="shared" si="4"/>
        <v>0.24101048448964338</v>
      </c>
      <c r="L13" s="128">
        <f t="shared" si="5"/>
        <v>7.5865325077399381</v>
      </c>
    </row>
    <row r="14" spans="1:12">
      <c r="A14" s="121" t="s">
        <v>61</v>
      </c>
      <c r="B14" s="25">
        <v>4469</v>
      </c>
      <c r="C14" s="125">
        <v>202106</v>
      </c>
      <c r="D14" s="123">
        <v>145722</v>
      </c>
      <c r="E14" s="88">
        <f t="shared" si="0"/>
        <v>0.72101768378969455</v>
      </c>
      <c r="F14" s="89">
        <f t="shared" si="1"/>
        <v>32.607294696800182</v>
      </c>
      <c r="G14" s="87">
        <v>128100</v>
      </c>
      <c r="H14" s="88">
        <f t="shared" si="2"/>
        <v>0.87907110800016475</v>
      </c>
      <c r="I14" s="89">
        <f t="shared" si="3"/>
        <v>28.664130678004028</v>
      </c>
      <c r="J14" s="87">
        <v>17622</v>
      </c>
      <c r="K14" s="88">
        <f t="shared" si="4"/>
        <v>0.12092889199983531</v>
      </c>
      <c r="L14" s="128">
        <f t="shared" si="5"/>
        <v>3.9431640187961512</v>
      </c>
    </row>
    <row r="15" spans="1:12">
      <c r="A15" s="121" t="s">
        <v>62</v>
      </c>
      <c r="B15" s="25">
        <v>9974</v>
      </c>
      <c r="C15" s="10">
        <v>473356</v>
      </c>
      <c r="D15" s="10">
        <v>325410</v>
      </c>
      <c r="E15" s="13">
        <v>0.6874529952086802</v>
      </c>
      <c r="F15" s="76">
        <v>32.62582715059154</v>
      </c>
      <c r="G15" s="8">
        <v>285485</v>
      </c>
      <c r="H15" s="13">
        <v>0.87730862604099447</v>
      </c>
      <c r="I15" s="76">
        <v>28.622919590936434</v>
      </c>
      <c r="J15" s="8">
        <v>39925</v>
      </c>
      <c r="K15" s="13">
        <v>0.12269137395900556</v>
      </c>
      <c r="L15" s="122">
        <v>4.0029075596551031</v>
      </c>
    </row>
    <row r="16" spans="1:12">
      <c r="A16" s="121" t="s">
        <v>63</v>
      </c>
      <c r="B16" s="25">
        <v>8398</v>
      </c>
      <c r="C16" s="10">
        <v>243891</v>
      </c>
      <c r="D16" s="10">
        <v>157193</v>
      </c>
      <c r="E16" s="13">
        <v>0.644521528059666</v>
      </c>
      <c r="F16" s="76">
        <v>18.717909025958562</v>
      </c>
      <c r="G16" s="8">
        <v>144399</v>
      </c>
      <c r="H16" s="13">
        <v>0.91860960729803487</v>
      </c>
      <c r="I16" s="76">
        <v>17.194451059776139</v>
      </c>
      <c r="J16" s="8">
        <v>12794</v>
      </c>
      <c r="K16" s="13">
        <v>8.1390392701965103E-2</v>
      </c>
      <c r="L16" s="122">
        <v>1.5234579661824244</v>
      </c>
    </row>
    <row r="17" spans="1:12">
      <c r="A17" s="121" t="s">
        <v>64</v>
      </c>
      <c r="B17" s="25">
        <v>5559</v>
      </c>
      <c r="C17" s="125">
        <v>611923</v>
      </c>
      <c r="D17" s="123">
        <v>427648</v>
      </c>
      <c r="E17" s="88">
        <f t="shared" ref="E17:E24" si="6">D17/C17</f>
        <v>0.69885917018971344</v>
      </c>
      <c r="F17" s="89">
        <f t="shared" ref="F17:F24" si="7">D17/B17</f>
        <v>76.928944054686099</v>
      </c>
      <c r="G17" s="87">
        <v>309584</v>
      </c>
      <c r="H17" s="88">
        <f t="shared" ref="H17:H24" si="8">G17/D17</f>
        <v>0.72392247829991019</v>
      </c>
      <c r="I17" s="89">
        <f t="shared" ref="I17:I24" si="9">G17/B17</f>
        <v>55.6905918330635</v>
      </c>
      <c r="J17" s="87">
        <v>118064</v>
      </c>
      <c r="K17" s="88">
        <f t="shared" ref="K17:K24" si="10">J17/D17</f>
        <v>0.27607752170008981</v>
      </c>
      <c r="L17" s="128">
        <f t="shared" ref="L17:L24" si="11">J17/B17</f>
        <v>21.238352221622595</v>
      </c>
    </row>
    <row r="18" spans="1:12">
      <c r="A18" s="121" t="s">
        <v>65</v>
      </c>
      <c r="B18" s="25">
        <v>29568</v>
      </c>
      <c r="C18" s="125">
        <v>599000</v>
      </c>
      <c r="D18" s="123">
        <v>505436</v>
      </c>
      <c r="E18" s="88">
        <f t="shared" si="6"/>
        <v>0.84379966611018364</v>
      </c>
      <c r="F18" s="89">
        <f t="shared" si="7"/>
        <v>17.094020562770563</v>
      </c>
      <c r="G18" s="87">
        <v>264664</v>
      </c>
      <c r="H18" s="88">
        <f t="shared" si="8"/>
        <v>0.52363503984678572</v>
      </c>
      <c r="I18" s="89">
        <f t="shared" si="9"/>
        <v>8.9510281385281392</v>
      </c>
      <c r="J18" s="87">
        <v>240772</v>
      </c>
      <c r="K18" s="88">
        <f t="shared" si="10"/>
        <v>0.47636496015321428</v>
      </c>
      <c r="L18" s="128">
        <f t="shared" si="11"/>
        <v>8.1429924242424239</v>
      </c>
    </row>
    <row r="19" spans="1:12">
      <c r="A19" s="121" t="s">
        <v>66</v>
      </c>
      <c r="B19" s="25">
        <v>22529</v>
      </c>
      <c r="C19" s="125">
        <v>1155711</v>
      </c>
      <c r="D19" s="123">
        <v>837155</v>
      </c>
      <c r="E19" s="88">
        <f t="shared" si="6"/>
        <v>0.724363616855771</v>
      </c>
      <c r="F19" s="89">
        <f t="shared" si="7"/>
        <v>37.158995073017003</v>
      </c>
      <c r="G19" s="87">
        <v>584429</v>
      </c>
      <c r="H19" s="88">
        <f t="shared" si="8"/>
        <v>0.69811325262346879</v>
      </c>
      <c r="I19" s="89">
        <f t="shared" si="9"/>
        <v>25.94118691464335</v>
      </c>
      <c r="J19" s="87">
        <v>252726</v>
      </c>
      <c r="K19" s="88">
        <f t="shared" si="10"/>
        <v>0.30188674737653121</v>
      </c>
      <c r="L19" s="128">
        <f t="shared" si="11"/>
        <v>11.217808158373652</v>
      </c>
    </row>
    <row r="20" spans="1:12">
      <c r="A20" s="121" t="s">
        <v>67</v>
      </c>
      <c r="B20" s="25">
        <v>3616</v>
      </c>
      <c r="C20" s="125">
        <v>249306</v>
      </c>
      <c r="D20" s="123">
        <v>193342</v>
      </c>
      <c r="E20" s="88">
        <f t="shared" si="6"/>
        <v>0.77552084586812997</v>
      </c>
      <c r="F20" s="89">
        <f t="shared" si="7"/>
        <v>53.468473451327434</v>
      </c>
      <c r="G20" s="87">
        <v>147666</v>
      </c>
      <c r="H20" s="88">
        <f t="shared" si="8"/>
        <v>0.76375541786057866</v>
      </c>
      <c r="I20" s="89">
        <f t="shared" si="9"/>
        <v>40.836836283185839</v>
      </c>
      <c r="J20" s="87">
        <v>45676</v>
      </c>
      <c r="K20" s="88">
        <f t="shared" si="10"/>
        <v>0.23624458213942134</v>
      </c>
      <c r="L20" s="128">
        <f t="shared" si="11"/>
        <v>12.631637168141593</v>
      </c>
    </row>
    <row r="21" spans="1:12">
      <c r="A21" s="121" t="s">
        <v>68</v>
      </c>
      <c r="B21" s="25">
        <v>17075</v>
      </c>
      <c r="C21" s="125">
        <v>845178</v>
      </c>
      <c r="D21" s="123">
        <v>592284</v>
      </c>
      <c r="E21" s="88">
        <f t="shared" si="6"/>
        <v>0.70078019068172626</v>
      </c>
      <c r="F21" s="89">
        <f t="shared" si="7"/>
        <v>34.687203513909225</v>
      </c>
      <c r="G21" s="87">
        <v>406798</v>
      </c>
      <c r="H21" s="88">
        <f t="shared" si="8"/>
        <v>0.68682929135347237</v>
      </c>
      <c r="I21" s="89">
        <f t="shared" si="9"/>
        <v>23.824187408491948</v>
      </c>
      <c r="J21" s="87">
        <v>185486</v>
      </c>
      <c r="K21" s="88">
        <f t="shared" si="10"/>
        <v>0.31317070864652768</v>
      </c>
      <c r="L21" s="128">
        <f t="shared" si="11"/>
        <v>10.863016105417277</v>
      </c>
    </row>
    <row r="22" spans="1:12">
      <c r="A22" s="121" t="s">
        <v>69</v>
      </c>
      <c r="B22" s="25">
        <v>14532</v>
      </c>
      <c r="C22" s="125">
        <v>881168</v>
      </c>
      <c r="D22" s="123">
        <v>604896</v>
      </c>
      <c r="E22" s="88">
        <f t="shared" si="6"/>
        <v>0.68647068436438907</v>
      </c>
      <c r="F22" s="89">
        <f t="shared" si="7"/>
        <v>41.625103220478941</v>
      </c>
      <c r="G22" s="87">
        <v>350231</v>
      </c>
      <c r="H22" s="88">
        <f t="shared" si="8"/>
        <v>0.57899374437919904</v>
      </c>
      <c r="I22" s="89">
        <f t="shared" si="9"/>
        <v>24.100674373795762</v>
      </c>
      <c r="J22" s="87">
        <v>254665</v>
      </c>
      <c r="K22" s="88">
        <f t="shared" si="10"/>
        <v>0.42100625562080091</v>
      </c>
      <c r="L22" s="128">
        <f t="shared" si="11"/>
        <v>17.524428846683183</v>
      </c>
    </row>
    <row r="23" spans="1:12">
      <c r="A23" s="121" t="s">
        <v>70</v>
      </c>
      <c r="B23" s="25">
        <v>1410</v>
      </c>
      <c r="C23" s="125">
        <v>504341</v>
      </c>
      <c r="D23" s="123">
        <v>307539</v>
      </c>
      <c r="E23" s="88">
        <f t="shared" si="6"/>
        <v>0.60978385655736889</v>
      </c>
      <c r="F23" s="89">
        <f t="shared" si="7"/>
        <v>218.11276595744681</v>
      </c>
      <c r="G23" s="87">
        <v>222106</v>
      </c>
      <c r="H23" s="88">
        <f t="shared" si="8"/>
        <v>0.72220433831156372</v>
      </c>
      <c r="I23" s="89">
        <f t="shared" si="9"/>
        <v>157.52198581560285</v>
      </c>
      <c r="J23" s="87">
        <v>85433</v>
      </c>
      <c r="K23" s="88">
        <f t="shared" si="10"/>
        <v>0.27779566168843628</v>
      </c>
      <c r="L23" s="128">
        <f t="shared" si="11"/>
        <v>60.590780141843972</v>
      </c>
    </row>
    <row r="24" spans="1:12">
      <c r="A24" s="121" t="s">
        <v>71</v>
      </c>
      <c r="B24" s="25">
        <v>25163</v>
      </c>
      <c r="C24" s="125">
        <v>2484074</v>
      </c>
      <c r="D24" s="123">
        <v>1541165</v>
      </c>
      <c r="E24" s="88">
        <f t="shared" si="6"/>
        <v>0.62041831281998849</v>
      </c>
      <c r="F24" s="89">
        <f t="shared" si="7"/>
        <v>61.247267813853675</v>
      </c>
      <c r="G24" s="87">
        <v>1205172</v>
      </c>
      <c r="H24" s="88">
        <f t="shared" si="8"/>
        <v>0.78198765219817479</v>
      </c>
      <c r="I24" s="89">
        <f t="shared" si="9"/>
        <v>47.894607161308272</v>
      </c>
      <c r="J24" s="87">
        <v>335993</v>
      </c>
      <c r="K24" s="88">
        <f t="shared" si="10"/>
        <v>0.21801234780182524</v>
      </c>
      <c r="L24" s="128">
        <f t="shared" si="11"/>
        <v>13.352660652545405</v>
      </c>
    </row>
    <row r="25" spans="1:12">
      <c r="A25" s="121" t="s">
        <v>72</v>
      </c>
      <c r="B25" s="25">
        <v>27732</v>
      </c>
      <c r="C25" s="10">
        <v>1843250</v>
      </c>
      <c r="D25" s="10">
        <v>1335857</v>
      </c>
      <c r="E25" s="13">
        <v>0.72472914688729151</v>
      </c>
      <c r="F25" s="76">
        <v>48.170236549834129</v>
      </c>
      <c r="G25" s="8">
        <v>937233</v>
      </c>
      <c r="H25" s="13">
        <v>0.70159680265178082</v>
      </c>
      <c r="I25" s="76">
        <v>33.796083946343572</v>
      </c>
      <c r="J25" s="8">
        <v>398624</v>
      </c>
      <c r="K25" s="13">
        <v>0.29840319734821918</v>
      </c>
      <c r="L25" s="122">
        <v>14.374152603490552</v>
      </c>
    </row>
    <row r="26" spans="1:12">
      <c r="A26" s="121" t="s">
        <v>73</v>
      </c>
      <c r="B26" s="25">
        <v>34114</v>
      </c>
      <c r="C26" s="125">
        <v>1177528</v>
      </c>
      <c r="D26" s="123">
        <v>854141</v>
      </c>
      <c r="E26" s="88">
        <f>D26/C26</f>
        <v>0.72536788934106022</v>
      </c>
      <c r="F26" s="89">
        <f>D26/B26</f>
        <v>25.037843700533504</v>
      </c>
      <c r="G26" s="87">
        <v>630416</v>
      </c>
      <c r="H26" s="88">
        <f>G26/D26</f>
        <v>0.73807017810876663</v>
      </c>
      <c r="I26" s="89">
        <f>G26/B26</f>
        <v>18.479685759512225</v>
      </c>
      <c r="J26" s="87">
        <v>223725</v>
      </c>
      <c r="K26" s="88">
        <f>J26/D26</f>
        <v>0.26192982189123343</v>
      </c>
      <c r="L26" s="128">
        <f>J26/B26</f>
        <v>6.5581579410212818</v>
      </c>
    </row>
    <row r="27" spans="1:12">
      <c r="A27" s="121" t="s">
        <v>74</v>
      </c>
      <c r="B27" s="25">
        <v>12588</v>
      </c>
      <c r="C27" s="125">
        <v>474020</v>
      </c>
      <c r="D27" s="123">
        <v>293132</v>
      </c>
      <c r="E27" s="88">
        <f>D27/C27</f>
        <v>0.618395848276444</v>
      </c>
      <c r="F27" s="89">
        <f>D27/B27</f>
        <v>23.286622179853829</v>
      </c>
      <c r="G27" s="87">
        <v>259797</v>
      </c>
      <c r="H27" s="88">
        <f>G27/D27</f>
        <v>0.88627990120491795</v>
      </c>
      <c r="I27" s="89">
        <f>G27/B27</f>
        <v>20.6384652049571</v>
      </c>
      <c r="J27" s="87">
        <v>33335</v>
      </c>
      <c r="K27" s="88">
        <f>J27/D27</f>
        <v>0.11372009879508208</v>
      </c>
      <c r="L27" s="128">
        <f>J27/B27</f>
        <v>2.6481569748967271</v>
      </c>
    </row>
    <row r="28" spans="1:12">
      <c r="A28" s="121" t="s">
        <v>75</v>
      </c>
      <c r="B28" s="25">
        <v>75604</v>
      </c>
      <c r="C28" s="125">
        <v>1989118</v>
      </c>
      <c r="D28" s="123">
        <v>1572758</v>
      </c>
      <c r="E28" s="88">
        <f>D28/C28</f>
        <v>0.79068109584247892</v>
      </c>
      <c r="F28" s="89">
        <f>D28/B28</f>
        <v>20.802576583249564</v>
      </c>
      <c r="G28" s="87">
        <v>1041049</v>
      </c>
      <c r="H28" s="88">
        <f>G28/D28</f>
        <v>0.66192573809829613</v>
      </c>
      <c r="I28" s="89">
        <f>G28/B28</f>
        <v>13.769760859213799</v>
      </c>
      <c r="J28" s="87">
        <v>531709</v>
      </c>
      <c r="K28" s="88">
        <f>J28/D28</f>
        <v>0.33807426190170387</v>
      </c>
      <c r="L28" s="128">
        <f>J28/B28</f>
        <v>7.0328157240357649</v>
      </c>
    </row>
    <row r="29" spans="1:12">
      <c r="A29" s="121" t="s">
        <v>76</v>
      </c>
      <c r="B29" s="25">
        <v>17871</v>
      </c>
      <c r="C29" s="125">
        <v>649914</v>
      </c>
      <c r="D29" s="123">
        <v>439021</v>
      </c>
      <c r="E29" s="88">
        <f>D29/C29</f>
        <v>0.67550629775631854</v>
      </c>
      <c r="F29" s="89">
        <f>D29/B29</f>
        <v>24.566112696547478</v>
      </c>
      <c r="G29" s="87">
        <v>358854</v>
      </c>
      <c r="H29" s="88">
        <f>G29/D29</f>
        <v>0.81739597878005832</v>
      </c>
      <c r="I29" s="89">
        <f>G29/B29</f>
        <v>20.080241732415644</v>
      </c>
      <c r="J29" s="87">
        <v>80167</v>
      </c>
      <c r="K29" s="88">
        <f>J29/D29</f>
        <v>0.18260402121994165</v>
      </c>
      <c r="L29" s="128">
        <f>J29/B29</f>
        <v>4.4858709641318333</v>
      </c>
    </row>
    <row r="30" spans="1:12">
      <c r="A30" s="121" t="s">
        <v>77</v>
      </c>
      <c r="B30" s="25">
        <v>190934</v>
      </c>
      <c r="C30" s="10">
        <v>11810934</v>
      </c>
      <c r="D30" s="10">
        <v>8206834</v>
      </c>
      <c r="E30" s="13">
        <v>0.69485055119264916</v>
      </c>
      <c r="F30" s="76">
        <v>42.982569893261548</v>
      </c>
      <c r="G30" s="8">
        <v>6350589</v>
      </c>
      <c r="H30" s="13">
        <v>0.77381716262324785</v>
      </c>
      <c r="I30" s="76">
        <v>33.260650277059085</v>
      </c>
      <c r="J30" s="8">
        <v>1856245</v>
      </c>
      <c r="K30" s="13">
        <v>0.2261828373767521</v>
      </c>
      <c r="L30" s="122">
        <v>9.7219196162024577</v>
      </c>
    </row>
    <row r="31" spans="1:12">
      <c r="A31" s="121" t="s">
        <v>78</v>
      </c>
      <c r="B31" s="25">
        <v>8020</v>
      </c>
      <c r="C31" s="125">
        <v>140401</v>
      </c>
      <c r="D31" s="123">
        <v>94801</v>
      </c>
      <c r="E31" s="88">
        <f>D31/C31</f>
        <v>0.67521598849011044</v>
      </c>
      <c r="F31" s="89">
        <f>D31/B31</f>
        <v>11.820573566084787</v>
      </c>
      <c r="G31" s="87">
        <v>87317</v>
      </c>
      <c r="H31" s="88">
        <f>G31/D31</f>
        <v>0.92105568506661317</v>
      </c>
      <c r="I31" s="89">
        <f>G31/B31</f>
        <v>10.887406483790524</v>
      </c>
      <c r="J31" s="87">
        <v>7484</v>
      </c>
      <c r="K31" s="88">
        <f>J31/D31</f>
        <v>7.8944314933386772E-2</v>
      </c>
      <c r="L31" s="128">
        <f>J31/B31</f>
        <v>0.93316708229426437</v>
      </c>
    </row>
    <row r="32" spans="1:12">
      <c r="A32" s="121" t="s">
        <v>79</v>
      </c>
      <c r="B32" s="25">
        <v>10384</v>
      </c>
      <c r="C32" s="10">
        <v>669912</v>
      </c>
      <c r="D32" s="10">
        <v>457653</v>
      </c>
      <c r="E32" s="13">
        <v>0.68315390678178622</v>
      </c>
      <c r="F32" s="76">
        <v>44.072900616332817</v>
      </c>
      <c r="G32" s="8">
        <v>424423</v>
      </c>
      <c r="H32" s="13">
        <v>0.92739040277240614</v>
      </c>
      <c r="I32" s="76">
        <v>40.872785053929121</v>
      </c>
      <c r="J32" s="8">
        <v>33230</v>
      </c>
      <c r="K32" s="13">
        <v>7.2609597227593831E-2</v>
      </c>
      <c r="L32" s="122">
        <v>3.2001155624036981</v>
      </c>
    </row>
    <row r="33" spans="1:12">
      <c r="A33" s="121" t="s">
        <v>80</v>
      </c>
      <c r="B33" s="25">
        <v>22118</v>
      </c>
      <c r="C33" s="10">
        <v>1845163</v>
      </c>
      <c r="D33" s="10">
        <v>1284159</v>
      </c>
      <c r="E33" s="13">
        <v>0.6959596523450774</v>
      </c>
      <c r="F33" s="76">
        <v>58.059453838502577</v>
      </c>
      <c r="G33" s="8">
        <v>1047319</v>
      </c>
      <c r="H33" s="13">
        <v>0.81556800988039646</v>
      </c>
      <c r="I33" s="76">
        <v>47.351433221810289</v>
      </c>
      <c r="J33" s="8">
        <v>236840</v>
      </c>
      <c r="K33" s="13">
        <v>0.18443199011960357</v>
      </c>
      <c r="L33" s="129">
        <v>10.708020616692286</v>
      </c>
    </row>
    <row r="34" spans="1:12">
      <c r="A34" s="121" t="s">
        <v>81</v>
      </c>
      <c r="B34" s="25">
        <v>31931</v>
      </c>
      <c r="C34" s="125">
        <v>1283337</v>
      </c>
      <c r="D34" s="123">
        <v>1030755</v>
      </c>
      <c r="E34" s="88">
        <f>D34/C34</f>
        <v>0.8031834194759444</v>
      </c>
      <c r="F34" s="89">
        <f>D34/B34</f>
        <v>32.280699007234347</v>
      </c>
      <c r="G34" s="87">
        <v>765196</v>
      </c>
      <c r="H34" s="88">
        <f>G34/D34</f>
        <v>0.74236457742140471</v>
      </c>
      <c r="I34" s="89">
        <f>G34/B34</f>
        <v>23.964047477373086</v>
      </c>
      <c r="J34" s="87">
        <v>265559</v>
      </c>
      <c r="K34" s="88">
        <f>J34/D34</f>
        <v>0.25763542257859529</v>
      </c>
      <c r="L34" s="128">
        <f>J34/B34</f>
        <v>8.3166515298612627</v>
      </c>
    </row>
    <row r="35" spans="1:12">
      <c r="A35" s="121" t="s">
        <v>82</v>
      </c>
      <c r="B35" s="25">
        <v>16359</v>
      </c>
      <c r="C35" s="125">
        <v>717031</v>
      </c>
      <c r="D35" s="123">
        <v>500174</v>
      </c>
      <c r="E35" s="88">
        <f>D35/C35</f>
        <v>0.69756258794947501</v>
      </c>
      <c r="F35" s="89">
        <f>D35/B35</f>
        <v>30.57485176355523</v>
      </c>
      <c r="G35" s="87">
        <v>407465</v>
      </c>
      <c r="H35" s="88">
        <f>G35/D35</f>
        <v>0.81464650301695007</v>
      </c>
      <c r="I35" s="89">
        <f>G35/B35</f>
        <v>24.907696069441897</v>
      </c>
      <c r="J35" s="87">
        <v>92709</v>
      </c>
      <c r="K35" s="88">
        <f>J35/D35</f>
        <v>0.1853534969830499</v>
      </c>
      <c r="L35" s="128">
        <f>J35/B35</f>
        <v>5.6671556941133323</v>
      </c>
    </row>
    <row r="36" spans="1:12">
      <c r="A36" s="121" t="s">
        <v>83</v>
      </c>
      <c r="B36" s="25">
        <v>11147</v>
      </c>
      <c r="C36" s="125">
        <v>361618</v>
      </c>
      <c r="D36" s="123">
        <v>299325</v>
      </c>
      <c r="E36" s="88">
        <f>D36/C36</f>
        <v>0.82773811038167344</v>
      </c>
      <c r="F36" s="89">
        <f>D36/B36</f>
        <v>26.85251637211806</v>
      </c>
      <c r="G36" s="87">
        <v>258973</v>
      </c>
      <c r="H36" s="88">
        <f>G36/D36</f>
        <v>0.86519001085776326</v>
      </c>
      <c r="I36" s="89">
        <f>G36/B36</f>
        <v>23.232528931551091</v>
      </c>
      <c r="J36" s="87">
        <v>40352</v>
      </c>
      <c r="K36" s="88">
        <f>J36/D36</f>
        <v>0.13480998914223669</v>
      </c>
      <c r="L36" s="128">
        <f>J36/B36</f>
        <v>3.6199874405669688</v>
      </c>
    </row>
    <row r="37" spans="1:12">
      <c r="A37" s="121" t="s">
        <v>84</v>
      </c>
      <c r="B37" s="25">
        <v>82823</v>
      </c>
      <c r="C37" s="10">
        <v>3565304</v>
      </c>
      <c r="D37" s="10">
        <v>2611043</v>
      </c>
      <c r="E37" s="13">
        <v>0.73234792881616828</v>
      </c>
      <c r="F37" s="76">
        <v>31.525578643613489</v>
      </c>
      <c r="G37" s="8">
        <v>1755164</v>
      </c>
      <c r="H37" s="13">
        <v>0.67220800270236836</v>
      </c>
      <c r="I37" s="76">
        <v>21.191746254059861</v>
      </c>
      <c r="J37" s="8">
        <v>855879</v>
      </c>
      <c r="K37" s="13">
        <v>0.32779199729763164</v>
      </c>
      <c r="L37" s="122">
        <v>10.333832389553626</v>
      </c>
    </row>
    <row r="38" spans="1:12">
      <c r="A38" s="121" t="s">
        <v>85</v>
      </c>
      <c r="B38" s="25">
        <v>6528</v>
      </c>
      <c r="C38" s="125">
        <v>268681</v>
      </c>
      <c r="D38" s="123">
        <v>180901</v>
      </c>
      <c r="E38" s="88">
        <f>D38/C38</f>
        <v>0.67329286402834587</v>
      </c>
      <c r="F38" s="89">
        <f>D38/B38</f>
        <v>27.711550245098039</v>
      </c>
      <c r="G38" s="87">
        <v>164601</v>
      </c>
      <c r="H38" s="88">
        <f>G38/D38</f>
        <v>0.90989546768674578</v>
      </c>
      <c r="I38" s="89">
        <f>G38/B38</f>
        <v>25.214613970588236</v>
      </c>
      <c r="J38" s="87">
        <v>16300</v>
      </c>
      <c r="K38" s="88">
        <f>J38/D38</f>
        <v>9.0104532313254215E-2</v>
      </c>
      <c r="L38" s="128">
        <f>J38/B38</f>
        <v>2.496936274509804</v>
      </c>
    </row>
    <row r="39" spans="1:12">
      <c r="A39" s="121" t="s">
        <v>86</v>
      </c>
      <c r="B39" s="25">
        <v>31012</v>
      </c>
      <c r="C39" s="125">
        <v>962473</v>
      </c>
      <c r="D39" s="123">
        <v>692406</v>
      </c>
      <c r="E39" s="88">
        <f>D39/C39</f>
        <v>0.71940303779950188</v>
      </c>
      <c r="F39" s="89">
        <f>D39/B39</f>
        <v>22.327034696246614</v>
      </c>
      <c r="G39" s="87">
        <v>538797</v>
      </c>
      <c r="H39" s="88">
        <f>G39/D39</f>
        <v>0.77815183577265357</v>
      </c>
      <c r="I39" s="89">
        <f>G39/B39</f>
        <v>17.373823036244033</v>
      </c>
      <c r="J39" s="87">
        <v>153609</v>
      </c>
      <c r="K39" s="88">
        <f>J39/D39</f>
        <v>0.22184816422734638</v>
      </c>
      <c r="L39" s="128">
        <f>J39/B39</f>
        <v>4.9532116600025793</v>
      </c>
    </row>
    <row r="40" spans="1:12">
      <c r="A40" s="121" t="s">
        <v>87</v>
      </c>
      <c r="B40" s="25">
        <v>23359</v>
      </c>
      <c r="C40" s="125">
        <v>2270247</v>
      </c>
      <c r="D40" s="123">
        <v>1560527</v>
      </c>
      <c r="E40" s="88">
        <f>D40/C40</f>
        <v>0.6873820337610842</v>
      </c>
      <c r="F40" s="89">
        <f>D40/B40</f>
        <v>66.806241705552466</v>
      </c>
      <c r="G40" s="87">
        <v>1317059</v>
      </c>
      <c r="H40" s="88">
        <f>G40/D40</f>
        <v>0.84398347481331626</v>
      </c>
      <c r="I40" s="89">
        <f>G40/B40</f>
        <v>56.383364013870455</v>
      </c>
      <c r="J40" s="87">
        <v>243468</v>
      </c>
      <c r="K40" s="88">
        <f>J40/D40</f>
        <v>0.15601652518668374</v>
      </c>
      <c r="L40" s="128">
        <f>J40/B40</f>
        <v>10.422877691682007</v>
      </c>
    </row>
    <row r="41" spans="1:12">
      <c r="A41" s="121" t="s">
        <v>88</v>
      </c>
      <c r="B41" s="25">
        <v>43240</v>
      </c>
      <c r="C41" s="125">
        <v>1114764</v>
      </c>
      <c r="D41" s="123">
        <v>844501</v>
      </c>
      <c r="E41" s="88">
        <f>D41/C41</f>
        <v>0.7575603446110567</v>
      </c>
      <c r="F41" s="89">
        <f>D41/B41</f>
        <v>19.530550416281223</v>
      </c>
      <c r="G41" s="87">
        <v>538824</v>
      </c>
      <c r="H41" s="88">
        <f>G41/D41</f>
        <v>0.6380383208545638</v>
      </c>
      <c r="I41" s="89">
        <f>G41/B41</f>
        <v>12.461239592969473</v>
      </c>
      <c r="J41" s="87">
        <v>305677</v>
      </c>
      <c r="K41" s="88">
        <f>J41/D41</f>
        <v>0.3619616791454362</v>
      </c>
      <c r="L41" s="128">
        <f>J41/B41</f>
        <v>7.0693108233117483</v>
      </c>
    </row>
    <row r="42" spans="1:12">
      <c r="A42" s="90"/>
      <c r="B42" s="126"/>
      <c r="C42" s="92"/>
      <c r="D42" s="91"/>
      <c r="E42" s="91"/>
      <c r="F42" s="91"/>
      <c r="G42" s="91"/>
      <c r="H42" s="91"/>
      <c r="I42" s="91"/>
      <c r="J42" s="91"/>
      <c r="K42" s="93"/>
      <c r="L42" s="130"/>
    </row>
    <row r="43" spans="1:12">
      <c r="A43" s="94" t="s">
        <v>89</v>
      </c>
      <c r="B43" s="95">
        <v>1097379</v>
      </c>
      <c r="C43" s="96">
        <f>SUM(C3:C41)</f>
        <v>53090244</v>
      </c>
      <c r="D43" s="96">
        <f>SUM(D3:D41)</f>
        <v>38136712</v>
      </c>
      <c r="E43" s="97">
        <f>D43/C43</f>
        <v>0.71833747835101303</v>
      </c>
      <c r="F43" s="98">
        <f>D43/B43</f>
        <v>34.752544016242339</v>
      </c>
      <c r="G43" s="96">
        <f t="shared" ref="G43:J43" si="12">SUM(G3:G41)</f>
        <v>28669079</v>
      </c>
      <c r="H43" s="97">
        <f>G43/D43</f>
        <v>0.75174490658764714</v>
      </c>
      <c r="I43" s="98">
        <f>G43/B43</f>
        <v>26.125047955173191</v>
      </c>
      <c r="J43" s="96">
        <f t="shared" si="12"/>
        <v>9467633</v>
      </c>
      <c r="K43" s="97">
        <f>J43/D43</f>
        <v>0.24825509341235291</v>
      </c>
      <c r="L43" s="98">
        <f>J43/B43</f>
        <v>8.6274960610691469</v>
      </c>
    </row>
    <row r="44" spans="1:12">
      <c r="A44" s="94" t="s">
        <v>90</v>
      </c>
      <c r="B44" s="95">
        <f t="shared" ref="B44:L44" si="13">AVERAGE(B3:B41)</f>
        <v>28137.923076923078</v>
      </c>
      <c r="C44" s="96">
        <f t="shared" si="13"/>
        <v>1361288.3076923077</v>
      </c>
      <c r="D44" s="96">
        <f t="shared" si="13"/>
        <v>977864.41025641025</v>
      </c>
      <c r="E44" s="97">
        <f t="shared" si="13"/>
        <v>0.71180602514351443</v>
      </c>
      <c r="F44" s="98">
        <f t="shared" si="13"/>
        <v>39.891340384027025</v>
      </c>
      <c r="G44" s="96">
        <f t="shared" si="13"/>
        <v>735104.58974358975</v>
      </c>
      <c r="H44" s="97">
        <f t="shared" si="13"/>
        <v>0.77787461470594488</v>
      </c>
      <c r="I44" s="98">
        <f t="shared" si="13"/>
        <v>30.511281229313163</v>
      </c>
      <c r="J44" s="96">
        <f t="shared" si="13"/>
        <v>242759.8205128205</v>
      </c>
      <c r="K44" s="97">
        <f t="shared" si="13"/>
        <v>0.22212538529405515</v>
      </c>
      <c r="L44" s="98">
        <f t="shared" si="13"/>
        <v>9.3800591547138588</v>
      </c>
    </row>
    <row r="45" spans="1:12">
      <c r="A45" s="94" t="s">
        <v>91</v>
      </c>
      <c r="B45" s="95">
        <f t="shared" ref="B45:L45" si="14">MEDIAN(B3:B41)</f>
        <v>17871</v>
      </c>
      <c r="C45" s="96">
        <f t="shared" si="14"/>
        <v>881168</v>
      </c>
      <c r="D45" s="96">
        <f t="shared" si="14"/>
        <v>604896</v>
      </c>
      <c r="E45" s="97">
        <f t="shared" si="14"/>
        <v>0.70052121909460141</v>
      </c>
      <c r="F45" s="98">
        <f t="shared" si="14"/>
        <v>32.280699007234347</v>
      </c>
      <c r="G45" s="96">
        <f t="shared" si="14"/>
        <v>424423</v>
      </c>
      <c r="H45" s="97">
        <f t="shared" si="14"/>
        <v>0.77815183577265357</v>
      </c>
      <c r="I45" s="98">
        <f t="shared" si="14"/>
        <v>24.25622854003571</v>
      </c>
      <c r="J45" s="96">
        <f t="shared" si="14"/>
        <v>153609</v>
      </c>
      <c r="K45" s="97">
        <f t="shared" si="14"/>
        <v>0.22184816422734638</v>
      </c>
      <c r="L45" s="98">
        <f t="shared" si="14"/>
        <v>7.0693108233117483</v>
      </c>
    </row>
  </sheetData>
  <autoFilter ref="A2:L41" xr:uid="{2AC4D9AE-4B09-46D5-B57A-681542C3C880}"/>
  <mergeCells count="5">
    <mergeCell ref="J1:L1"/>
    <mergeCell ref="A1:A2"/>
    <mergeCell ref="B1:B2"/>
    <mergeCell ref="C1:F1"/>
    <mergeCell ref="G1:I1"/>
  </mergeCells>
  <conditionalFormatting sqref="A3:L41">
    <cfRule type="expression" dxfId="3" priority="1">
      <formula>MOD(ROW(),2)=1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8A834-31FB-438F-9B90-1DD8C82BA45D}">
  <sheetPr>
    <tabColor theme="7" tint="0.39997558519241921"/>
  </sheetPr>
  <dimension ref="A1:O45"/>
  <sheetViews>
    <sheetView showGridLines="0" workbookViewId="0">
      <pane xSplit="1" ySplit="2" topLeftCell="B3" activePane="bottomRight" state="frozen"/>
      <selection pane="bottomRight" sqref="A1:A2"/>
      <selection pane="bottomLeft" activeCell="A2" sqref="A2"/>
      <selection pane="topRight" activeCell="B1" sqref="B1"/>
    </sheetView>
  </sheetViews>
  <sheetFormatPr defaultRowHeight="12.75"/>
  <cols>
    <col min="1" max="1" width="14.7109375" style="2" bestFit="1" customWidth="1"/>
    <col min="2" max="2" width="12.140625" style="5" customWidth="1"/>
    <col min="3" max="3" width="13.140625" style="40" customWidth="1"/>
    <col min="4" max="4" width="13.85546875" style="40" customWidth="1"/>
    <col min="5" max="5" width="12.7109375" style="40" customWidth="1"/>
    <col min="6" max="6" width="13.28515625" style="9" hidden="1" customWidth="1"/>
    <col min="7" max="7" width="14.7109375" style="40" customWidth="1"/>
    <col min="8" max="8" width="12.5703125" style="40" customWidth="1"/>
    <col min="9" max="9" width="12" style="40" customWidth="1"/>
    <col min="10" max="10" width="13.28515625" style="40" customWidth="1"/>
    <col min="11" max="11" width="13.140625" style="40" customWidth="1"/>
    <col min="12" max="12" width="13.28515625" style="40" customWidth="1"/>
    <col min="13" max="13" width="11.5703125" style="40" customWidth="1"/>
    <col min="14" max="14" width="11.85546875" style="2" customWidth="1"/>
    <col min="15" max="15" width="13.28515625" style="2" customWidth="1"/>
    <col min="16" max="16384" width="9.140625" style="2"/>
  </cols>
  <sheetData>
    <row r="1" spans="1:15">
      <c r="A1" s="182" t="s">
        <v>30</v>
      </c>
      <c r="B1" s="184" t="s">
        <v>31</v>
      </c>
      <c r="C1" s="199" t="s">
        <v>150</v>
      </c>
      <c r="D1" s="199"/>
      <c r="E1" s="199"/>
      <c r="F1" s="199"/>
      <c r="G1" s="200" t="s">
        <v>176</v>
      </c>
      <c r="H1" s="200"/>
      <c r="I1" s="200"/>
      <c r="J1" s="203" t="s">
        <v>177</v>
      </c>
      <c r="K1" s="203"/>
      <c r="L1" s="203"/>
      <c r="M1" s="201" t="s">
        <v>116</v>
      </c>
      <c r="N1" s="201"/>
      <c r="O1" s="202"/>
    </row>
    <row r="2" spans="1:15" s="4" customFormat="1" ht="63.75">
      <c r="A2" s="183"/>
      <c r="B2" s="185"/>
      <c r="C2" s="7" t="s">
        <v>161</v>
      </c>
      <c r="D2" s="60" t="s">
        <v>178</v>
      </c>
      <c r="E2" s="60" t="s">
        <v>163</v>
      </c>
      <c r="F2" s="43" t="s">
        <v>154</v>
      </c>
      <c r="G2" s="48" t="s">
        <v>179</v>
      </c>
      <c r="H2" s="45" t="s">
        <v>180</v>
      </c>
      <c r="I2" s="65" t="s">
        <v>181</v>
      </c>
      <c r="J2" s="44" t="s">
        <v>182</v>
      </c>
      <c r="K2" s="131" t="s">
        <v>183</v>
      </c>
      <c r="L2" s="132" t="s">
        <v>184</v>
      </c>
      <c r="M2" s="39" t="s">
        <v>185</v>
      </c>
      <c r="N2" s="66" t="s">
        <v>186</v>
      </c>
      <c r="O2" s="66" t="s">
        <v>187</v>
      </c>
    </row>
    <row r="3" spans="1:15">
      <c r="A3" s="121" t="s">
        <v>50</v>
      </c>
      <c r="B3" s="25">
        <v>17153</v>
      </c>
      <c r="C3" s="42">
        <v>144041</v>
      </c>
      <c r="D3" s="13">
        <f>C3/F3</f>
        <v>9.0237457431320028E-2</v>
      </c>
      <c r="E3" s="55">
        <f>C3/B3</f>
        <v>8.3974231912784933</v>
      </c>
      <c r="F3" s="10">
        <v>1596244</v>
      </c>
      <c r="G3" s="133">
        <v>85384</v>
      </c>
      <c r="H3" s="13">
        <f>G3/C3</f>
        <v>0.59277566803896109</v>
      </c>
      <c r="I3" s="55">
        <f>G3/B3</f>
        <v>4.9777881420159735</v>
      </c>
      <c r="J3" s="133">
        <v>48432</v>
      </c>
      <c r="K3" s="13">
        <f>J3/C3</f>
        <v>0.33623759901694655</v>
      </c>
      <c r="L3" s="55">
        <f>J3/B3</f>
        <v>2.8235294117647061</v>
      </c>
      <c r="M3" s="133">
        <v>10225</v>
      </c>
      <c r="N3" s="68">
        <f>M3/C3</f>
        <v>7.0986732944092301E-2</v>
      </c>
      <c r="O3" s="69">
        <f>M3/B3</f>
        <v>0.59610563749781376</v>
      </c>
    </row>
    <row r="4" spans="1:15">
      <c r="A4" s="121" t="s">
        <v>51</v>
      </c>
      <c r="B4" s="25">
        <v>22493</v>
      </c>
      <c r="C4" s="42">
        <v>46253</v>
      </c>
      <c r="D4" s="13">
        <f t="shared" ref="D4:D41" si="0">C4/F4</f>
        <v>5.2361313781849182E-2</v>
      </c>
      <c r="E4" s="55">
        <f t="shared" ref="E4:E41" si="1">C4/B4</f>
        <v>2.0563286355755124</v>
      </c>
      <c r="F4" s="10">
        <v>883343</v>
      </c>
      <c r="G4" s="42">
        <v>21978</v>
      </c>
      <c r="H4" s="13">
        <f t="shared" ref="H4:H41" si="2">G4/C4</f>
        <v>0.47516917821546711</v>
      </c>
      <c r="I4" s="55">
        <f t="shared" ref="I4:I41" si="3">G4/B4</f>
        <v>0.97710398790734898</v>
      </c>
      <c r="J4" s="42">
        <v>12827</v>
      </c>
      <c r="K4" s="13">
        <f>J4/C4</f>
        <v>0.2773225520506778</v>
      </c>
      <c r="L4" s="55">
        <f>J4/B4</f>
        <v>0.57026630507268927</v>
      </c>
      <c r="M4" s="42">
        <v>11448</v>
      </c>
      <c r="N4" s="68">
        <f>M4/C4</f>
        <v>0.24750826973385509</v>
      </c>
      <c r="O4" s="69">
        <f>M4/B4</f>
        <v>0.50895834259547412</v>
      </c>
    </row>
    <row r="5" spans="1:15">
      <c r="A5" s="121" t="s">
        <v>52</v>
      </c>
      <c r="B5" s="25">
        <v>16158</v>
      </c>
      <c r="C5" s="8">
        <v>33335</v>
      </c>
      <c r="D5" s="13">
        <v>3.35026472468231E-2</v>
      </c>
      <c r="E5" s="76">
        <v>2.0630647357346206</v>
      </c>
      <c r="F5" s="25">
        <v>994996</v>
      </c>
      <c r="G5" s="8">
        <v>18490</v>
      </c>
      <c r="H5" s="13">
        <v>0.55467226638668066</v>
      </c>
      <c r="I5" s="76">
        <v>1.1443247926723605</v>
      </c>
      <c r="J5" s="8">
        <v>14531</v>
      </c>
      <c r="K5" s="13">
        <v>0.43590820458977053</v>
      </c>
      <c r="L5" s="76">
        <v>0.89930684490654789</v>
      </c>
      <c r="M5" s="8">
        <v>314</v>
      </c>
      <c r="N5" s="13">
        <v>9.419529023548822E-3</v>
      </c>
      <c r="O5" s="122">
        <v>1.9433098155712342E-2</v>
      </c>
    </row>
    <row r="6" spans="1:15">
      <c r="A6" s="121" t="s">
        <v>53</v>
      </c>
      <c r="B6" s="25">
        <v>22583</v>
      </c>
      <c r="C6" s="42">
        <v>13080</v>
      </c>
      <c r="D6" s="13">
        <f t="shared" si="0"/>
        <v>6.3041917091203534E-2</v>
      </c>
      <c r="E6" s="55">
        <f t="shared" si="1"/>
        <v>0.57919674091130502</v>
      </c>
      <c r="F6" s="10">
        <v>207481</v>
      </c>
      <c r="G6" s="42">
        <v>4800</v>
      </c>
      <c r="H6" s="13">
        <f t="shared" si="2"/>
        <v>0.3669724770642202</v>
      </c>
      <c r="I6" s="55">
        <f t="shared" si="3"/>
        <v>0.21254926271974495</v>
      </c>
      <c r="J6" s="42">
        <v>8280</v>
      </c>
      <c r="K6" s="13">
        <f t="shared" ref="K6:K14" si="4">J6/C6</f>
        <v>0.6330275229357798</v>
      </c>
      <c r="L6" s="55">
        <f t="shared" ref="L6:L14" si="5">J6/B6</f>
        <v>0.36664747819156002</v>
      </c>
      <c r="M6" s="42">
        <v>0</v>
      </c>
      <c r="N6" s="68">
        <f t="shared" ref="N6:N14" si="6">M6/C6</f>
        <v>0</v>
      </c>
      <c r="O6" s="69">
        <f t="shared" ref="O6:O14" si="7">M6/B6</f>
        <v>0</v>
      </c>
    </row>
    <row r="7" spans="1:15">
      <c r="A7" s="121" t="s">
        <v>54</v>
      </c>
      <c r="B7" s="25">
        <v>7997</v>
      </c>
      <c r="C7" s="42">
        <v>32055</v>
      </c>
      <c r="D7" s="13">
        <f t="shared" si="0"/>
        <v>8.7493517482326616E-2</v>
      </c>
      <c r="E7" s="55">
        <f t="shared" si="1"/>
        <v>4.0083781418031759</v>
      </c>
      <c r="F7" s="10">
        <v>366370</v>
      </c>
      <c r="G7" s="42">
        <v>17853</v>
      </c>
      <c r="H7" s="13">
        <f t="shared" si="2"/>
        <v>0.55694899391670571</v>
      </c>
      <c r="I7" s="55">
        <f t="shared" si="3"/>
        <v>2.232462173314993</v>
      </c>
      <c r="J7" s="42">
        <v>10706</v>
      </c>
      <c r="K7" s="13">
        <f t="shared" si="4"/>
        <v>0.33398845733894866</v>
      </c>
      <c r="L7" s="55">
        <f t="shared" si="5"/>
        <v>1.3387520320120045</v>
      </c>
      <c r="M7" s="42">
        <v>3496</v>
      </c>
      <c r="N7" s="68">
        <f t="shared" si="6"/>
        <v>0.10906254874434565</v>
      </c>
      <c r="O7" s="69">
        <f t="shared" si="7"/>
        <v>0.43716393647617857</v>
      </c>
    </row>
    <row r="8" spans="1:15">
      <c r="A8" s="121" t="s">
        <v>55</v>
      </c>
      <c r="B8" s="25">
        <v>35688</v>
      </c>
      <c r="C8" s="42">
        <v>169353</v>
      </c>
      <c r="D8" s="13">
        <f t="shared" si="0"/>
        <v>0.15025898920567771</v>
      </c>
      <c r="E8" s="55">
        <f t="shared" si="1"/>
        <v>4.7453765971755208</v>
      </c>
      <c r="F8" s="10">
        <v>1127074</v>
      </c>
      <c r="G8" s="42">
        <v>74896</v>
      </c>
      <c r="H8" s="13">
        <f t="shared" si="2"/>
        <v>0.44224784916712429</v>
      </c>
      <c r="I8" s="55">
        <f t="shared" si="3"/>
        <v>2.0986325935888814</v>
      </c>
      <c r="J8" s="42">
        <v>62021</v>
      </c>
      <c r="K8" s="13">
        <f t="shared" si="4"/>
        <v>0.36622321423299264</v>
      </c>
      <c r="L8" s="55">
        <f t="shared" si="5"/>
        <v>1.7378670701636405</v>
      </c>
      <c r="M8" s="42">
        <v>32436</v>
      </c>
      <c r="N8" s="68">
        <f t="shared" si="6"/>
        <v>0.19152893659988307</v>
      </c>
      <c r="O8" s="69">
        <f t="shared" si="7"/>
        <v>0.90887693342299936</v>
      </c>
    </row>
    <row r="9" spans="1:15">
      <c r="A9" s="121" t="s">
        <v>56</v>
      </c>
      <c r="B9" s="25">
        <v>82934</v>
      </c>
      <c r="C9" s="42">
        <v>291088</v>
      </c>
      <c r="D9" s="13">
        <f t="shared" si="0"/>
        <v>7.8525653130526826E-2</v>
      </c>
      <c r="E9" s="55">
        <f t="shared" si="1"/>
        <v>3.5098753225456387</v>
      </c>
      <c r="F9" s="10">
        <v>3706916</v>
      </c>
      <c r="G9" s="42">
        <v>159593</v>
      </c>
      <c r="H9" s="13">
        <f t="shared" si="2"/>
        <v>0.54826375529049631</v>
      </c>
      <c r="I9" s="55">
        <f t="shared" si="3"/>
        <v>1.924337424940314</v>
      </c>
      <c r="J9" s="42">
        <v>100916</v>
      </c>
      <c r="K9" s="13">
        <f t="shared" si="4"/>
        <v>0.34668553839388777</v>
      </c>
      <c r="L9" s="55">
        <f t="shared" si="5"/>
        <v>1.2168230158921551</v>
      </c>
      <c r="M9" s="42">
        <v>30579</v>
      </c>
      <c r="N9" s="68">
        <f t="shared" si="6"/>
        <v>0.1050507063156159</v>
      </c>
      <c r="O9" s="69">
        <f t="shared" si="7"/>
        <v>0.36871488171316952</v>
      </c>
    </row>
    <row r="10" spans="1:15">
      <c r="A10" s="134" t="s">
        <v>57</v>
      </c>
      <c r="B10" s="25">
        <v>36405</v>
      </c>
      <c r="C10" s="42">
        <v>174736</v>
      </c>
      <c r="D10" s="13">
        <f t="shared" si="0"/>
        <v>0.10449317794745201</v>
      </c>
      <c r="E10" s="55">
        <f t="shared" si="1"/>
        <v>4.7997802499656643</v>
      </c>
      <c r="F10" s="10">
        <v>1672224</v>
      </c>
      <c r="G10" s="42">
        <v>80770</v>
      </c>
      <c r="H10" s="13">
        <f t="shared" si="2"/>
        <v>0.46224017947074442</v>
      </c>
      <c r="I10" s="55">
        <f t="shared" si="3"/>
        <v>2.2186512841642632</v>
      </c>
      <c r="J10" s="42">
        <v>62365</v>
      </c>
      <c r="K10" s="13">
        <f t="shared" si="4"/>
        <v>0.35690985257760277</v>
      </c>
      <c r="L10" s="55">
        <f t="shared" si="5"/>
        <v>1.7130888614201345</v>
      </c>
      <c r="M10" s="42">
        <v>31601</v>
      </c>
      <c r="N10" s="68">
        <f t="shared" si="6"/>
        <v>0.18084996795165278</v>
      </c>
      <c r="O10" s="69">
        <f t="shared" si="7"/>
        <v>0.86804010438126633</v>
      </c>
    </row>
    <row r="11" spans="1:15">
      <c r="A11" s="121" t="s">
        <v>58</v>
      </c>
      <c r="B11" s="25">
        <v>14312</v>
      </c>
      <c r="C11" s="42">
        <v>65459</v>
      </c>
      <c r="D11" s="13">
        <f t="shared" si="0"/>
        <v>9.0151121810542037E-2</v>
      </c>
      <c r="E11" s="55">
        <f t="shared" si="1"/>
        <v>4.5737143655673558</v>
      </c>
      <c r="F11" s="10">
        <v>726103</v>
      </c>
      <c r="G11" s="42">
        <v>43715</v>
      </c>
      <c r="H11" s="13">
        <f t="shared" si="2"/>
        <v>0.66782260651705649</v>
      </c>
      <c r="I11" s="55">
        <f t="shared" si="3"/>
        <v>3.0544298490776969</v>
      </c>
      <c r="J11" s="42">
        <v>18573</v>
      </c>
      <c r="K11" s="13">
        <f t="shared" si="4"/>
        <v>0.2837348569333476</v>
      </c>
      <c r="L11" s="55">
        <f t="shared" si="5"/>
        <v>1.2977221911682504</v>
      </c>
      <c r="M11" s="42">
        <v>3171</v>
      </c>
      <c r="N11" s="68">
        <f t="shared" si="6"/>
        <v>4.8442536549595933E-2</v>
      </c>
      <c r="O11" s="69">
        <f t="shared" si="7"/>
        <v>0.2215623253214086</v>
      </c>
    </row>
    <row r="12" spans="1:15">
      <c r="A12" s="121" t="s">
        <v>59</v>
      </c>
      <c r="B12" s="25">
        <v>47139</v>
      </c>
      <c r="C12" s="42">
        <v>158023</v>
      </c>
      <c r="D12" s="13">
        <f t="shared" si="0"/>
        <v>7.4347565683335823E-2</v>
      </c>
      <c r="E12" s="55">
        <f t="shared" si="1"/>
        <v>3.3522773075372831</v>
      </c>
      <c r="F12" s="10">
        <v>2125463</v>
      </c>
      <c r="G12" s="42">
        <v>88243</v>
      </c>
      <c r="H12" s="13">
        <f t="shared" si="2"/>
        <v>0.55841871120026831</v>
      </c>
      <c r="I12" s="55">
        <f t="shared" si="3"/>
        <v>1.8719743736608754</v>
      </c>
      <c r="J12" s="42">
        <v>49896</v>
      </c>
      <c r="K12" s="13">
        <f t="shared" si="4"/>
        <v>0.31575150452782191</v>
      </c>
      <c r="L12" s="55">
        <f t="shared" si="5"/>
        <v>1.0584866034493732</v>
      </c>
      <c r="M12" s="42">
        <v>19884</v>
      </c>
      <c r="N12" s="68">
        <f t="shared" si="6"/>
        <v>0.12582978427190977</v>
      </c>
      <c r="O12" s="69">
        <f t="shared" si="7"/>
        <v>0.42181633042703492</v>
      </c>
    </row>
    <row r="13" spans="1:15">
      <c r="A13" s="121" t="s">
        <v>60</v>
      </c>
      <c r="B13" s="25">
        <v>6460</v>
      </c>
      <c r="C13" s="42">
        <v>25971</v>
      </c>
      <c r="D13" s="13">
        <f t="shared" si="0"/>
        <v>8.946848054126863E-2</v>
      </c>
      <c r="E13" s="55">
        <f t="shared" si="1"/>
        <v>4.0202786377708977</v>
      </c>
      <c r="F13" s="10">
        <v>290281</v>
      </c>
      <c r="G13" s="42">
        <v>14459</v>
      </c>
      <c r="H13" s="13">
        <f t="shared" si="2"/>
        <v>0.55673635978591507</v>
      </c>
      <c r="I13" s="55">
        <f t="shared" si="3"/>
        <v>2.2382352941176471</v>
      </c>
      <c r="J13" s="42">
        <v>3606</v>
      </c>
      <c r="K13" s="13">
        <f t="shared" si="4"/>
        <v>0.13884717569596858</v>
      </c>
      <c r="L13" s="55">
        <f t="shared" si="5"/>
        <v>0.55820433436532513</v>
      </c>
      <c r="M13" s="42">
        <v>7906</v>
      </c>
      <c r="N13" s="68">
        <f t="shared" si="6"/>
        <v>0.30441646451811638</v>
      </c>
      <c r="O13" s="69">
        <f t="shared" si="7"/>
        <v>1.2238390092879257</v>
      </c>
    </row>
    <row r="14" spans="1:15">
      <c r="A14" s="121" t="s">
        <v>61</v>
      </c>
      <c r="B14" s="25">
        <v>4469</v>
      </c>
      <c r="C14" s="42">
        <v>17636</v>
      </c>
      <c r="D14" s="13">
        <f t="shared" si="0"/>
        <v>8.7261140193759704E-2</v>
      </c>
      <c r="E14" s="55">
        <f t="shared" si="1"/>
        <v>3.9462967106735287</v>
      </c>
      <c r="F14" s="10">
        <v>202106</v>
      </c>
      <c r="G14" s="42">
        <v>10562</v>
      </c>
      <c r="H14" s="13">
        <f t="shared" si="2"/>
        <v>0.59888863687911087</v>
      </c>
      <c r="I14" s="55">
        <f t="shared" si="3"/>
        <v>2.3633922577757889</v>
      </c>
      <c r="J14" s="42">
        <v>4647</v>
      </c>
      <c r="K14" s="13">
        <f t="shared" si="4"/>
        <v>0.26349512361079608</v>
      </c>
      <c r="L14" s="55">
        <f t="shared" si="5"/>
        <v>1.0398299395837995</v>
      </c>
      <c r="M14" s="42">
        <v>2427</v>
      </c>
      <c r="N14" s="68">
        <f t="shared" si="6"/>
        <v>0.137616239510093</v>
      </c>
      <c r="O14" s="69">
        <f t="shared" si="7"/>
        <v>0.54307451331394052</v>
      </c>
    </row>
    <row r="15" spans="1:15">
      <c r="A15" s="121" t="s">
        <v>62</v>
      </c>
      <c r="B15" s="25">
        <v>9974</v>
      </c>
      <c r="C15" s="8">
        <v>36590</v>
      </c>
      <c r="D15" s="13">
        <v>7.7299115253635739E-2</v>
      </c>
      <c r="E15" s="76">
        <v>3.6685381993182276</v>
      </c>
      <c r="F15" s="25">
        <v>473356</v>
      </c>
      <c r="G15" s="8">
        <v>23148</v>
      </c>
      <c r="H15" s="13">
        <v>0.63263186663022686</v>
      </c>
      <c r="I15" s="76">
        <v>2.3208341688389815</v>
      </c>
      <c r="J15" s="8">
        <v>10912</v>
      </c>
      <c r="K15" s="13">
        <v>0.29822355834927577</v>
      </c>
      <c r="L15" s="76">
        <v>1.0940445157409264</v>
      </c>
      <c r="M15" s="8">
        <v>2530</v>
      </c>
      <c r="N15" s="13">
        <v>6.9144575020497409E-2</v>
      </c>
      <c r="O15" s="122">
        <v>0.25365951473831966</v>
      </c>
    </row>
    <row r="16" spans="1:15">
      <c r="A16" s="121" t="s">
        <v>63</v>
      </c>
      <c r="B16" s="25">
        <v>8398</v>
      </c>
      <c r="C16" s="8">
        <v>22934</v>
      </c>
      <c r="D16" s="13">
        <v>9.4033810185697703E-2</v>
      </c>
      <c r="E16" s="76">
        <v>2.7308883067397001</v>
      </c>
      <c r="F16" s="25">
        <v>243891</v>
      </c>
      <c r="G16" s="8">
        <v>14020</v>
      </c>
      <c r="H16" s="13">
        <v>0.61131943838841896</v>
      </c>
      <c r="I16" s="76">
        <v>1.6694451059776136</v>
      </c>
      <c r="J16" s="8">
        <v>7212</v>
      </c>
      <c r="K16" s="13">
        <v>0.31446760268596841</v>
      </c>
      <c r="L16" s="76">
        <v>0.85877589902357709</v>
      </c>
      <c r="M16" s="8">
        <v>1702</v>
      </c>
      <c r="N16" s="13">
        <v>7.4212958925612624E-2</v>
      </c>
      <c r="O16" s="122">
        <v>0.20266730173850916</v>
      </c>
    </row>
    <row r="17" spans="1:15">
      <c r="A17" s="134" t="s">
        <v>64</v>
      </c>
      <c r="B17" s="25">
        <v>5559</v>
      </c>
      <c r="C17" s="42">
        <v>72715</v>
      </c>
      <c r="D17" s="13">
        <f t="shared" si="0"/>
        <v>0.11883031034950475</v>
      </c>
      <c r="E17" s="55">
        <f t="shared" si="1"/>
        <v>13.08059003417881</v>
      </c>
      <c r="F17" s="10">
        <v>611923</v>
      </c>
      <c r="G17" s="42">
        <v>27141</v>
      </c>
      <c r="H17" s="13">
        <f t="shared" si="2"/>
        <v>0.37325173623048891</v>
      </c>
      <c r="I17" s="55">
        <f t="shared" si="3"/>
        <v>4.882352941176471</v>
      </c>
      <c r="J17" s="42">
        <v>35859</v>
      </c>
      <c r="K17" s="13">
        <f t="shared" ref="K17:K24" si="8">J17/C17</f>
        <v>0.49314446812899676</v>
      </c>
      <c r="L17" s="55">
        <f t="shared" ref="L17:L24" si="9">J17/B17</f>
        <v>6.4506206152185648</v>
      </c>
      <c r="M17" s="42">
        <v>9715</v>
      </c>
      <c r="N17" s="68">
        <f t="shared" ref="N17:N24" si="10">M17/C17</f>
        <v>0.13360379564051433</v>
      </c>
      <c r="O17" s="69">
        <f t="shared" ref="O17:O24" si="11">M17/B17</f>
        <v>1.7476164777837742</v>
      </c>
    </row>
    <row r="18" spans="1:15">
      <c r="A18" s="121" t="s">
        <v>65</v>
      </c>
      <c r="B18" s="25">
        <v>29568</v>
      </c>
      <c r="C18" s="42">
        <v>18512</v>
      </c>
      <c r="D18" s="13">
        <f t="shared" si="0"/>
        <v>3.0904841402337228E-2</v>
      </c>
      <c r="E18" s="55">
        <f t="shared" si="1"/>
        <v>0.62608225108225113</v>
      </c>
      <c r="F18" s="10">
        <v>599000</v>
      </c>
      <c r="G18" s="42">
        <v>2246</v>
      </c>
      <c r="H18" s="13">
        <f t="shared" si="2"/>
        <v>0.1213267070008643</v>
      </c>
      <c r="I18" s="55">
        <f t="shared" si="3"/>
        <v>7.5960497835497839E-2</v>
      </c>
      <c r="J18" s="42">
        <v>16266</v>
      </c>
      <c r="K18" s="13">
        <f t="shared" si="8"/>
        <v>0.87867329299913566</v>
      </c>
      <c r="L18" s="55">
        <f t="shared" si="9"/>
        <v>0.55012175324675328</v>
      </c>
      <c r="M18" s="42">
        <v>0</v>
      </c>
      <c r="N18" s="68">
        <f t="shared" si="10"/>
        <v>0</v>
      </c>
      <c r="O18" s="69">
        <f t="shared" si="11"/>
        <v>0</v>
      </c>
    </row>
    <row r="19" spans="1:15">
      <c r="A19" s="121" t="s">
        <v>66</v>
      </c>
      <c r="B19" s="25">
        <v>22529</v>
      </c>
      <c r="C19" s="42">
        <v>178400</v>
      </c>
      <c r="D19" s="13">
        <f t="shared" si="0"/>
        <v>0.15436385047819048</v>
      </c>
      <c r="E19" s="55">
        <f t="shared" si="1"/>
        <v>7.9186825868880106</v>
      </c>
      <c r="F19" s="10">
        <v>1155711</v>
      </c>
      <c r="G19" s="42">
        <v>121490</v>
      </c>
      <c r="H19" s="13">
        <f t="shared" si="2"/>
        <v>0.68099775784753358</v>
      </c>
      <c r="I19" s="55">
        <f t="shared" si="3"/>
        <v>5.392605086777043</v>
      </c>
      <c r="J19" s="42">
        <v>46821</v>
      </c>
      <c r="K19" s="13">
        <f t="shared" si="8"/>
        <v>0.26244955156950672</v>
      </c>
      <c r="L19" s="55">
        <f t="shared" si="9"/>
        <v>2.0782546939500199</v>
      </c>
      <c r="M19" s="42">
        <v>10089</v>
      </c>
      <c r="N19" s="68">
        <f t="shared" si="10"/>
        <v>5.6552690582959642E-2</v>
      </c>
      <c r="O19" s="69">
        <f t="shared" si="11"/>
        <v>0.44782280616094811</v>
      </c>
    </row>
    <row r="20" spans="1:15">
      <c r="A20" s="121" t="s">
        <v>67</v>
      </c>
      <c r="B20" s="25">
        <v>3616</v>
      </c>
      <c r="C20" s="42">
        <v>26211</v>
      </c>
      <c r="D20" s="13">
        <f t="shared" si="0"/>
        <v>0.10513585713941903</v>
      </c>
      <c r="E20" s="55">
        <f t="shared" si="1"/>
        <v>7.2486172566371678</v>
      </c>
      <c r="F20" s="10">
        <v>249306</v>
      </c>
      <c r="G20" s="42">
        <v>18079</v>
      </c>
      <c r="H20" s="13">
        <f t="shared" si="2"/>
        <v>0.68974857884094465</v>
      </c>
      <c r="I20" s="55">
        <f t="shared" si="3"/>
        <v>4.9997234513274336</v>
      </c>
      <c r="J20" s="42">
        <v>6362</v>
      </c>
      <c r="K20" s="13">
        <f t="shared" si="8"/>
        <v>0.24272252107893633</v>
      </c>
      <c r="L20" s="55">
        <f t="shared" si="9"/>
        <v>1.7594026548672566</v>
      </c>
      <c r="M20" s="42">
        <v>1770</v>
      </c>
      <c r="N20" s="68">
        <f t="shared" si="10"/>
        <v>6.7528900080119039E-2</v>
      </c>
      <c r="O20" s="69">
        <f t="shared" si="11"/>
        <v>0.48949115044247787</v>
      </c>
    </row>
    <row r="21" spans="1:15">
      <c r="A21" s="121" t="s">
        <v>68</v>
      </c>
      <c r="B21" s="25">
        <v>17075</v>
      </c>
      <c r="C21" s="42">
        <v>80908</v>
      </c>
      <c r="D21" s="13">
        <f t="shared" si="0"/>
        <v>9.5728947038375353E-2</v>
      </c>
      <c r="E21" s="55">
        <f t="shared" si="1"/>
        <v>4.7383894582723283</v>
      </c>
      <c r="F21" s="10">
        <v>845178</v>
      </c>
      <c r="G21" s="42">
        <v>37191</v>
      </c>
      <c r="H21" s="13">
        <f t="shared" si="2"/>
        <v>0.45967024274484602</v>
      </c>
      <c r="I21" s="55">
        <f t="shared" si="3"/>
        <v>2.1780966325036601</v>
      </c>
      <c r="J21" s="42">
        <v>39010</v>
      </c>
      <c r="K21" s="13">
        <f t="shared" si="8"/>
        <v>0.48215256834923614</v>
      </c>
      <c r="L21" s="55">
        <f t="shared" si="9"/>
        <v>2.2846266471449486</v>
      </c>
      <c r="M21" s="42">
        <v>4707</v>
      </c>
      <c r="N21" s="68">
        <f t="shared" si="10"/>
        <v>5.8177188905917832E-2</v>
      </c>
      <c r="O21" s="69">
        <f t="shared" si="11"/>
        <v>0.27566617862371889</v>
      </c>
    </row>
    <row r="22" spans="1:15">
      <c r="A22" s="121" t="s">
        <v>69</v>
      </c>
      <c r="B22" s="25">
        <v>14532</v>
      </c>
      <c r="C22" s="42">
        <v>83721</v>
      </c>
      <c r="D22" s="13">
        <f t="shared" si="0"/>
        <v>9.5011393968006105E-2</v>
      </c>
      <c r="E22" s="55">
        <f t="shared" si="1"/>
        <v>5.7611478117258468</v>
      </c>
      <c r="F22" s="10">
        <v>881168</v>
      </c>
      <c r="G22" s="42">
        <v>45404</v>
      </c>
      <c r="H22" s="13">
        <f t="shared" si="2"/>
        <v>0.54232510361796926</v>
      </c>
      <c r="I22" s="55">
        <f t="shared" si="3"/>
        <v>3.1244150839526563</v>
      </c>
      <c r="J22" s="42">
        <v>24367</v>
      </c>
      <c r="K22" s="13">
        <f t="shared" si="8"/>
        <v>0.29105003523608175</v>
      </c>
      <c r="L22" s="55">
        <f t="shared" si="9"/>
        <v>1.6767822736030829</v>
      </c>
      <c r="M22" s="42">
        <v>13950</v>
      </c>
      <c r="N22" s="68">
        <f t="shared" si="10"/>
        <v>0.16662486114594904</v>
      </c>
      <c r="O22" s="69">
        <f t="shared" si="11"/>
        <v>0.95995045417010738</v>
      </c>
    </row>
    <row r="23" spans="1:15">
      <c r="A23" s="121" t="s">
        <v>70</v>
      </c>
      <c r="B23" s="25">
        <v>1410</v>
      </c>
      <c r="C23" s="42">
        <v>40334</v>
      </c>
      <c r="D23" s="13">
        <f t="shared" si="0"/>
        <v>7.997366860913549E-2</v>
      </c>
      <c r="E23" s="55">
        <f t="shared" si="1"/>
        <v>28.605673758865247</v>
      </c>
      <c r="F23" s="10">
        <v>504341</v>
      </c>
      <c r="G23" s="42">
        <v>16506</v>
      </c>
      <c r="H23" s="13">
        <f t="shared" si="2"/>
        <v>0.40923290524123568</v>
      </c>
      <c r="I23" s="55">
        <f t="shared" si="3"/>
        <v>11.706382978723404</v>
      </c>
      <c r="J23" s="42">
        <v>3617</v>
      </c>
      <c r="K23" s="13">
        <f t="shared" si="8"/>
        <v>8.9676203699112417E-2</v>
      </c>
      <c r="L23" s="55">
        <f t="shared" si="9"/>
        <v>2.5652482269503545</v>
      </c>
      <c r="M23" s="42">
        <v>20211</v>
      </c>
      <c r="N23" s="68">
        <f t="shared" si="10"/>
        <v>0.50109089105965188</v>
      </c>
      <c r="O23" s="69">
        <f t="shared" si="11"/>
        <v>14.334042553191489</v>
      </c>
    </row>
    <row r="24" spans="1:15">
      <c r="A24" s="134" t="s">
        <v>71</v>
      </c>
      <c r="B24" s="25">
        <v>25163</v>
      </c>
      <c r="C24" s="42">
        <v>223689</v>
      </c>
      <c r="D24" s="13">
        <f t="shared" si="0"/>
        <v>9.0049249740547177E-2</v>
      </c>
      <c r="E24" s="55">
        <f t="shared" si="1"/>
        <v>8.8895998092437303</v>
      </c>
      <c r="F24" s="10">
        <v>2484074</v>
      </c>
      <c r="G24" s="42">
        <v>127718</v>
      </c>
      <c r="H24" s="13">
        <f t="shared" si="2"/>
        <v>0.57096236292352331</v>
      </c>
      <c r="I24" s="55">
        <f t="shared" si="3"/>
        <v>5.0756269125303026</v>
      </c>
      <c r="J24" s="42">
        <v>24471</v>
      </c>
      <c r="K24" s="13">
        <f t="shared" si="8"/>
        <v>0.10939742231401633</v>
      </c>
      <c r="L24" s="55">
        <f t="shared" si="9"/>
        <v>0.97249930453443545</v>
      </c>
      <c r="M24" s="42">
        <v>71500</v>
      </c>
      <c r="N24" s="68">
        <f t="shared" si="10"/>
        <v>0.31964021476246041</v>
      </c>
      <c r="O24" s="69">
        <f t="shared" si="11"/>
        <v>2.8414735921789931</v>
      </c>
    </row>
    <row r="25" spans="1:15">
      <c r="A25" s="121" t="s">
        <v>72</v>
      </c>
      <c r="B25" s="25">
        <v>27732</v>
      </c>
      <c r="C25" s="8">
        <v>160752</v>
      </c>
      <c r="D25" s="13">
        <v>8.7211175912111763E-2</v>
      </c>
      <c r="E25" s="76">
        <v>5.7966248377325833</v>
      </c>
      <c r="F25" s="25">
        <v>1843250</v>
      </c>
      <c r="G25" s="8">
        <v>64052</v>
      </c>
      <c r="H25" s="13">
        <v>0.39845227431073954</v>
      </c>
      <c r="I25" s="76">
        <v>2.3096783499206692</v>
      </c>
      <c r="J25" s="8">
        <v>70675</v>
      </c>
      <c r="K25" s="13">
        <v>0.43965238379615806</v>
      </c>
      <c r="L25" s="76">
        <v>2.548499927881148</v>
      </c>
      <c r="M25" s="8">
        <v>26025</v>
      </c>
      <c r="N25" s="13">
        <v>0.16189534189310242</v>
      </c>
      <c r="O25" s="122">
        <v>0.93844655993076587</v>
      </c>
    </row>
    <row r="26" spans="1:15">
      <c r="A26" s="121" t="s">
        <v>73</v>
      </c>
      <c r="B26" s="25">
        <v>34114</v>
      </c>
      <c r="C26" s="42">
        <v>166826</v>
      </c>
      <c r="D26" s="13">
        <f t="shared" si="0"/>
        <v>0.14167476272326432</v>
      </c>
      <c r="E26" s="55">
        <f t="shared" si="1"/>
        <v>4.8902503371050008</v>
      </c>
      <c r="F26" s="10">
        <v>1177528</v>
      </c>
      <c r="G26" s="42">
        <v>112180</v>
      </c>
      <c r="H26" s="13">
        <f t="shared" si="2"/>
        <v>0.67243715008451921</v>
      </c>
      <c r="I26" s="55">
        <f t="shared" si="3"/>
        <v>3.2883859998827463</v>
      </c>
      <c r="J26" s="42">
        <v>24009</v>
      </c>
      <c r="K26" s="13">
        <f>J26/C26</f>
        <v>0.14391641590639348</v>
      </c>
      <c r="L26" s="55">
        <f>J26/B26</f>
        <v>0.70378730140118428</v>
      </c>
      <c r="M26" s="42">
        <v>30637</v>
      </c>
      <c r="N26" s="68">
        <f>M26/C26</f>
        <v>0.18364643400908731</v>
      </c>
      <c r="O26" s="69">
        <f>M26/B26</f>
        <v>0.89807703582107057</v>
      </c>
    </row>
    <row r="27" spans="1:15">
      <c r="A27" s="121" t="s">
        <v>74</v>
      </c>
      <c r="B27" s="25">
        <v>12588</v>
      </c>
      <c r="C27" s="42">
        <v>63767</v>
      </c>
      <c r="D27" s="13">
        <f t="shared" si="0"/>
        <v>0.13452385975275305</v>
      </c>
      <c r="E27" s="55">
        <f t="shared" si="1"/>
        <v>5.0656974896727043</v>
      </c>
      <c r="F27" s="10">
        <v>474020</v>
      </c>
      <c r="G27" s="42">
        <v>38515</v>
      </c>
      <c r="H27" s="13">
        <f t="shared" si="2"/>
        <v>0.60399579719917829</v>
      </c>
      <c r="I27" s="55">
        <f t="shared" si="3"/>
        <v>3.0596599936447411</v>
      </c>
      <c r="J27" s="42">
        <v>7946</v>
      </c>
      <c r="K27" s="13">
        <f>J27/C27</f>
        <v>0.12460990794611633</v>
      </c>
      <c r="L27" s="55">
        <f>J27/B27</f>
        <v>0.63123609787098822</v>
      </c>
      <c r="M27" s="42">
        <v>17306</v>
      </c>
      <c r="N27" s="68">
        <f>M27/C27</f>
        <v>0.2713942948547054</v>
      </c>
      <c r="O27" s="69">
        <f>M27/B27</f>
        <v>1.3748013981569749</v>
      </c>
    </row>
    <row r="28" spans="1:15">
      <c r="A28" s="121" t="s">
        <v>75</v>
      </c>
      <c r="B28" s="25">
        <v>75604</v>
      </c>
      <c r="C28" s="42">
        <v>170672</v>
      </c>
      <c r="D28" s="13">
        <f t="shared" si="0"/>
        <v>8.5802853324941003E-2</v>
      </c>
      <c r="E28" s="55">
        <f t="shared" si="1"/>
        <v>2.2574466959420136</v>
      </c>
      <c r="F28" s="10">
        <v>1989118</v>
      </c>
      <c r="G28" s="42">
        <v>79470</v>
      </c>
      <c r="H28" s="13">
        <f t="shared" si="2"/>
        <v>0.4656299803131152</v>
      </c>
      <c r="I28" s="55">
        <f t="shared" si="3"/>
        <v>1.0511348605893869</v>
      </c>
      <c r="J28" s="42">
        <v>82794</v>
      </c>
      <c r="K28" s="13">
        <f>J28/C28</f>
        <v>0.48510593418955655</v>
      </c>
      <c r="L28" s="55">
        <f>J28/B28</f>
        <v>1.0951007883180783</v>
      </c>
      <c r="M28" s="42">
        <v>8408</v>
      </c>
      <c r="N28" s="68">
        <f>M28/C28</f>
        <v>4.9264085497328206E-2</v>
      </c>
      <c r="O28" s="69">
        <f>M28/B28</f>
        <v>0.11121104703454844</v>
      </c>
    </row>
    <row r="29" spans="1:15">
      <c r="A29" s="121" t="s">
        <v>76</v>
      </c>
      <c r="B29" s="25">
        <v>17871</v>
      </c>
      <c r="C29" s="42">
        <v>52508</v>
      </c>
      <c r="D29" s="13">
        <f t="shared" si="0"/>
        <v>8.0792227894767615E-2</v>
      </c>
      <c r="E29" s="55">
        <f t="shared" si="1"/>
        <v>2.9381679816462425</v>
      </c>
      <c r="F29" s="10">
        <v>649914</v>
      </c>
      <c r="G29" s="42">
        <v>33295</v>
      </c>
      <c r="H29" s="13">
        <f t="shared" si="2"/>
        <v>0.63409385236535387</v>
      </c>
      <c r="I29" s="55">
        <f t="shared" si="3"/>
        <v>1.8630742543786023</v>
      </c>
      <c r="J29" s="42">
        <v>17566</v>
      </c>
      <c r="K29" s="13">
        <f>J29/C29</f>
        <v>0.33453949874304867</v>
      </c>
      <c r="L29" s="55">
        <f>J29/B29</f>
        <v>0.982933243802809</v>
      </c>
      <c r="M29" s="42">
        <v>1647</v>
      </c>
      <c r="N29" s="68">
        <f>M29/C29</f>
        <v>3.1366648891597473E-2</v>
      </c>
      <c r="O29" s="69">
        <f>M29/B29</f>
        <v>9.2160483464831286E-2</v>
      </c>
    </row>
    <row r="30" spans="1:15">
      <c r="A30" s="121" t="s">
        <v>77</v>
      </c>
      <c r="B30" s="25">
        <v>190934</v>
      </c>
      <c r="C30" s="8">
        <v>586360</v>
      </c>
      <c r="D30" s="13">
        <v>4.9645523376898051E-2</v>
      </c>
      <c r="E30" s="76">
        <v>3.0710088302764307</v>
      </c>
      <c r="F30" s="25">
        <v>11810934</v>
      </c>
      <c r="G30" s="8">
        <v>355233</v>
      </c>
      <c r="H30" s="13">
        <v>0.60582747799986358</v>
      </c>
      <c r="I30" s="76">
        <v>1.8605015345616811</v>
      </c>
      <c r="J30" s="8">
        <v>197443</v>
      </c>
      <c r="K30" s="13">
        <v>0.33672658435091068</v>
      </c>
      <c r="L30" s="76">
        <v>1.034090313930468</v>
      </c>
      <c r="M30" s="8">
        <v>33684</v>
      </c>
      <c r="N30" s="13">
        <v>5.7445937649225731E-2</v>
      </c>
      <c r="O30" s="122">
        <v>0.17641698178428147</v>
      </c>
    </row>
    <row r="31" spans="1:15">
      <c r="A31" s="121" t="s">
        <v>78</v>
      </c>
      <c r="B31" s="25">
        <v>8020</v>
      </c>
      <c r="C31" s="42">
        <v>15573</v>
      </c>
      <c r="D31" s="13">
        <f t="shared" si="0"/>
        <v>0.11091801340446293</v>
      </c>
      <c r="E31" s="55">
        <f t="shared" si="1"/>
        <v>1.9417705735660848</v>
      </c>
      <c r="F31" s="10">
        <v>140401</v>
      </c>
      <c r="G31" s="42">
        <v>9195</v>
      </c>
      <c r="H31" s="13">
        <f t="shared" si="2"/>
        <v>0.59044500096320551</v>
      </c>
      <c r="I31" s="55">
        <f t="shared" si="3"/>
        <v>1.1465087281795512</v>
      </c>
      <c r="J31" s="42">
        <v>4039</v>
      </c>
      <c r="K31" s="13">
        <f>J31/C31</f>
        <v>0.25935914724202147</v>
      </c>
      <c r="L31" s="55">
        <f>J31/B31</f>
        <v>0.50361596009975063</v>
      </c>
      <c r="M31" s="42">
        <v>2339</v>
      </c>
      <c r="N31" s="68">
        <f>M31/C31</f>
        <v>0.15019585179477302</v>
      </c>
      <c r="O31" s="69">
        <f>M31/B31</f>
        <v>0.29164588528678304</v>
      </c>
    </row>
    <row r="32" spans="1:15">
      <c r="A32" s="121" t="s">
        <v>79</v>
      </c>
      <c r="B32" s="25">
        <v>10384</v>
      </c>
      <c r="C32" s="8">
        <v>64158</v>
      </c>
      <c r="D32" s="13">
        <v>9.5770787804965424E-2</v>
      </c>
      <c r="E32" s="76">
        <v>6.1785439137134048</v>
      </c>
      <c r="F32" s="25">
        <v>669912</v>
      </c>
      <c r="G32" s="8">
        <v>38738</v>
      </c>
      <c r="H32" s="13">
        <v>0.60379064185292564</v>
      </c>
      <c r="I32" s="76">
        <v>3.7305469953775039</v>
      </c>
      <c r="J32" s="8">
        <v>14855</v>
      </c>
      <c r="K32" s="13">
        <v>0.23153776613984225</v>
      </c>
      <c r="L32" s="76">
        <v>1.4305662557781202</v>
      </c>
      <c r="M32" s="8">
        <v>10565</v>
      </c>
      <c r="N32" s="13">
        <v>0.16467159200723214</v>
      </c>
      <c r="O32" s="122">
        <v>1.0174306625577811</v>
      </c>
    </row>
    <row r="33" spans="1:15">
      <c r="A33" s="121" t="s">
        <v>80</v>
      </c>
      <c r="B33" s="25">
        <v>22118</v>
      </c>
      <c r="C33" s="8">
        <v>176549</v>
      </c>
      <c r="D33" s="13">
        <v>9.5682061693194584E-2</v>
      </c>
      <c r="E33" s="76">
        <v>7.9821412424269829</v>
      </c>
      <c r="F33" s="25">
        <v>1845163</v>
      </c>
      <c r="G33" s="8">
        <v>110894</v>
      </c>
      <c r="H33" s="13">
        <v>0.62812023857399357</v>
      </c>
      <c r="I33" s="76">
        <v>5.0137444615245501</v>
      </c>
      <c r="J33" s="8">
        <v>38694</v>
      </c>
      <c r="K33" s="13">
        <v>0.21916861607825588</v>
      </c>
      <c r="L33" s="76">
        <v>1.7494348494438918</v>
      </c>
      <c r="M33" s="8">
        <v>26961</v>
      </c>
      <c r="N33" s="13">
        <v>0.15271114534775049</v>
      </c>
      <c r="O33" s="122">
        <v>1.2189619314585405</v>
      </c>
    </row>
    <row r="34" spans="1:15">
      <c r="A34" s="121" t="s">
        <v>81</v>
      </c>
      <c r="B34" s="25">
        <v>31931</v>
      </c>
      <c r="C34" s="42">
        <v>107758</v>
      </c>
      <c r="D34" s="13">
        <f t="shared" si="0"/>
        <v>8.3967032821464671E-2</v>
      </c>
      <c r="E34" s="55">
        <f t="shared" si="1"/>
        <v>3.3747142275531616</v>
      </c>
      <c r="F34" s="10">
        <v>1283337</v>
      </c>
      <c r="G34" s="42">
        <v>64305</v>
      </c>
      <c r="H34" s="13">
        <f t="shared" si="2"/>
        <v>0.59675383730210285</v>
      </c>
      <c r="I34" s="55">
        <f t="shared" si="3"/>
        <v>2.013873665090351</v>
      </c>
      <c r="J34" s="42">
        <v>35123</v>
      </c>
      <c r="K34" s="13">
        <f>J34/C34</f>
        <v>0.32594331743350841</v>
      </c>
      <c r="L34" s="55">
        <f>J34/B34</f>
        <v>1.0999655507187374</v>
      </c>
      <c r="M34" s="42">
        <v>8330</v>
      </c>
      <c r="N34" s="68">
        <f>M34/C34</f>
        <v>7.7302845264388728E-2</v>
      </c>
      <c r="O34" s="69">
        <f>M34/B34</f>
        <v>0.26087501174407318</v>
      </c>
    </row>
    <row r="35" spans="1:15">
      <c r="A35" s="121" t="s">
        <v>82</v>
      </c>
      <c r="B35" s="25">
        <v>16359</v>
      </c>
      <c r="C35" s="42">
        <v>53144</v>
      </c>
      <c r="D35" s="13">
        <f t="shared" si="0"/>
        <v>7.4116739722550354E-2</v>
      </c>
      <c r="E35" s="55">
        <f t="shared" si="1"/>
        <v>3.2486093281985453</v>
      </c>
      <c r="F35" s="10">
        <v>717031</v>
      </c>
      <c r="G35" s="42">
        <v>36069</v>
      </c>
      <c r="H35" s="13">
        <f t="shared" si="2"/>
        <v>0.6787031461688996</v>
      </c>
      <c r="I35" s="55">
        <f t="shared" si="3"/>
        <v>2.2048413717219879</v>
      </c>
      <c r="J35" s="42">
        <v>13606</v>
      </c>
      <c r="K35" s="13">
        <f>J35/C35</f>
        <v>0.25602137588438956</v>
      </c>
      <c r="L35" s="55">
        <f>J35/B35</f>
        <v>0.83171342991625408</v>
      </c>
      <c r="M35" s="42">
        <v>3469</v>
      </c>
      <c r="N35" s="68">
        <f>M35/C35</f>
        <v>6.5275477946710819E-2</v>
      </c>
      <c r="O35" s="69">
        <f>M35/B35</f>
        <v>0.21205452656030319</v>
      </c>
    </row>
    <row r="36" spans="1:15">
      <c r="A36" s="121" t="s">
        <v>83</v>
      </c>
      <c r="B36" s="25">
        <v>11147</v>
      </c>
      <c r="C36" s="42">
        <v>24807</v>
      </c>
      <c r="D36" s="13">
        <f t="shared" si="0"/>
        <v>6.8600014379815166E-2</v>
      </c>
      <c r="E36" s="55">
        <f t="shared" si="1"/>
        <v>2.2254418229119941</v>
      </c>
      <c r="F36" s="10">
        <v>361618</v>
      </c>
      <c r="G36" s="42">
        <v>15600</v>
      </c>
      <c r="H36" s="13">
        <f t="shared" si="2"/>
        <v>0.62885475873745311</v>
      </c>
      <c r="I36" s="55">
        <f t="shared" si="3"/>
        <v>1.3994796806315601</v>
      </c>
      <c r="J36" s="42">
        <v>8482</v>
      </c>
      <c r="K36" s="13">
        <f>J36/C36</f>
        <v>0.34191961946224858</v>
      </c>
      <c r="L36" s="55">
        <f>J36/B36</f>
        <v>0.76092222122544184</v>
      </c>
      <c r="M36" s="42">
        <v>725</v>
      </c>
      <c r="N36" s="68">
        <f>M36/C36</f>
        <v>2.9225621800298304E-2</v>
      </c>
      <c r="O36" s="69">
        <f>M36/B36</f>
        <v>6.5039921054992372E-2</v>
      </c>
    </row>
    <row r="37" spans="1:15">
      <c r="A37" s="121" t="s">
        <v>84</v>
      </c>
      <c r="B37" s="25">
        <v>82823</v>
      </c>
      <c r="C37" s="8">
        <v>369923</v>
      </c>
      <c r="D37" s="13">
        <v>0.10375636972331111</v>
      </c>
      <c r="E37" s="76">
        <v>4.4664284075679461</v>
      </c>
      <c r="F37" s="25">
        <v>3565304</v>
      </c>
      <c r="G37" s="8">
        <v>161662</v>
      </c>
      <c r="H37" s="13">
        <v>0.43701527074553354</v>
      </c>
      <c r="I37" s="76">
        <v>1.9518974197988481</v>
      </c>
      <c r="J37" s="8">
        <v>172974</v>
      </c>
      <c r="K37" s="13">
        <v>0.46759460752643117</v>
      </c>
      <c r="L37" s="76">
        <v>2.0884778382816367</v>
      </c>
      <c r="M37" s="8">
        <v>35287</v>
      </c>
      <c r="N37" s="13">
        <v>9.5390121728035293E-2</v>
      </c>
      <c r="O37" s="122">
        <v>0.4260531494874612</v>
      </c>
    </row>
    <row r="38" spans="1:15">
      <c r="A38" s="121" t="s">
        <v>85</v>
      </c>
      <c r="B38" s="25">
        <v>6528</v>
      </c>
      <c r="C38" s="42">
        <v>40857</v>
      </c>
      <c r="D38" s="13">
        <f t="shared" si="0"/>
        <v>0.1520650883389596</v>
      </c>
      <c r="E38" s="55">
        <f t="shared" si="1"/>
        <v>6.2587316176470589</v>
      </c>
      <c r="F38" s="10">
        <v>268681</v>
      </c>
      <c r="G38" s="42">
        <v>29531</v>
      </c>
      <c r="H38" s="13">
        <f t="shared" si="2"/>
        <v>0.72278924052182003</v>
      </c>
      <c r="I38" s="55">
        <f t="shared" si="3"/>
        <v>4.5237438725490193</v>
      </c>
      <c r="J38" s="42">
        <v>6487</v>
      </c>
      <c r="K38" s="13">
        <f>J38/C38</f>
        <v>0.15877328242406441</v>
      </c>
      <c r="L38" s="55">
        <f>J38/B38</f>
        <v>0.99371936274509809</v>
      </c>
      <c r="M38" s="42">
        <v>4839</v>
      </c>
      <c r="N38" s="68">
        <f>M38/C38</f>
        <v>0.11843747705411557</v>
      </c>
      <c r="O38" s="69">
        <f>M38/B38</f>
        <v>0.74126838235294112</v>
      </c>
    </row>
    <row r="39" spans="1:15">
      <c r="A39" s="121" t="s">
        <v>86</v>
      </c>
      <c r="B39" s="25">
        <v>31012</v>
      </c>
      <c r="C39" s="42">
        <v>61707</v>
      </c>
      <c r="D39" s="13">
        <f t="shared" si="0"/>
        <v>6.4112967324797682E-2</v>
      </c>
      <c r="E39" s="55">
        <f t="shared" si="1"/>
        <v>1.989778150393396</v>
      </c>
      <c r="F39" s="10">
        <v>962473</v>
      </c>
      <c r="G39" s="42">
        <v>33742</v>
      </c>
      <c r="H39" s="13">
        <f t="shared" si="2"/>
        <v>0.54680992431976927</v>
      </c>
      <c r="I39" s="55">
        <f t="shared" si="3"/>
        <v>1.0880304398297433</v>
      </c>
      <c r="J39" s="42">
        <v>24216</v>
      </c>
      <c r="K39" s="13">
        <f>J39/C39</f>
        <v>0.39243521804657494</v>
      </c>
      <c r="L39" s="55">
        <f>J39/B39</f>
        <v>0.780859022313943</v>
      </c>
      <c r="M39" s="42">
        <v>3749</v>
      </c>
      <c r="N39" s="68">
        <f>M39/C39</f>
        <v>6.0754857633655825E-2</v>
      </c>
      <c r="O39" s="69">
        <f>M39/B39</f>
        <v>0.12088868824970979</v>
      </c>
    </row>
    <row r="40" spans="1:15">
      <c r="A40" s="121" t="s">
        <v>87</v>
      </c>
      <c r="B40" s="25">
        <v>23359</v>
      </c>
      <c r="C40" s="42">
        <v>114462</v>
      </c>
      <c r="D40" s="13">
        <f t="shared" si="0"/>
        <v>5.0418302501886357E-2</v>
      </c>
      <c r="E40" s="55">
        <f t="shared" si="1"/>
        <v>4.9001241491502201</v>
      </c>
      <c r="F40" s="10">
        <v>2270247</v>
      </c>
      <c r="G40" s="42">
        <v>72070</v>
      </c>
      <c r="H40" s="13">
        <f t="shared" si="2"/>
        <v>0.62964127832817873</v>
      </c>
      <c r="I40" s="55">
        <f t="shared" si="3"/>
        <v>3.0853204332377242</v>
      </c>
      <c r="J40" s="42">
        <v>18116</v>
      </c>
      <c r="K40" s="13">
        <f>J40/C40</f>
        <v>0.1582708671873635</v>
      </c>
      <c r="L40" s="55">
        <f>J40/B40</f>
        <v>0.77554689841174707</v>
      </c>
      <c r="M40" s="42">
        <v>24276</v>
      </c>
      <c r="N40" s="68">
        <f>M40/C40</f>
        <v>0.21208785448445772</v>
      </c>
      <c r="O40" s="69">
        <f>M40/B40</f>
        <v>1.0392568175007493</v>
      </c>
    </row>
    <row r="41" spans="1:15">
      <c r="A41" s="121" t="s">
        <v>88</v>
      </c>
      <c r="B41" s="25">
        <v>43240</v>
      </c>
      <c r="C41" s="42">
        <v>65531</v>
      </c>
      <c r="D41" s="13">
        <f t="shared" si="0"/>
        <v>5.8784639618789269E-2</v>
      </c>
      <c r="E41" s="55">
        <f t="shared" si="1"/>
        <v>1.5155180388529139</v>
      </c>
      <c r="F41" s="10">
        <v>1114764</v>
      </c>
      <c r="G41" s="42">
        <v>29547</v>
      </c>
      <c r="H41" s="13">
        <f t="shared" si="2"/>
        <v>0.45088584028932871</v>
      </c>
      <c r="I41" s="55">
        <f t="shared" si="3"/>
        <v>0.68332562442183165</v>
      </c>
      <c r="J41" s="42">
        <v>30564</v>
      </c>
      <c r="K41" s="13">
        <f>J41/C41</f>
        <v>0.46640521280004882</v>
      </c>
      <c r="L41" s="55">
        <f>J41/B41</f>
        <v>0.70684551341350599</v>
      </c>
      <c r="M41" s="42">
        <v>5420</v>
      </c>
      <c r="N41" s="68">
        <f>M41/C41</f>
        <v>8.2708946910622458E-2</v>
      </c>
      <c r="O41" s="69">
        <f>M41/B41</f>
        <v>0.12534690101757631</v>
      </c>
    </row>
    <row r="42" spans="1:15">
      <c r="A42" s="31"/>
      <c r="B42" s="33"/>
      <c r="C42" s="57"/>
      <c r="D42" s="57"/>
      <c r="E42" s="57"/>
      <c r="F42" s="34"/>
      <c r="G42" s="57"/>
      <c r="H42" s="57"/>
      <c r="I42" s="57"/>
      <c r="J42" s="57"/>
      <c r="K42" s="57"/>
      <c r="L42" s="57"/>
      <c r="M42" s="57"/>
      <c r="N42" s="32"/>
      <c r="O42" s="58"/>
    </row>
    <row r="43" spans="1:15">
      <c r="A43" s="29" t="s">
        <v>89</v>
      </c>
      <c r="B43" s="52">
        <f>SUM(B3:B41)</f>
        <v>1097379</v>
      </c>
      <c r="C43" s="30">
        <f>SUM(C3:C41)</f>
        <v>4250398</v>
      </c>
      <c r="D43" s="38">
        <f>C43/F43</f>
        <v>8.0059869380144491E-2</v>
      </c>
      <c r="E43" s="67">
        <f>C43/B43</f>
        <v>3.8732270254852699</v>
      </c>
      <c r="F43" s="30">
        <f>SUM(F3:F41)</f>
        <v>53090244</v>
      </c>
      <c r="G43" s="30">
        <f>SUM(G3:G41)</f>
        <v>2337784</v>
      </c>
      <c r="H43" s="38">
        <f>G43/C43</f>
        <v>0.55001531621274058</v>
      </c>
      <c r="I43" s="67">
        <f>G43/B43</f>
        <v>2.1303341871860133</v>
      </c>
      <c r="J43" s="30">
        <f>SUM(J3:J41)</f>
        <v>1379286</v>
      </c>
      <c r="K43" s="38">
        <f>J43/C43</f>
        <v>0.3245074931806386</v>
      </c>
      <c r="L43" s="67">
        <f>J43/B43</f>
        <v>1.2568911925597264</v>
      </c>
      <c r="M43" s="30">
        <f>SUM(M3:M41)</f>
        <v>533328</v>
      </c>
      <c r="N43" s="38">
        <f>M43/C43</f>
        <v>0.12547719060662083</v>
      </c>
      <c r="O43" s="67">
        <f>M43/B43</f>
        <v>0.48600164573953031</v>
      </c>
    </row>
    <row r="44" spans="1:15">
      <c r="A44" s="29" t="s">
        <v>90</v>
      </c>
      <c r="B44" s="52">
        <f t="shared" ref="B44:O44" si="12">AVERAGE(B3:B41)</f>
        <v>28137.923076923078</v>
      </c>
      <c r="C44" s="30">
        <f t="shared" si="12"/>
        <v>108984.56410256411</v>
      </c>
      <c r="D44" s="38">
        <f t="shared" si="12"/>
        <v>8.923888323153506E-2</v>
      </c>
      <c r="E44" s="67">
        <f t="shared" si="12"/>
        <v>5.0620819936883859</v>
      </c>
      <c r="F44" s="30">
        <f t="shared" si="12"/>
        <v>1361288.3076923077</v>
      </c>
      <c r="G44" s="30">
        <f t="shared" si="12"/>
        <v>59943.179487179485</v>
      </c>
      <c r="H44" s="38">
        <f t="shared" si="12"/>
        <v>0.54786843824294329</v>
      </c>
      <c r="I44" s="67">
        <f t="shared" si="12"/>
        <v>2.743924922588191</v>
      </c>
      <c r="J44" s="30">
        <f t="shared" si="12"/>
        <v>35366.307692307695</v>
      </c>
      <c r="K44" s="38">
        <f t="shared" si="12"/>
        <v>0.32543765593517282</v>
      </c>
      <c r="L44" s="67">
        <f t="shared" si="12"/>
        <v>1.3750824422518695</v>
      </c>
      <c r="M44" s="30">
        <f t="shared" si="12"/>
        <v>13675.076923076924</v>
      </c>
      <c r="N44" s="38">
        <f t="shared" si="12"/>
        <v>0.12669390582188406</v>
      </c>
      <c r="O44" s="67">
        <f t="shared" si="12"/>
        <v>0.94307462884832405</v>
      </c>
    </row>
    <row r="45" spans="1:15">
      <c r="A45" s="29" t="s">
        <v>91</v>
      </c>
      <c r="B45" s="52">
        <f t="shared" ref="B45:M45" si="13">MEDIAN(B3:B41)</f>
        <v>17871</v>
      </c>
      <c r="C45" s="30">
        <f t="shared" si="13"/>
        <v>65459</v>
      </c>
      <c r="D45" s="38">
        <f t="shared" si="13"/>
        <v>8.7493517482326616E-2</v>
      </c>
      <c r="E45" s="67">
        <f t="shared" si="13"/>
        <v>4.0202786377708977</v>
      </c>
      <c r="F45" s="30">
        <f t="shared" si="13"/>
        <v>881168</v>
      </c>
      <c r="G45" s="30">
        <f t="shared" si="13"/>
        <v>37191</v>
      </c>
      <c r="H45" s="38">
        <f t="shared" si="13"/>
        <v>0.57096236292352331</v>
      </c>
      <c r="I45" s="67">
        <f t="shared" si="13"/>
        <v>2.2186512841642632</v>
      </c>
      <c r="J45" s="30">
        <f t="shared" si="13"/>
        <v>18573</v>
      </c>
      <c r="K45" s="38">
        <f t="shared" si="13"/>
        <v>0.31575150452782191</v>
      </c>
      <c r="L45" s="67">
        <f t="shared" si="13"/>
        <v>1.0584866034493732</v>
      </c>
      <c r="M45" s="30">
        <f t="shared" si="13"/>
        <v>8408</v>
      </c>
      <c r="N45" s="38">
        <f>MEDIAN(N3:N41)</f>
        <v>0.1050507063156159</v>
      </c>
      <c r="O45" s="67">
        <f>MEDIAN(O3:O41)</f>
        <v>0.43716393647617857</v>
      </c>
    </row>
  </sheetData>
  <autoFilter ref="A2:O2" xr:uid="{2408A834-31FB-438F-9B90-1DD8C82BA45D}"/>
  <mergeCells count="6">
    <mergeCell ref="A1:A2"/>
    <mergeCell ref="B1:B2"/>
    <mergeCell ref="C1:F1"/>
    <mergeCell ref="G1:I1"/>
    <mergeCell ref="M1:O1"/>
    <mergeCell ref="J1:L1"/>
  </mergeCells>
  <conditionalFormatting sqref="A3:O41">
    <cfRule type="expression" dxfId="2" priority="1">
      <formula>MOD(ROW(),2)=1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0" ma:contentTypeDescription="Create a new document." ma:contentTypeScope="" ma:versionID="7b4eb10e7b75f2acfcbe68ccc78c552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8c366d7bcbe66a0488dbeae94275c4ee"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F973D5-7A3B-45AD-A1CF-E794979182AF}"/>
</file>

<file path=customXml/itemProps2.xml><?xml version="1.0" encoding="utf-8"?>
<ds:datastoreItem xmlns:ds="http://schemas.openxmlformats.org/officeDocument/2006/customXml" ds:itemID="{CBB9B68A-8C5E-4010-8C67-9804A391E545}"/>
</file>

<file path=customXml/itemProps3.xml><?xml version="1.0" encoding="utf-8"?>
<ds:datastoreItem xmlns:ds="http://schemas.openxmlformats.org/officeDocument/2006/customXml" ds:itemID="{C9E2335F-2017-4F79-A7EA-7C43A86DDAA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dcterms:created xsi:type="dcterms:W3CDTF">2022-03-02T21:11:55Z</dcterms:created>
  <dcterms:modified xsi:type="dcterms:W3CDTF">2022-03-24T19:46:52Z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