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rigov.sharepoint.com/sites/olis/Data-Statistics/AnnSvy-CompStats/RI PLAS/CompStats 2020/Published/"/>
    </mc:Choice>
  </mc:AlternateContent>
  <xr:revisionPtr revIDLastSave="292" documentId="8_{1E285E4E-A258-4801-AE76-411036FF4255}" xr6:coauthVersionLast="44" xr6:coauthVersionMax="46" xr10:uidLastSave="{2581096B-EB03-41F8-809C-A9B0781A4FF6}"/>
  <bookViews>
    <workbookView xWindow="-120" yWindow="-120" windowWidth="20730" windowHeight="11160" tabRatio="704" xr2:uid="{24E3F0E2-855B-4B75-AB4E-A8A046AC87F8}"/>
  </bookViews>
  <sheets>
    <sheet name="Intro" sheetId="7" r:id="rId1"/>
    <sheet name="Operating Rev" sheetId="2" r:id="rId2"/>
    <sheet name="Operating Expend" sheetId="3" r:id="rId3"/>
    <sheet name="Collection Expend" sheetId="4" r:id="rId4"/>
    <sheet name="Other Operating Expend" sheetId="5" r:id="rId5"/>
    <sheet name="Capital Rev &amp; Expend" sheetId="6" r:id="rId6"/>
    <sheet name="All Data" sheetId="1" r:id="rId7"/>
  </sheets>
  <definedNames>
    <definedName name="_xlnm._FilterDatabase" localSheetId="6" hidden="1">'All Data'!$A$1:$B$49</definedName>
    <definedName name="_xlnm._FilterDatabase" localSheetId="5" hidden="1">'Capital Rev &amp; Expend'!$A$2:$T$2</definedName>
    <definedName name="_xlnm._FilterDatabase" localSheetId="3" hidden="1">'Collection Expend'!$A$2:$AD$50</definedName>
    <definedName name="_xlnm._FilterDatabase" localSheetId="2" hidden="1">'Operating Expend'!$A$2:$AE$50</definedName>
    <definedName name="_xlnm._FilterDatabase" localSheetId="1" hidden="1">'Operating Rev'!$A$2:$R$50</definedName>
    <definedName name="_xlnm._FilterDatabase" localSheetId="4" hidden="1">'Other Operating Expend'!$A$2:$W$2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4" i="4" l="1"/>
  <c r="T53" i="4"/>
  <c r="T52" i="4"/>
  <c r="R4" i="6" l="1"/>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3" i="6"/>
  <c r="R54" i="6" l="1"/>
  <c r="R53" i="6"/>
  <c r="D54" i="6" l="1"/>
  <c r="F54" i="6"/>
  <c r="H54" i="6"/>
  <c r="I54" i="6"/>
  <c r="M54" i="6"/>
  <c r="P54" i="6"/>
  <c r="S54" i="6"/>
  <c r="T54" i="6"/>
  <c r="D53" i="6"/>
  <c r="F53" i="6"/>
  <c r="H53" i="6"/>
  <c r="I53" i="6"/>
  <c r="M53" i="6"/>
  <c r="P53" i="6"/>
  <c r="S53" i="6"/>
  <c r="T53" i="6"/>
  <c r="D52" i="6"/>
  <c r="F52" i="6"/>
  <c r="H52" i="6"/>
  <c r="I52" i="6"/>
  <c r="M52" i="6"/>
  <c r="P52" i="6"/>
  <c r="S52" i="6"/>
  <c r="T52" i="6"/>
  <c r="B54" i="6"/>
  <c r="B53" i="6"/>
  <c r="B52" i="6"/>
  <c r="C52" i="6" s="1"/>
  <c r="Q4" i="6"/>
  <c r="Q5" i="6"/>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3" i="6"/>
  <c r="O18" i="6"/>
  <c r="O3" i="6"/>
  <c r="O23" i="6"/>
  <c r="O37" i="6"/>
  <c r="O9" i="6"/>
  <c r="O10" i="6"/>
  <c r="O8" i="6"/>
  <c r="O11" i="6"/>
  <c r="O28" i="6"/>
  <c r="O12" i="6"/>
  <c r="O13" i="6"/>
  <c r="O40" i="6"/>
  <c r="O14" i="6"/>
  <c r="O44" i="6"/>
  <c r="O16" i="6"/>
  <c r="O41" i="6"/>
  <c r="O17" i="6"/>
  <c r="O38" i="6"/>
  <c r="O26" i="6"/>
  <c r="O20" i="6"/>
  <c r="O5" i="6"/>
  <c r="O19" i="6"/>
  <c r="O15" i="6"/>
  <c r="O22" i="6"/>
  <c r="O47" i="6"/>
  <c r="O21" i="6"/>
  <c r="O25" i="6"/>
  <c r="O31" i="6"/>
  <c r="O24" i="6"/>
  <c r="O27" i="6"/>
  <c r="O29" i="6"/>
  <c r="O39" i="6"/>
  <c r="O32" i="6"/>
  <c r="O6" i="6"/>
  <c r="O33" i="6"/>
  <c r="O45" i="6"/>
  <c r="O34" i="6"/>
  <c r="O35" i="6"/>
  <c r="O36" i="6"/>
  <c r="O4" i="6"/>
  <c r="O42" i="6"/>
  <c r="O43" i="6"/>
  <c r="O46" i="6"/>
  <c r="O48" i="6"/>
  <c r="O49" i="6"/>
  <c r="O30" i="6"/>
  <c r="O50" i="6"/>
  <c r="O7" i="6"/>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3" i="3"/>
  <c r="O54" i="6" l="1"/>
  <c r="Q54" i="6"/>
  <c r="Q53" i="6"/>
  <c r="R52" i="6"/>
  <c r="Q52" i="6"/>
  <c r="O52" i="6"/>
  <c r="N52" i="6"/>
  <c r="G52" i="6"/>
  <c r="E52" i="6"/>
  <c r="O53" i="6"/>
  <c r="F53" i="3"/>
  <c r="F54" i="3"/>
  <c r="N18" i="6"/>
  <c r="N3" i="6"/>
  <c r="N23" i="6"/>
  <c r="N37" i="6"/>
  <c r="N9" i="6"/>
  <c r="N10" i="6"/>
  <c r="N8" i="6"/>
  <c r="N11" i="6"/>
  <c r="N28" i="6"/>
  <c r="N12" i="6"/>
  <c r="N13" i="6"/>
  <c r="N40" i="6"/>
  <c r="N14" i="6"/>
  <c r="N44" i="6"/>
  <c r="N16" i="6"/>
  <c r="N41" i="6"/>
  <c r="N17" i="6"/>
  <c r="N38" i="6"/>
  <c r="N26" i="6"/>
  <c r="N20" i="6"/>
  <c r="N5" i="6"/>
  <c r="N19" i="6"/>
  <c r="N15" i="6"/>
  <c r="N22" i="6"/>
  <c r="N47" i="6"/>
  <c r="N21" i="6"/>
  <c r="N25" i="6"/>
  <c r="N31" i="6"/>
  <c r="N24" i="6"/>
  <c r="N27" i="6"/>
  <c r="N29" i="6"/>
  <c r="N39" i="6"/>
  <c r="N32" i="6"/>
  <c r="N6" i="6"/>
  <c r="N33" i="6"/>
  <c r="N45" i="6"/>
  <c r="N34" i="6"/>
  <c r="N35" i="6"/>
  <c r="N36" i="6"/>
  <c r="N4" i="6"/>
  <c r="N42" i="6"/>
  <c r="N43" i="6"/>
  <c r="N46" i="6"/>
  <c r="N48" i="6"/>
  <c r="N49" i="6"/>
  <c r="N30" i="6"/>
  <c r="N50" i="6"/>
  <c r="N7" i="6"/>
  <c r="K18" i="6"/>
  <c r="L18" i="6" s="1"/>
  <c r="K3" i="6"/>
  <c r="K23" i="6"/>
  <c r="K37" i="6"/>
  <c r="K9" i="6"/>
  <c r="K10" i="6"/>
  <c r="L10" i="6" s="1"/>
  <c r="K8" i="6"/>
  <c r="K11" i="6"/>
  <c r="L11" i="6" s="1"/>
  <c r="K28" i="6"/>
  <c r="L28" i="6" s="1"/>
  <c r="K12" i="6"/>
  <c r="L12" i="6" s="1"/>
  <c r="K13" i="6"/>
  <c r="L13" i="6" s="1"/>
  <c r="K40" i="6"/>
  <c r="L40" i="6" s="1"/>
  <c r="K14" i="6"/>
  <c r="K44" i="6"/>
  <c r="L44" i="6" s="1"/>
  <c r="K16" i="6"/>
  <c r="L16" i="6" s="1"/>
  <c r="K41" i="6"/>
  <c r="K17" i="6"/>
  <c r="L17" i="6" s="1"/>
  <c r="K38" i="6"/>
  <c r="K26" i="6"/>
  <c r="L26" i="6" s="1"/>
  <c r="K20" i="6"/>
  <c r="L20" i="6" s="1"/>
  <c r="K5" i="6"/>
  <c r="L5" i="6" s="1"/>
  <c r="K19" i="6"/>
  <c r="L19" i="6" s="1"/>
  <c r="K15" i="6"/>
  <c r="K22" i="6"/>
  <c r="L22" i="6" s="1"/>
  <c r="K47" i="6"/>
  <c r="K21" i="6"/>
  <c r="K25" i="6"/>
  <c r="K31" i="6"/>
  <c r="K24" i="6"/>
  <c r="L24" i="6" s="1"/>
  <c r="K27" i="6"/>
  <c r="K29" i="6"/>
  <c r="L29" i="6" s="1"/>
  <c r="K39" i="6"/>
  <c r="L39" i="6" s="1"/>
  <c r="K32" i="6"/>
  <c r="L32" i="6" s="1"/>
  <c r="K6" i="6"/>
  <c r="L6" i="6" s="1"/>
  <c r="K33" i="6"/>
  <c r="L33" i="6" s="1"/>
  <c r="K45" i="6"/>
  <c r="K34" i="6"/>
  <c r="K35" i="6"/>
  <c r="L35" i="6" s="1"/>
  <c r="K36" i="6"/>
  <c r="L36" i="6" s="1"/>
  <c r="K4" i="6"/>
  <c r="L4" i="6" s="1"/>
  <c r="K42" i="6"/>
  <c r="L42" i="6" s="1"/>
  <c r="K43" i="6"/>
  <c r="K46" i="6"/>
  <c r="L46" i="6" s="1"/>
  <c r="K48" i="6"/>
  <c r="L48" i="6" s="1"/>
  <c r="K49" i="6"/>
  <c r="K30" i="6"/>
  <c r="K50" i="6"/>
  <c r="L50" i="6" s="1"/>
  <c r="K7" i="6"/>
  <c r="G36" i="6"/>
  <c r="E48" i="6"/>
  <c r="E4" i="6"/>
  <c r="E5" i="6"/>
  <c r="E12" i="6"/>
  <c r="C50" i="6"/>
  <c r="C42" i="6"/>
  <c r="C35" i="6"/>
  <c r="C33" i="6"/>
  <c r="C24" i="6"/>
  <c r="C5" i="6"/>
  <c r="C26" i="6"/>
  <c r="C44" i="6"/>
  <c r="C11" i="6"/>
  <c r="C10" i="6"/>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3" i="5"/>
  <c r="C54" i="5"/>
  <c r="D54" i="5"/>
  <c r="H54" i="5"/>
  <c r="K54" i="5"/>
  <c r="N54" i="5"/>
  <c r="O54" i="5"/>
  <c r="T54" i="5"/>
  <c r="W54" i="5"/>
  <c r="C53" i="5"/>
  <c r="D53" i="5"/>
  <c r="H53" i="5"/>
  <c r="K53" i="5"/>
  <c r="N53" i="5"/>
  <c r="O53" i="5"/>
  <c r="T53" i="5"/>
  <c r="W53" i="5"/>
  <c r="C52" i="5"/>
  <c r="D52" i="5"/>
  <c r="H52" i="5"/>
  <c r="K52" i="5"/>
  <c r="N52" i="5"/>
  <c r="O52" i="5"/>
  <c r="T52" i="5"/>
  <c r="W52" i="5"/>
  <c r="B54" i="5"/>
  <c r="B53" i="5"/>
  <c r="B52" i="5"/>
  <c r="V4" i="5"/>
  <c r="V5" i="5"/>
  <c r="V6" i="5"/>
  <c r="V7"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3" i="5"/>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3" i="5"/>
  <c r="E4" i="5"/>
  <c r="G4" i="5" s="1"/>
  <c r="E5" i="5"/>
  <c r="G5" i="5" s="1"/>
  <c r="E6" i="5"/>
  <c r="G6" i="5" s="1"/>
  <c r="E7" i="5"/>
  <c r="G7" i="5" s="1"/>
  <c r="E8" i="5"/>
  <c r="G8" i="5" s="1"/>
  <c r="E9" i="5"/>
  <c r="G9" i="5" s="1"/>
  <c r="E10" i="5"/>
  <c r="E11" i="5"/>
  <c r="G11" i="5" s="1"/>
  <c r="E12" i="5"/>
  <c r="G12" i="5" s="1"/>
  <c r="E13" i="5"/>
  <c r="G13" i="5" s="1"/>
  <c r="E14" i="5"/>
  <c r="G14" i="5" s="1"/>
  <c r="E15" i="5"/>
  <c r="G15" i="5" s="1"/>
  <c r="E16" i="5"/>
  <c r="G16" i="5" s="1"/>
  <c r="E17" i="5"/>
  <c r="G17" i="5" s="1"/>
  <c r="E18" i="5"/>
  <c r="G18" i="5" s="1"/>
  <c r="E19" i="5"/>
  <c r="G19" i="5" s="1"/>
  <c r="E20" i="5"/>
  <c r="G20" i="5" s="1"/>
  <c r="E21" i="5"/>
  <c r="G21" i="5" s="1"/>
  <c r="E22" i="5"/>
  <c r="G22" i="5" s="1"/>
  <c r="E23" i="5"/>
  <c r="G23" i="5" s="1"/>
  <c r="E24" i="5"/>
  <c r="F24" i="5" s="1"/>
  <c r="E25" i="5"/>
  <c r="G25" i="5" s="1"/>
  <c r="E26" i="5"/>
  <c r="F26" i="5" s="1"/>
  <c r="E27" i="5"/>
  <c r="G27" i="5" s="1"/>
  <c r="E28" i="5"/>
  <c r="G28" i="5" s="1"/>
  <c r="E29" i="5"/>
  <c r="G29" i="5" s="1"/>
  <c r="E30" i="5"/>
  <c r="G30" i="5" s="1"/>
  <c r="E31" i="5"/>
  <c r="G31" i="5" s="1"/>
  <c r="E32" i="5"/>
  <c r="G32" i="5" s="1"/>
  <c r="E33" i="5"/>
  <c r="G33" i="5" s="1"/>
  <c r="E34" i="5"/>
  <c r="F34" i="5" s="1"/>
  <c r="E35" i="5"/>
  <c r="G35" i="5" s="1"/>
  <c r="E36" i="5"/>
  <c r="G36" i="5" s="1"/>
  <c r="E37" i="5"/>
  <c r="G37" i="5" s="1"/>
  <c r="E38" i="5"/>
  <c r="G38" i="5" s="1"/>
  <c r="E39" i="5"/>
  <c r="G39" i="5" s="1"/>
  <c r="E40" i="5"/>
  <c r="G40" i="5" s="1"/>
  <c r="E41" i="5"/>
  <c r="G41" i="5" s="1"/>
  <c r="E42" i="5"/>
  <c r="G42" i="5" s="1"/>
  <c r="E43" i="5"/>
  <c r="G43" i="5" s="1"/>
  <c r="E44" i="5"/>
  <c r="G44" i="5" s="1"/>
  <c r="E45" i="5"/>
  <c r="G45" i="5" s="1"/>
  <c r="E46" i="5"/>
  <c r="G46" i="5" s="1"/>
  <c r="E47" i="5"/>
  <c r="G47" i="5" s="1"/>
  <c r="E48" i="5"/>
  <c r="G48" i="5" s="1"/>
  <c r="E49" i="5"/>
  <c r="G49" i="5" s="1"/>
  <c r="E50" i="5"/>
  <c r="G50" i="5" s="1"/>
  <c r="E3" i="5"/>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3" i="4"/>
  <c r="X4" i="4"/>
  <c r="X5" i="4"/>
  <c r="X6" i="4"/>
  <c r="X7" i="4"/>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3" i="4"/>
  <c r="D54" i="4" l="1"/>
  <c r="D53" i="4"/>
  <c r="X54" i="4"/>
  <c r="V52" i="5"/>
  <c r="U52" i="5"/>
  <c r="M52" i="5"/>
  <c r="L52" i="5"/>
  <c r="J52" i="5"/>
  <c r="I52" i="5"/>
  <c r="S3" i="5"/>
  <c r="R3" i="5"/>
  <c r="Q54" i="5"/>
  <c r="Q53" i="5"/>
  <c r="Q52" i="5"/>
  <c r="S50" i="5"/>
  <c r="R50" i="5"/>
  <c r="S49" i="5"/>
  <c r="R49" i="5"/>
  <c r="S48" i="5"/>
  <c r="R48" i="5"/>
  <c r="S47" i="5"/>
  <c r="R47" i="5"/>
  <c r="S46" i="5"/>
  <c r="R46" i="5"/>
  <c r="S45" i="5"/>
  <c r="R45" i="5"/>
  <c r="S44" i="5"/>
  <c r="R44" i="5"/>
  <c r="S43" i="5"/>
  <c r="R43" i="5"/>
  <c r="S42" i="5"/>
  <c r="R42" i="5"/>
  <c r="S41" i="5"/>
  <c r="R41" i="5"/>
  <c r="S40" i="5"/>
  <c r="R40" i="5"/>
  <c r="S39" i="5"/>
  <c r="R39" i="5"/>
  <c r="S38" i="5"/>
  <c r="R38" i="5"/>
  <c r="S37" i="5"/>
  <c r="R37" i="5"/>
  <c r="S36" i="5"/>
  <c r="R36" i="5"/>
  <c r="S35" i="5"/>
  <c r="R35" i="5"/>
  <c r="S34" i="5"/>
  <c r="R34" i="5"/>
  <c r="S33" i="5"/>
  <c r="R33" i="5"/>
  <c r="S32" i="5"/>
  <c r="R32" i="5"/>
  <c r="S31" i="5"/>
  <c r="R31" i="5"/>
  <c r="S30" i="5"/>
  <c r="R30" i="5"/>
  <c r="S29" i="5"/>
  <c r="R29" i="5"/>
  <c r="S28" i="5"/>
  <c r="R28" i="5"/>
  <c r="S27" i="5"/>
  <c r="R27" i="5"/>
  <c r="S26" i="5"/>
  <c r="R26" i="5"/>
  <c r="S25" i="5"/>
  <c r="R25" i="5"/>
  <c r="S24" i="5"/>
  <c r="R24" i="5"/>
  <c r="S23" i="5"/>
  <c r="R23" i="5"/>
  <c r="S22" i="5"/>
  <c r="R22" i="5"/>
  <c r="S21" i="5"/>
  <c r="R21" i="5"/>
  <c r="S20" i="5"/>
  <c r="R20" i="5"/>
  <c r="S19" i="5"/>
  <c r="R19" i="5"/>
  <c r="S18" i="5"/>
  <c r="R18" i="5"/>
  <c r="S17" i="5"/>
  <c r="R17" i="5"/>
  <c r="S16" i="5"/>
  <c r="R16" i="5"/>
  <c r="S15" i="5"/>
  <c r="R15" i="5"/>
  <c r="S14" i="5"/>
  <c r="R14" i="5"/>
  <c r="S13" i="5"/>
  <c r="R13" i="5"/>
  <c r="S12" i="5"/>
  <c r="R12" i="5"/>
  <c r="S11" i="5"/>
  <c r="R11" i="5"/>
  <c r="S10" i="5"/>
  <c r="R10" i="5"/>
  <c r="S9" i="5"/>
  <c r="R9" i="5"/>
  <c r="S8" i="5"/>
  <c r="R8" i="5"/>
  <c r="S7" i="5"/>
  <c r="R7" i="5"/>
  <c r="S6" i="5"/>
  <c r="R6" i="5"/>
  <c r="S5" i="5"/>
  <c r="R5" i="5"/>
  <c r="S4" i="5"/>
  <c r="R4" i="5"/>
  <c r="C54" i="6"/>
  <c r="C53" i="6"/>
  <c r="E54" i="6"/>
  <c r="E53" i="6"/>
  <c r="G54" i="6"/>
  <c r="G53" i="6"/>
  <c r="L3" i="6"/>
  <c r="K54" i="6"/>
  <c r="K53" i="6"/>
  <c r="K52" i="6"/>
  <c r="L52" i="6" s="1"/>
  <c r="N54" i="6"/>
  <c r="N53" i="6"/>
  <c r="S54" i="5"/>
  <c r="AA54" i="4"/>
  <c r="X53" i="4"/>
  <c r="AA53" i="4"/>
  <c r="E54" i="5"/>
  <c r="F50" i="5"/>
  <c r="E53" i="5"/>
  <c r="I53" i="5"/>
  <c r="J54" i="5"/>
  <c r="L54" i="5"/>
  <c r="M54" i="5"/>
  <c r="U53" i="5"/>
  <c r="V54" i="5"/>
  <c r="M53" i="5"/>
  <c r="G26" i="5"/>
  <c r="F45" i="5"/>
  <c r="F37" i="5"/>
  <c r="F29" i="5"/>
  <c r="F21" i="5"/>
  <c r="F13" i="5"/>
  <c r="F5" i="5"/>
  <c r="U54" i="5"/>
  <c r="I54" i="5"/>
  <c r="F44" i="5"/>
  <c r="F36" i="5"/>
  <c r="F28" i="5"/>
  <c r="F20" i="5"/>
  <c r="F12" i="5"/>
  <c r="F4" i="5"/>
  <c r="F42" i="5"/>
  <c r="F10" i="5"/>
  <c r="G10" i="5"/>
  <c r="F3" i="5"/>
  <c r="F43" i="5"/>
  <c r="F35" i="5"/>
  <c r="F27" i="5"/>
  <c r="F19" i="5"/>
  <c r="F11" i="5"/>
  <c r="G3" i="5"/>
  <c r="E52" i="5"/>
  <c r="G34" i="5"/>
  <c r="F49" i="5"/>
  <c r="F41" i="5"/>
  <c r="F33" i="5"/>
  <c r="F25" i="5"/>
  <c r="F17" i="5"/>
  <c r="F9" i="5"/>
  <c r="L53" i="5"/>
  <c r="F18" i="5"/>
  <c r="F32" i="5"/>
  <c r="F8" i="5"/>
  <c r="G24" i="5"/>
  <c r="F48" i="5"/>
  <c r="F40" i="5"/>
  <c r="F16" i="5"/>
  <c r="F47" i="5"/>
  <c r="F39" i="5"/>
  <c r="F31" i="5"/>
  <c r="F23" i="5"/>
  <c r="F15" i="5"/>
  <c r="F7" i="5"/>
  <c r="J53" i="5"/>
  <c r="V53" i="5"/>
  <c r="F46" i="5"/>
  <c r="F38" i="5"/>
  <c r="F30" i="5"/>
  <c r="F22" i="5"/>
  <c r="F14" i="5"/>
  <c r="F6" i="5"/>
  <c r="F52" i="5" l="1"/>
  <c r="G52" i="5"/>
  <c r="L54" i="6"/>
  <c r="L53" i="6"/>
  <c r="S53" i="5"/>
  <c r="R52" i="5"/>
  <c r="S52" i="5"/>
  <c r="R54" i="5"/>
  <c r="R53" i="5"/>
  <c r="G54" i="5"/>
  <c r="G53" i="5"/>
  <c r="F54" i="5"/>
  <c r="F53" i="5"/>
  <c r="G54" i="4" l="1"/>
  <c r="H54" i="4"/>
  <c r="I54" i="4"/>
  <c r="N54" i="4"/>
  <c r="O54" i="4"/>
  <c r="U54" i="4"/>
  <c r="Y54" i="4"/>
  <c r="AB54" i="4"/>
  <c r="G53" i="4"/>
  <c r="H53" i="4"/>
  <c r="I53" i="4"/>
  <c r="N53" i="4"/>
  <c r="O53" i="4"/>
  <c r="U53" i="4"/>
  <c r="Y53" i="4"/>
  <c r="AB53" i="4"/>
  <c r="G52" i="4"/>
  <c r="H52" i="4"/>
  <c r="I52" i="4"/>
  <c r="N52" i="4"/>
  <c r="O52" i="4"/>
  <c r="U52" i="4"/>
  <c r="X52" i="4" s="1"/>
  <c r="Y52" i="4"/>
  <c r="AA52" i="4" s="1"/>
  <c r="AB52" i="4"/>
  <c r="Z52" i="4" s="1"/>
  <c r="B54" i="4"/>
  <c r="B53" i="4"/>
  <c r="B52" i="4"/>
  <c r="D52" i="4" s="1"/>
  <c r="Z4" i="4"/>
  <c r="Z5"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3" i="4"/>
  <c r="W4"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3" i="4"/>
  <c r="M3" i="4" l="1"/>
  <c r="K50" i="4"/>
  <c r="M50" i="4"/>
  <c r="P49" i="4"/>
  <c r="L49" i="4"/>
  <c r="M49" i="4"/>
  <c r="P48" i="4"/>
  <c r="L48" i="4"/>
  <c r="M48" i="4"/>
  <c r="P47" i="4"/>
  <c r="L47" i="4"/>
  <c r="M47" i="4"/>
  <c r="P46" i="4"/>
  <c r="L46" i="4"/>
  <c r="M46" i="4"/>
  <c r="P45" i="4"/>
  <c r="L45" i="4"/>
  <c r="M45" i="4"/>
  <c r="P44" i="4"/>
  <c r="L44" i="4"/>
  <c r="M44" i="4"/>
  <c r="K43" i="4"/>
  <c r="M43" i="4"/>
  <c r="K42" i="4"/>
  <c r="M42" i="4"/>
  <c r="P41" i="4"/>
  <c r="L41" i="4"/>
  <c r="M41" i="4"/>
  <c r="P40" i="4"/>
  <c r="L40" i="4"/>
  <c r="M40" i="4"/>
  <c r="P39" i="4"/>
  <c r="L39" i="4"/>
  <c r="M39" i="4"/>
  <c r="P38" i="4"/>
  <c r="L38" i="4"/>
  <c r="M38" i="4"/>
  <c r="P37" i="4"/>
  <c r="L37" i="4"/>
  <c r="M37" i="4"/>
  <c r="P36" i="4"/>
  <c r="L36" i="4"/>
  <c r="M36" i="4"/>
  <c r="K35" i="4"/>
  <c r="M35" i="4"/>
  <c r="P34" i="4"/>
  <c r="L34" i="4"/>
  <c r="M34" i="4"/>
  <c r="P33" i="4"/>
  <c r="L33" i="4"/>
  <c r="M33" i="4"/>
  <c r="P32" i="4"/>
  <c r="L32" i="4"/>
  <c r="M32" i="4"/>
  <c r="P31" i="4"/>
  <c r="L31" i="4"/>
  <c r="M31" i="4"/>
  <c r="P30" i="4"/>
  <c r="L30" i="4"/>
  <c r="M30" i="4"/>
  <c r="P29" i="4"/>
  <c r="L29" i="4"/>
  <c r="M29" i="4"/>
  <c r="P28" i="4"/>
  <c r="L28" i="4"/>
  <c r="M28" i="4"/>
  <c r="P27" i="4"/>
  <c r="L27" i="4"/>
  <c r="M27" i="4"/>
  <c r="K26" i="4"/>
  <c r="M26" i="4"/>
  <c r="P25" i="4"/>
  <c r="L25" i="4"/>
  <c r="M25" i="4"/>
  <c r="K24" i="4"/>
  <c r="M24" i="4"/>
  <c r="K23" i="4"/>
  <c r="M23" i="4"/>
  <c r="P22" i="4"/>
  <c r="L22" i="4"/>
  <c r="M22" i="4"/>
  <c r="P21" i="4"/>
  <c r="L21" i="4"/>
  <c r="M21" i="4"/>
  <c r="P20" i="4"/>
  <c r="L20" i="4"/>
  <c r="M20" i="4"/>
  <c r="P19" i="4"/>
  <c r="L19" i="4"/>
  <c r="M19" i="4"/>
  <c r="P18" i="4"/>
  <c r="L18" i="4"/>
  <c r="M18" i="4"/>
  <c r="P17" i="4"/>
  <c r="L17" i="4"/>
  <c r="M17" i="4"/>
  <c r="P16" i="4"/>
  <c r="L16" i="4"/>
  <c r="M16" i="4"/>
  <c r="P15" i="4"/>
  <c r="L15" i="4"/>
  <c r="M15" i="4"/>
  <c r="P14" i="4"/>
  <c r="L14" i="4"/>
  <c r="M14" i="4"/>
  <c r="P13" i="4"/>
  <c r="L13" i="4"/>
  <c r="M13" i="4"/>
  <c r="P12" i="4"/>
  <c r="L12" i="4"/>
  <c r="M12" i="4"/>
  <c r="P11" i="4"/>
  <c r="L11" i="4"/>
  <c r="M11" i="4"/>
  <c r="K10" i="4"/>
  <c r="M10" i="4"/>
  <c r="P9" i="4"/>
  <c r="L9" i="4"/>
  <c r="M9" i="4"/>
  <c r="P8" i="4"/>
  <c r="L8" i="4"/>
  <c r="M8" i="4"/>
  <c r="P7" i="4"/>
  <c r="L7" i="4"/>
  <c r="M7" i="4"/>
  <c r="P6" i="4"/>
  <c r="L6" i="4"/>
  <c r="M6" i="4"/>
  <c r="P5" i="4"/>
  <c r="L5" i="4"/>
  <c r="M5" i="4"/>
  <c r="P4" i="4"/>
  <c r="L4" i="4"/>
  <c r="M4" i="4"/>
  <c r="W52" i="4"/>
  <c r="C53" i="4"/>
  <c r="J53" i="4"/>
  <c r="W54" i="4"/>
  <c r="Z53" i="4"/>
  <c r="C52" i="4"/>
  <c r="K34" i="4"/>
  <c r="K18" i="4"/>
  <c r="P50" i="4"/>
  <c r="P42" i="4"/>
  <c r="P26" i="4"/>
  <c r="P10" i="4"/>
  <c r="P43" i="4"/>
  <c r="J52" i="4"/>
  <c r="K49" i="4"/>
  <c r="K41" i="4"/>
  <c r="K33" i="4"/>
  <c r="K25" i="4"/>
  <c r="K17" i="4"/>
  <c r="K9" i="4"/>
  <c r="C54" i="4"/>
  <c r="K19" i="4"/>
  <c r="P35" i="4"/>
  <c r="K48" i="4"/>
  <c r="K16" i="4"/>
  <c r="P24" i="4"/>
  <c r="K3" i="4"/>
  <c r="P3" i="4"/>
  <c r="K39" i="4"/>
  <c r="K15" i="4"/>
  <c r="P23" i="4"/>
  <c r="K27" i="4"/>
  <c r="K40" i="4"/>
  <c r="K32" i="4"/>
  <c r="K8" i="4"/>
  <c r="K47" i="4"/>
  <c r="K31" i="4"/>
  <c r="K7" i="4"/>
  <c r="K46" i="4"/>
  <c r="K38" i="4"/>
  <c r="K30" i="4"/>
  <c r="K22" i="4"/>
  <c r="K14" i="4"/>
  <c r="K6" i="4"/>
  <c r="Z54" i="4"/>
  <c r="K11" i="4"/>
  <c r="W53" i="4"/>
  <c r="J54" i="4"/>
  <c r="K45" i="4"/>
  <c r="K37" i="4"/>
  <c r="K29" i="4"/>
  <c r="K21" i="4"/>
  <c r="K13" i="4"/>
  <c r="K5" i="4"/>
  <c r="K44" i="4"/>
  <c r="K36" i="4"/>
  <c r="K28" i="4"/>
  <c r="K20" i="4"/>
  <c r="K12" i="4"/>
  <c r="K4" i="4"/>
  <c r="Z4" i="3"/>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3" i="3"/>
  <c r="Z54" i="3" s="1"/>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3" i="3"/>
  <c r="AC52" i="3"/>
  <c r="AD52" i="3"/>
  <c r="AE52" i="3"/>
  <c r="C54" i="3"/>
  <c r="D54" i="3"/>
  <c r="G54" i="3"/>
  <c r="H54" i="3"/>
  <c r="I54" i="3"/>
  <c r="J54" i="3"/>
  <c r="K54" i="3"/>
  <c r="L54" i="3"/>
  <c r="M54" i="3"/>
  <c r="O54" i="3"/>
  <c r="Q54" i="3"/>
  <c r="R54" i="3"/>
  <c r="S54" i="3"/>
  <c r="T54" i="3"/>
  <c r="U54" i="3"/>
  <c r="V54" i="3"/>
  <c r="W54" i="3"/>
  <c r="Y54" i="3"/>
  <c r="AA54" i="3"/>
  <c r="AC54" i="3"/>
  <c r="AE54" i="3"/>
  <c r="C53" i="3"/>
  <c r="D53" i="3"/>
  <c r="G53" i="3"/>
  <c r="H53" i="3"/>
  <c r="I53" i="3"/>
  <c r="J53" i="3"/>
  <c r="K53" i="3"/>
  <c r="L53" i="3"/>
  <c r="M53" i="3"/>
  <c r="O53" i="3"/>
  <c r="Q53" i="3"/>
  <c r="R53" i="3"/>
  <c r="S53" i="3"/>
  <c r="T53" i="3"/>
  <c r="U53" i="3"/>
  <c r="V53" i="3"/>
  <c r="W53" i="3"/>
  <c r="Y53" i="3"/>
  <c r="AA53" i="3"/>
  <c r="C52" i="3"/>
  <c r="D52" i="3"/>
  <c r="F52" i="3" s="1"/>
  <c r="G52" i="3"/>
  <c r="H52" i="3"/>
  <c r="I52" i="3"/>
  <c r="J52" i="3"/>
  <c r="K52" i="3"/>
  <c r="L52" i="3"/>
  <c r="M52" i="3"/>
  <c r="O52" i="3"/>
  <c r="Q52" i="3"/>
  <c r="R52" i="3"/>
  <c r="S52" i="3"/>
  <c r="T52" i="3"/>
  <c r="U52" i="3"/>
  <c r="V52" i="3"/>
  <c r="W52" i="3"/>
  <c r="Y52" i="3"/>
  <c r="AA52" i="3"/>
  <c r="B54" i="3"/>
  <c r="B53" i="3"/>
  <c r="B52" i="3"/>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3" i="3"/>
  <c r="E54" i="3" s="1"/>
  <c r="K10" i="2"/>
  <c r="AB54" i="3" l="1"/>
  <c r="Z52" i="3"/>
  <c r="P52" i="3"/>
  <c r="P54" i="3"/>
  <c r="Q23" i="4"/>
  <c r="R23" i="4"/>
  <c r="L23" i="4"/>
  <c r="R3" i="4"/>
  <c r="L3" i="4"/>
  <c r="Q24" i="4"/>
  <c r="R24" i="4"/>
  <c r="L24" i="4"/>
  <c r="Q35" i="4"/>
  <c r="R35" i="4"/>
  <c r="L35" i="4"/>
  <c r="K52" i="4"/>
  <c r="M52" i="4"/>
  <c r="Q43" i="4"/>
  <c r="R43" i="4"/>
  <c r="L43" i="4"/>
  <c r="Q10" i="4"/>
  <c r="R10" i="4"/>
  <c r="L10" i="4"/>
  <c r="Q26" i="4"/>
  <c r="R26" i="4"/>
  <c r="L26" i="4"/>
  <c r="Q42" i="4"/>
  <c r="R42" i="4"/>
  <c r="L42" i="4"/>
  <c r="Q50" i="4"/>
  <c r="R50" i="4"/>
  <c r="L50" i="4"/>
  <c r="Q4" i="4"/>
  <c r="R4" i="4"/>
  <c r="Q5" i="4"/>
  <c r="R5" i="4"/>
  <c r="Q6" i="4"/>
  <c r="R6" i="4"/>
  <c r="Q7" i="4"/>
  <c r="R7" i="4"/>
  <c r="Q8" i="4"/>
  <c r="R8" i="4"/>
  <c r="Q9" i="4"/>
  <c r="R9" i="4"/>
  <c r="Q11" i="4"/>
  <c r="R11" i="4"/>
  <c r="Q12" i="4"/>
  <c r="R12" i="4"/>
  <c r="Q13" i="4"/>
  <c r="R13" i="4"/>
  <c r="Q14" i="4"/>
  <c r="R14" i="4"/>
  <c r="Q15" i="4"/>
  <c r="R15" i="4"/>
  <c r="Q16" i="4"/>
  <c r="R16" i="4"/>
  <c r="Q17" i="4"/>
  <c r="R17" i="4"/>
  <c r="Q18" i="4"/>
  <c r="R18" i="4"/>
  <c r="Q19" i="4"/>
  <c r="R19" i="4"/>
  <c r="Q20" i="4"/>
  <c r="R20" i="4"/>
  <c r="Q21" i="4"/>
  <c r="R21" i="4"/>
  <c r="Q22" i="4"/>
  <c r="R22" i="4"/>
  <c r="Q25" i="4"/>
  <c r="R25" i="4"/>
  <c r="Q27" i="4"/>
  <c r="R27" i="4"/>
  <c r="Q28" i="4"/>
  <c r="R28" i="4"/>
  <c r="Q29" i="4"/>
  <c r="R29" i="4"/>
  <c r="Q30" i="4"/>
  <c r="R30" i="4"/>
  <c r="Q31" i="4"/>
  <c r="R31" i="4"/>
  <c r="Q32" i="4"/>
  <c r="R32" i="4"/>
  <c r="Q33" i="4"/>
  <c r="R33" i="4"/>
  <c r="Q34" i="4"/>
  <c r="R34" i="4"/>
  <c r="M53" i="4"/>
  <c r="Q36" i="4"/>
  <c r="R36" i="4"/>
  <c r="Q37" i="4"/>
  <c r="R37" i="4"/>
  <c r="Q38" i="4"/>
  <c r="R38" i="4"/>
  <c r="Q39" i="4"/>
  <c r="R39" i="4"/>
  <c r="Q40" i="4"/>
  <c r="R40" i="4"/>
  <c r="Q41" i="4"/>
  <c r="R41" i="4"/>
  <c r="Q44" i="4"/>
  <c r="R44" i="4"/>
  <c r="Q45" i="4"/>
  <c r="R45" i="4"/>
  <c r="Q46" i="4"/>
  <c r="R46" i="4"/>
  <c r="Q47" i="4"/>
  <c r="R47" i="4"/>
  <c r="Q48" i="4"/>
  <c r="R48" i="4"/>
  <c r="Q49" i="4"/>
  <c r="R49" i="4"/>
  <c r="M54" i="4"/>
  <c r="E52" i="3"/>
  <c r="AB53" i="3"/>
  <c r="P53" i="3"/>
  <c r="Z53" i="3"/>
  <c r="E53" i="3"/>
  <c r="AB52" i="3"/>
  <c r="P52" i="4"/>
  <c r="P53" i="4"/>
  <c r="Q3" i="4"/>
  <c r="P54" i="4"/>
  <c r="K53" i="4"/>
  <c r="K54" i="4"/>
  <c r="F54" i="2"/>
  <c r="H54" i="2"/>
  <c r="J54" i="2"/>
  <c r="L54" i="2"/>
  <c r="O54" i="2"/>
  <c r="R54" i="2"/>
  <c r="F53" i="2"/>
  <c r="H53" i="2"/>
  <c r="J53" i="2"/>
  <c r="L53" i="2"/>
  <c r="O53" i="2"/>
  <c r="R53" i="2"/>
  <c r="F52" i="2"/>
  <c r="H52" i="2"/>
  <c r="J52" i="2"/>
  <c r="L52" i="2"/>
  <c r="O52" i="2"/>
  <c r="R52" i="2"/>
  <c r="D54" i="2"/>
  <c r="D53" i="2"/>
  <c r="D52"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3" i="2"/>
  <c r="Q53" i="2" s="1"/>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3" i="2"/>
  <c r="P54" i="2" s="1"/>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3" i="2"/>
  <c r="K4" i="2"/>
  <c r="K5" i="2"/>
  <c r="K6" i="2"/>
  <c r="K7" i="2"/>
  <c r="K8" i="2"/>
  <c r="K9"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3" i="2"/>
  <c r="I54" i="2" s="1"/>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3" i="2"/>
  <c r="G53" i="2" s="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3" i="2"/>
  <c r="E54" i="2" s="1"/>
  <c r="G54" i="2" l="1"/>
  <c r="E52" i="2"/>
  <c r="P52" i="2"/>
  <c r="Q52" i="4"/>
  <c r="R52" i="4"/>
  <c r="L52" i="4"/>
  <c r="R54" i="4"/>
  <c r="L54" i="4"/>
  <c r="L53" i="4"/>
  <c r="R53" i="4"/>
  <c r="Q53" i="4"/>
  <c r="Q54" i="4"/>
  <c r="N54" i="2"/>
  <c r="P53" i="2"/>
  <c r="E53" i="2"/>
  <c r="N53" i="2"/>
  <c r="N52" i="2"/>
  <c r="Q54" i="2"/>
  <c r="K54" i="2"/>
  <c r="K52" i="2"/>
  <c r="I52" i="2"/>
  <c r="I53" i="2"/>
  <c r="G52" i="2"/>
  <c r="K53" i="2"/>
  <c r="Q52" i="2"/>
</calcChain>
</file>

<file path=xl/sharedStrings.xml><?xml version="1.0" encoding="utf-8"?>
<sst xmlns="http://schemas.openxmlformats.org/spreadsheetml/2006/main" count="1412" uniqueCount="408">
  <si>
    <t>2020 Rhode Island Public Library Statistical Report:
Income and Expenditures by Library System</t>
  </si>
  <si>
    <t>Release date: March 2021</t>
  </si>
  <si>
    <t xml:space="preserve">These data tables are part of a statistical report based on data collected in the 2020 Rhode Island Public Library Annual Survey. The full report is located on the Office of Library and Information Services website at http://www.olis.ri.gov/stats/pls/index.php. </t>
  </si>
  <si>
    <t>Data collected through the Annual Survey covers FY2020 (July 1, 2019 - June 30, 2020). The deadline for the report submission was October 2, 2020.</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</si>
  <si>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</si>
  <si>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 xml:space="preserve">Throughout this spreadsheet, calculated measures are indicated by a differently colored column heading. </t>
  </si>
  <si>
    <t>To see the operating revenue and expenditures by municipality, please see the report Income and Expenditures by Municipality FY2020 on the OLIS website.</t>
  </si>
  <si>
    <t>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</si>
  <si>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</si>
  <si>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</si>
  <si>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</si>
  <si>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Operating Rev</t>
  </si>
  <si>
    <t>Operating revenue broken down by source</t>
  </si>
  <si>
    <t>Operating Expend</t>
  </si>
  <si>
    <t>Operating expenditures broken down by category</t>
  </si>
  <si>
    <t>Collection Expend</t>
  </si>
  <si>
    <t>Collection expenditures broken down by format</t>
  </si>
  <si>
    <t>Other Operating Expend</t>
  </si>
  <si>
    <t>Other operating expenditures broken down by category</t>
  </si>
  <si>
    <t>Capital Rev &amp; Expend</t>
  </si>
  <si>
    <t>Capital revenue and expenditures, with breakdowns</t>
  </si>
  <si>
    <t>All Data</t>
  </si>
  <si>
    <t>All financial data, as reported</t>
  </si>
  <si>
    <t>Location</t>
  </si>
  <si>
    <t>City</t>
  </si>
  <si>
    <t xml:space="preserve"> Population</t>
  </si>
  <si>
    <t>Local</t>
  </si>
  <si>
    <t>State</t>
  </si>
  <si>
    <t>Federal</t>
  </si>
  <si>
    <t>Other Revenue</t>
  </si>
  <si>
    <t>Total Operating Revenue</t>
  </si>
  <si>
    <t>Total Revenue</t>
  </si>
  <si>
    <t>Local Government Revenue</t>
  </si>
  <si>
    <t>Local % of Operating Revenue</t>
  </si>
  <si>
    <t>State Government Revenue</t>
  </si>
  <si>
    <t>State % of Operating Revenue</t>
  </si>
  <si>
    <t>Federal Government Revenue</t>
  </si>
  <si>
    <t>Federal % of Operating Revenue</t>
  </si>
  <si>
    <t>Non-Government Grant Revenue - Operating</t>
  </si>
  <si>
    <t>Non-Gov Grant % of Operating Revenue</t>
  </si>
  <si>
    <t>Other Operating Revenue</t>
  </si>
  <si>
    <t>Describe Other Operating Revenue</t>
  </si>
  <si>
    <t>Other % of Operating Revenue</t>
  </si>
  <si>
    <t>Operating Revenue per Capita</t>
  </si>
  <si>
    <t>Operating % of Total Revenue</t>
  </si>
  <si>
    <t>Barrington Public Library</t>
  </si>
  <si>
    <t>Barrington</t>
  </si>
  <si>
    <t>Friends of BPL</t>
  </si>
  <si>
    <t>Rogers Free Library</t>
  </si>
  <si>
    <t>Bristol</t>
  </si>
  <si>
    <t/>
  </si>
  <si>
    <t>Jesse M. Smith Memorial Library</t>
  </si>
  <si>
    <t>Burrillville</t>
  </si>
  <si>
    <t>fines, fees, donations</t>
  </si>
  <si>
    <t>Pascoag Free Public Library</t>
  </si>
  <si>
    <t>Adams Public Library</t>
  </si>
  <si>
    <t>Central Falls</t>
  </si>
  <si>
    <t>Fines, fundraising, endowment disbursement</t>
  </si>
  <si>
    <t>Cross' Mills Public Library</t>
  </si>
  <si>
    <t>Charlestown</t>
  </si>
  <si>
    <t>Annual appeal, fines, fundraisers, donations and contributions, interest, designated fund balance</t>
  </si>
  <si>
    <t>Coventry Public Library</t>
  </si>
  <si>
    <t>Coventry</t>
  </si>
  <si>
    <t>Cranston Public Library</t>
  </si>
  <si>
    <t>Cranston</t>
  </si>
  <si>
    <t>fines, fees</t>
  </si>
  <si>
    <t>Cumberland Public Library</t>
  </si>
  <si>
    <t>Cumberland</t>
  </si>
  <si>
    <t>Friends of the Cumberland Library, Cumberland Library Fund, self-generating</t>
  </si>
  <si>
    <t>East Greenwich Free Library</t>
  </si>
  <si>
    <t>East Greenwich</t>
  </si>
  <si>
    <t>Revenue generated by East Greenwich Library Association including fines, fees and an annual appeal</t>
  </si>
  <si>
    <t>East Providence Public Library</t>
  </si>
  <si>
    <t>East Providence</t>
  </si>
  <si>
    <t>Exeter Public Library</t>
  </si>
  <si>
    <t>Exeter</t>
  </si>
  <si>
    <t>Passport fees, Friends of the Library support</t>
  </si>
  <si>
    <t>Libraries of Foster</t>
  </si>
  <si>
    <t>Foster</t>
  </si>
  <si>
    <t>Annual solicitation, business donations, operations income</t>
  </si>
  <si>
    <t>Glocester Manton Free Public Library</t>
  </si>
  <si>
    <t>Glocester</t>
  </si>
  <si>
    <t>Fines, Donations, Copies, fundraisers, Harmony Library Reimbursement</t>
  </si>
  <si>
    <t>Harmony Library</t>
  </si>
  <si>
    <t>Ashaway Free Library</t>
  </si>
  <si>
    <t>Hopkinton</t>
  </si>
  <si>
    <t xml:space="preserve">fines, copies, fundraising, endowment distribution, etc. </t>
  </si>
  <si>
    <t>Langworthy Public Library</t>
  </si>
  <si>
    <t>Interest income, fines, copier fees, annual appeal, craft sale, book sale, tag sale.</t>
  </si>
  <si>
    <t>Jamestown Philomenian Library</t>
  </si>
  <si>
    <t>Jamestown</t>
  </si>
  <si>
    <t>Marian J. Mohr Memorial Library</t>
  </si>
  <si>
    <t>Johnston</t>
  </si>
  <si>
    <t>income from endowment</t>
  </si>
  <si>
    <t>Lincoln Public Library</t>
  </si>
  <si>
    <t>Lincoln</t>
  </si>
  <si>
    <t>Lost and paid</t>
  </si>
  <si>
    <t>Brownell Library, Home of Little Compton</t>
  </si>
  <si>
    <t>Little Compton</t>
  </si>
  <si>
    <t>Brownell Library Trust</t>
  </si>
  <si>
    <t>Middletown Public Library</t>
  </si>
  <si>
    <t>Middletown</t>
  </si>
  <si>
    <t>bequests, donations, public printing fees, fines, book rental fees</t>
  </si>
  <si>
    <t>Maury Loontjens Memorial Library (Narragansett)</t>
  </si>
  <si>
    <t>Narragansett</t>
  </si>
  <si>
    <t>Donations, fines, interest, fund balance</t>
  </si>
  <si>
    <t>Island Free Library</t>
  </si>
  <si>
    <t>New Shoreham</t>
  </si>
  <si>
    <t>Friends organization</t>
  </si>
  <si>
    <t>Newport Public Library</t>
  </si>
  <si>
    <t>Newport</t>
  </si>
  <si>
    <t>Fundraising, gifts &amp; donations, interest, copier &amp; printing</t>
  </si>
  <si>
    <t>Davisville Free Library</t>
  </si>
  <si>
    <t>North Kingstown</t>
  </si>
  <si>
    <t>mailing appeal, book sales, donations, fines and fees, fundraising events</t>
  </si>
  <si>
    <t>North Kingstown Free Library</t>
  </si>
  <si>
    <t>fines, prior year surplus</t>
  </si>
  <si>
    <t>Willett Free Library</t>
  </si>
  <si>
    <t>membership, donations, fundraising, endowment income</t>
  </si>
  <si>
    <t>Mayor Salvatore Mancini Union Free Library</t>
  </si>
  <si>
    <t>North Providence</t>
  </si>
  <si>
    <t>Foundation, Fines, Reimbursements, Donations</t>
  </si>
  <si>
    <t>North Smithfield Public Library</t>
  </si>
  <si>
    <t>North Smithfield</t>
  </si>
  <si>
    <t>Contributions, Charges and fees for copy, fax and printing</t>
  </si>
  <si>
    <t>Pawtucket Public Library</t>
  </si>
  <si>
    <t>Pawtucket</t>
  </si>
  <si>
    <t>Endowment budgets, fines, passport acceptance budget</t>
  </si>
  <si>
    <t>Portsmouth Free Public Library</t>
  </si>
  <si>
    <t>Portsmouth</t>
  </si>
  <si>
    <t>Findraising, program room rental, photocoping, fines etc.</t>
  </si>
  <si>
    <t>Providence Community Library</t>
  </si>
  <si>
    <t>Providence</t>
  </si>
  <si>
    <t>Contributions,fines and fees, interest</t>
  </si>
  <si>
    <t>Providence Public Library</t>
  </si>
  <si>
    <t>Annual Appeal, MM Interest, Fines and Fees, Dividends, Gala, Event Business, Endowment</t>
  </si>
  <si>
    <t>Clark Memorial Library</t>
  </si>
  <si>
    <t>Richmond</t>
  </si>
  <si>
    <t>annual apeal, fines, copying &amp;printing, donations, book &amp; bake sale, wine tasting, ongoing book sale, grant, investment income</t>
  </si>
  <si>
    <t>Hope Library</t>
  </si>
  <si>
    <t>Scituate</t>
  </si>
  <si>
    <t>fines, donations, printing fees, fundraising, association dues</t>
  </si>
  <si>
    <t>North Scituate Public Library</t>
  </si>
  <si>
    <t>fundraising, donations, PPP loan, copies, prints</t>
  </si>
  <si>
    <t>East Smithfield Public Library</t>
  </si>
  <si>
    <t>Smithfield</t>
  </si>
  <si>
    <t>Interest, overdues, lost books, copies, book sales, donations, OSL cards</t>
  </si>
  <si>
    <t>Greenville Public Library</t>
  </si>
  <si>
    <t xml:space="preserve">Contributions, fines, printing, lost and damaged monies, room rental, etc. </t>
  </si>
  <si>
    <t>South Kingstown Public Library</t>
  </si>
  <si>
    <t>South Kingstown</t>
  </si>
  <si>
    <t>Tiverton Public Library</t>
  </si>
  <si>
    <t>Tiverton</t>
  </si>
  <si>
    <t>Fines, room reservation fees, printing fees, donations</t>
  </si>
  <si>
    <t>George Hail Free Library</t>
  </si>
  <si>
    <t>Warren</t>
  </si>
  <si>
    <t>Fines, fundraising, invesments, bequests</t>
  </si>
  <si>
    <t>Pontiac Free Library</t>
  </si>
  <si>
    <t>Warwick</t>
  </si>
  <si>
    <t>Endowment income, donations, fundraisers, fines, fees, and interest</t>
  </si>
  <si>
    <t>Warwick Public Library</t>
  </si>
  <si>
    <t xml:space="preserve">Endowment and Friends donations and Google grant </t>
  </si>
  <si>
    <t>Louttit Library</t>
  </si>
  <si>
    <t>West Greenwich</t>
  </si>
  <si>
    <t>Interest Income, Donations, Fines &amp; Fees, Amazon Smile</t>
  </si>
  <si>
    <t>West Warwick Public Library</t>
  </si>
  <si>
    <t>West Warwick</t>
  </si>
  <si>
    <t>Trust, fines and fees, donations</t>
  </si>
  <si>
    <t>Westerly Public Library</t>
  </si>
  <si>
    <t>Westerly</t>
  </si>
  <si>
    <t>Endowment, Friends, Fundraisers, Annual Fund</t>
  </si>
  <si>
    <t>Woonsocket Harris Public Library</t>
  </si>
  <si>
    <t>Woonsocket</t>
  </si>
  <si>
    <t>Total - statewide</t>
  </si>
  <si>
    <t>Average</t>
  </si>
  <si>
    <t>Median</t>
  </si>
  <si>
    <t>Staffing</t>
  </si>
  <si>
    <t>Collection</t>
  </si>
  <si>
    <t>Other Operating</t>
  </si>
  <si>
    <t>Total Operating Expenditures</t>
  </si>
  <si>
    <t>Salaries and Wage Expenditures</t>
  </si>
  <si>
    <t>Employee Benefits Expenditures</t>
  </si>
  <si>
    <t>Total Staff Expenditures</t>
  </si>
  <si>
    <t>Staff % of Total Operating Expenditures</t>
  </si>
  <si>
    <t>Total Staff Expenditures per Capita</t>
  </si>
  <si>
    <t>Print Materials Expenditures</t>
  </si>
  <si>
    <t>OSL eZone Fee</t>
  </si>
  <si>
    <t>Additional OverDrive Expenditures</t>
  </si>
  <si>
    <t>Other eBooks Expenditures</t>
  </si>
  <si>
    <t>OSL Database Fee</t>
  </si>
  <si>
    <t>Other Electronic Resources Expenditures</t>
  </si>
  <si>
    <t>Other Materials Expenditures</t>
  </si>
  <si>
    <t>Describe Other Materials Expenditures</t>
  </si>
  <si>
    <t>Total Collection Expenditures</t>
  </si>
  <si>
    <t>Collection % of Total Operating Expenditures</t>
  </si>
  <si>
    <t>Youth Programming Expenditures</t>
  </si>
  <si>
    <t>Adult Programming Expenditures</t>
  </si>
  <si>
    <t>Other Programming Expenditures</t>
  </si>
  <si>
    <t>Building Operations Expenditures</t>
  </si>
  <si>
    <t>Technology Expenditures</t>
  </si>
  <si>
    <t>OSL Basic Fee</t>
  </si>
  <si>
    <t>Other Operating Expenditures</t>
  </si>
  <si>
    <t>Describe Other Operating Expenditures</t>
  </si>
  <si>
    <t>Total Other Operating Expenditures</t>
  </si>
  <si>
    <t>Other % of Total Operating Expenditures</t>
  </si>
  <si>
    <t>Operating % of Total Expenditures</t>
  </si>
  <si>
    <t>Total Expenditures</t>
  </si>
  <si>
    <t>Population</t>
  </si>
  <si>
    <t>DVD, Audiobooks, Realia</t>
  </si>
  <si>
    <t>Library supplies, office supplies, postage, prof. development (conferences, travel)</t>
  </si>
  <si>
    <t>dvds, cd audio books</t>
  </si>
  <si>
    <t>supplies, travel, training, postage, insurance, auditor, advertising, conference fees</t>
  </si>
  <si>
    <t>utilities,insurance,fuel,office supplies</t>
  </si>
  <si>
    <t>DVDs</t>
  </si>
  <si>
    <t>Insurance, office supplies, accounting services</t>
  </si>
  <si>
    <t>Audio visual materials</t>
  </si>
  <si>
    <t>office expenses, postage, legal/audit/payroll processing, fundraising costs, bank fees</t>
  </si>
  <si>
    <t>Library Aware, Supplies</t>
  </si>
  <si>
    <t>Supplies, travel, dues, technology</t>
  </si>
  <si>
    <t>AV, Periodicals</t>
  </si>
  <si>
    <t>Videogames, museum passes, DVDs, Books on CD</t>
  </si>
  <si>
    <t>audiobooks, DVDs, microform, museum passes</t>
  </si>
  <si>
    <t>Dues, training, travel, bookkeeping, annual meeting</t>
  </si>
  <si>
    <t>Advertising, office supplies, printing, training, dues, postage, bond payments</t>
  </si>
  <si>
    <t>DVDs, VRs, non-print LZ items</t>
  </si>
  <si>
    <t>Office supplies, Replacement of furnishings, Library supplies</t>
  </si>
  <si>
    <t>Audio books, Dvds, music CDs</t>
  </si>
  <si>
    <t>Supplies, Telephone, Professional dues, office equipment contracts, Insurance</t>
  </si>
  <si>
    <t>audio/visual</t>
  </si>
  <si>
    <t>Audio visual materials and periodicals</t>
  </si>
  <si>
    <t>Payroll services, postage, Trash service, Glocester Manton Reimbursement, accounting fees</t>
  </si>
  <si>
    <t>audiovisual</t>
  </si>
  <si>
    <t>supplies, postage, services, fundraising costs, etc.</t>
  </si>
  <si>
    <t>dvds and audiobooks</t>
  </si>
  <si>
    <t>Bookkeeping and accounting fees, bank and credit card fees, library supplies, postage and bulk mail fees</t>
  </si>
  <si>
    <t>Amazon, Blackstone Audio, Midwest Tape</t>
  </si>
  <si>
    <t xml:space="preserve">landscaping </t>
  </si>
  <si>
    <t>audio book compact discs, dvds</t>
  </si>
  <si>
    <t>book maintenance, library cards, office supplies</t>
  </si>
  <si>
    <t>supplies prof membership, mileage</t>
  </si>
  <si>
    <t>Audio, DVDs, membership fees, museum passes, games, tools, hot spots</t>
  </si>
  <si>
    <t>telephone, supplies, furniture, equipment, liability insurance, workmans comp</t>
  </si>
  <si>
    <t xml:space="preserve">audio visual, discount passes </t>
  </si>
  <si>
    <t xml:space="preserve">legal fees,postage, travel, supplies, copier expense, furniture, prof fees, </t>
  </si>
  <si>
    <t>museum passes, visual, audio,</t>
  </si>
  <si>
    <t>equipment</t>
  </si>
  <si>
    <t>AV materials- DVD BluRay Audio book</t>
  </si>
  <si>
    <t>ILL freight, advertising, dues, subscriptions</t>
  </si>
  <si>
    <t>Microform, audio and video physical units, DVD, and materials in new formats.</t>
  </si>
  <si>
    <t>Elevator floor replacement, HVAC maintenance; Security cameras; Auditor; Legal fees; Utilities and supplies</t>
  </si>
  <si>
    <t>audio/visual materials</t>
  </si>
  <si>
    <t>fees, fundraising expenses, insurance, postage, services, supplies</t>
  </si>
  <si>
    <t>Audiobooks, music CDs, DVDs, Blu-rays, Playaways</t>
  </si>
  <si>
    <t>telephone, postage, library supplies, office supplies</t>
  </si>
  <si>
    <t>supplies, postage, utilities, insurance, fundraising expenses</t>
  </si>
  <si>
    <t>Audiovisual, DVDs, Books On CD, Museum Passes</t>
  </si>
  <si>
    <t>Supplies and equipment</t>
  </si>
  <si>
    <t>Museum Passes, Video and audio books</t>
  </si>
  <si>
    <t>dues&amp;fees, supplies, physical plant, telephone, maintenance, janitorial, furnishings</t>
  </si>
  <si>
    <t>DVDs and Books on CDs</t>
  </si>
  <si>
    <t>Training, Advertising. Dues, Travel, Postage. Supplies</t>
  </si>
  <si>
    <t>DVDs, Music and Audio CDs</t>
  </si>
  <si>
    <t>Library operations and special projects</t>
  </si>
  <si>
    <t>COVID supplies 66545, Insurance 81124, Development 36007, Legal and audit 15504, Vehicle 11718, Telephone 35526,Supplies 55948, Staff development 11820</t>
  </si>
  <si>
    <t>AV, Bookbinding, Collection Supplies</t>
  </si>
  <si>
    <t>Supplies, Printing, Travel, Postage, Legal, Debt Service</t>
  </si>
  <si>
    <t>books on CD, DVDs</t>
  </si>
  <si>
    <t>accounting, insurance, administrative expenses, fund raising</t>
  </si>
  <si>
    <t>DVDs, Audiobooks</t>
  </si>
  <si>
    <t xml:space="preserve"> insurance, supplies, postage</t>
  </si>
  <si>
    <t>DVDs, CDs, audiobooks</t>
  </si>
  <si>
    <t>fundraising, insurance, professional development, supplies</t>
  </si>
  <si>
    <t>Added 5 databases</t>
  </si>
  <si>
    <t xml:space="preserve">Supplies,printing, postage, Equipment maintenance, Equipment/furniture, Dues &amp; conferences, travel expenses, legal fees, bank charges, advertising, accountant, bookeeper </t>
  </si>
  <si>
    <t>CDs, DVDs, Electronic periodicals</t>
  </si>
  <si>
    <t xml:space="preserve">Programs, copiers, educational expenses, supplies, utilities, memberships, etc. </t>
  </si>
  <si>
    <t>DVDs, audiobooks</t>
  </si>
  <si>
    <t>Postage, legal, staff development/travel, library/office supplies</t>
  </si>
  <si>
    <t>museum passes</t>
  </si>
  <si>
    <t>Audiobooks, CDs, and DVDs</t>
  </si>
  <si>
    <t>Physical plant, office supplies, other fees</t>
  </si>
  <si>
    <t>dvds, and playaways</t>
  </si>
  <si>
    <t>Supplies, book processing materials, travel and conference expenses</t>
  </si>
  <si>
    <t>Audio, Video, Museum Passes</t>
  </si>
  <si>
    <t xml:space="preserve">Payroll service, travel reimbursement, tax preparation, office supplies, token gifts and cards, </t>
  </si>
  <si>
    <t>A/V and microfilm</t>
  </si>
  <si>
    <t>Furniture, office supplies, book processing, misc. admin.</t>
  </si>
  <si>
    <t>Nonprint</t>
  </si>
  <si>
    <t>Insurance, professional services, service contracts, supplies</t>
  </si>
  <si>
    <t>Books on CD, microfilm</t>
  </si>
  <si>
    <t>Office supplies and equipmment, security guard</t>
  </si>
  <si>
    <t>Total</t>
  </si>
  <si>
    <t>Print</t>
  </si>
  <si>
    <t>eBooks</t>
  </si>
  <si>
    <t>Electronic Resources</t>
  </si>
  <si>
    <t>Other Materials</t>
  </si>
  <si>
    <t>Print % of Collection Expenditures</t>
  </si>
  <si>
    <t>Print Expenditures per Capita</t>
  </si>
  <si>
    <t>Total eBooks Expenditures</t>
  </si>
  <si>
    <t>eBooks % of Collection Expenditures</t>
  </si>
  <si>
    <t>eBooks % of Electronic Resources Expenditures</t>
  </si>
  <si>
    <t>eBooks Expenditures per Capita</t>
  </si>
  <si>
    <t>Total Electronic Resources Expenditures (H + K + L)</t>
  </si>
  <si>
    <t>Electronic Resources % of Collection Expenditures</t>
  </si>
  <si>
    <t>Electronic Resources Expenditures per Capita</t>
  </si>
  <si>
    <t>Other % of Collection Expenditures</t>
  </si>
  <si>
    <t>Other Materials Expenditures per Capita</t>
  </si>
  <si>
    <t>Collection Expenditures per Capita</t>
  </si>
  <si>
    <t>Library Aware, supplies</t>
  </si>
  <si>
    <t>Programming</t>
  </si>
  <si>
    <t>Building</t>
  </si>
  <si>
    <t>Technology</t>
  </si>
  <si>
    <t>Varied Operating Expenditures</t>
  </si>
  <si>
    <t>Total Programming Expenditures</t>
  </si>
  <si>
    <t>Programming % of Total Other Operating Expenditures</t>
  </si>
  <si>
    <t>Programming Expenditures per Capita</t>
  </si>
  <si>
    <t>Building % of Total Other Operating Expenditures</t>
  </si>
  <si>
    <t>Building Expenditures per Capita</t>
  </si>
  <si>
    <t>Technology % of Total Other Operating Expenditures</t>
  </si>
  <si>
    <t>Technology Expenditures per Capita</t>
  </si>
  <si>
    <t>Total Varied Operating Expenditures (N+ O)</t>
  </si>
  <si>
    <t>Varied % of Other Operating Expenditures</t>
  </si>
  <si>
    <t>Varied Operating Expenditures per Capita</t>
  </si>
  <si>
    <t>Total Other Operating Expenditures per Capita</t>
  </si>
  <si>
    <t>insurance, supplies, postage</t>
  </si>
  <si>
    <t xml:space="preserve">Office supplies and equipmment, security guard, </t>
  </si>
  <si>
    <t xml:space="preserve">State </t>
  </si>
  <si>
    <t>Other Capital Revenue</t>
  </si>
  <si>
    <t>Total Capital Revenue</t>
  </si>
  <si>
    <t>Expenditures</t>
  </si>
  <si>
    <t>Grand Totals</t>
  </si>
  <si>
    <t>Local Government Capital Revenue</t>
  </si>
  <si>
    <t>Local % of Capital Revenue</t>
  </si>
  <si>
    <t>State Government Capital Revenue</t>
  </si>
  <si>
    <t>State % of Capital Revenue</t>
  </si>
  <si>
    <t>Federal Government Capital Revenue</t>
  </si>
  <si>
    <t>Federal % of Capital Revenue</t>
  </si>
  <si>
    <t>Non-Government Grant Revenue - Capital</t>
  </si>
  <si>
    <t>Describe Other Capital Revenue</t>
  </si>
  <si>
    <t>Total Other Revenue (H + I)</t>
  </si>
  <si>
    <t>Other % of Capital Revenue</t>
  </si>
  <si>
    <t>Capital % of Total Revenue</t>
  </si>
  <si>
    <t>Capital Revenue per Capita</t>
  </si>
  <si>
    <t>Total Capital Expenditures</t>
  </si>
  <si>
    <t>Capital % of Total Expenditures</t>
  </si>
  <si>
    <t>Capital Expenditures per Capita</t>
  </si>
  <si>
    <t>Champlin grant</t>
  </si>
  <si>
    <t>Friends of the Cumberland Library</t>
  </si>
  <si>
    <t>Champlin Grant</t>
  </si>
  <si>
    <t>Champlin - siding and repairs</t>
  </si>
  <si>
    <t>Maury Loontjens Memorial Library</t>
  </si>
  <si>
    <t>Individual Donations</t>
  </si>
  <si>
    <t>interest, insurance claim</t>
  </si>
  <si>
    <t>Champlin Grant for Carpet squares and painting first floor of library.</t>
  </si>
  <si>
    <t>This is monies received from the Town of Warren for repairs to both the slate roof and the air conditioning.</t>
  </si>
  <si>
    <t>Champlin Foundation grant for restroom remodels and addition</t>
  </si>
  <si>
    <t>9.1 Local Government Revenue</t>
  </si>
  <si>
    <t>9.2 State Government Revenue</t>
  </si>
  <si>
    <t>9.3 Federal Government Revenue</t>
  </si>
  <si>
    <t>9.4 Non-Government Grant Revenue - Operating</t>
  </si>
  <si>
    <t>9.5 Other Operating Revenue</t>
  </si>
  <si>
    <t>9.6 Describe Other Operating Revenue</t>
  </si>
  <si>
    <t>9.7 Total Operating Revenue</t>
  </si>
  <si>
    <t>9.8 Local Government Capital Revenue</t>
  </si>
  <si>
    <t>9.9 State Government Capital Revenue</t>
  </si>
  <si>
    <t>9.10 Federal Government Capital Revenue</t>
  </si>
  <si>
    <t>9.11 Non-Government Grant Revenue - Capital</t>
  </si>
  <si>
    <t>9.12 Other Capital Revenue</t>
  </si>
  <si>
    <t>9.13 Describe Other Capital Revenue</t>
  </si>
  <si>
    <t>9.14 Total Capital Revenue</t>
  </si>
  <si>
    <t>9.15 Total Revenue</t>
  </si>
  <si>
    <t>9.16 Salaries and Wage Expenditures</t>
  </si>
  <si>
    <t>9.17 Employee Benefits Expenditures</t>
  </si>
  <si>
    <t>9.18 Total Staff Expenditures</t>
  </si>
  <si>
    <t>9.19 Print Materials Expenditures</t>
  </si>
  <si>
    <t>9.20a OSL eZone Fee</t>
  </si>
  <si>
    <t>9.20b Additional OverDrive Expenditures</t>
  </si>
  <si>
    <t>9.20c Other eBooks Expenditures</t>
  </si>
  <si>
    <t>9.21a OSL Database Fee</t>
  </si>
  <si>
    <t>9.21b Other Electronic Resources Expenditures</t>
  </si>
  <si>
    <t>9.22 Other Materials Expenditures</t>
  </si>
  <si>
    <t>9.23 Describe Other Materials Expenditures</t>
  </si>
  <si>
    <t>9.24 Total Collection Expenditures</t>
  </si>
  <si>
    <t>9.25 Youth Programming Expenditures</t>
  </si>
  <si>
    <t>9.26 Adult Programming Expenditures</t>
  </si>
  <si>
    <t>9.27 Other Programming Expenditures</t>
  </si>
  <si>
    <t>9.28 Building Operations Expenditures</t>
  </si>
  <si>
    <t>9.29 Technology Expenditures</t>
  </si>
  <si>
    <t>9.30a OSL Basic Fee</t>
  </si>
  <si>
    <t>9.30b Other Operating Expenditures</t>
  </si>
  <si>
    <t>9.31 Describe Other Operating Expenditures</t>
  </si>
  <si>
    <t>9.32 Total Other Operating Expenditures</t>
  </si>
  <si>
    <t>9.33 Total Operating Expenditures</t>
  </si>
  <si>
    <t>9.34 Total Capital Expenditures</t>
  </si>
  <si>
    <t>9.35 Total Expenditures</t>
  </si>
  <si>
    <t>0</t>
  </si>
  <si>
    <t>n/a</t>
  </si>
  <si>
    <t>N/A</t>
  </si>
  <si>
    <t>$4,850.00 used from Champlin account during this fiscal year for siding and repairs</t>
  </si>
  <si>
    <t>na</t>
  </si>
  <si>
    <t>Yes</t>
  </si>
  <si>
    <t>No</t>
  </si>
  <si>
    <t>6%</t>
  </si>
  <si>
    <t>9%</t>
  </si>
  <si>
    <t>COVID: Additional Funds for Electronic Resources?</t>
  </si>
  <si>
    <t>COVID: Amount of Additional Funds</t>
  </si>
  <si>
    <t>COVID: Funds Shifted from Print to Electronic Resources?</t>
  </si>
  <si>
    <t>COVID: Percent of Print Budget Shifted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</si>
</sst>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_(&quot;$&quot;* #,##0_);_(&quot;$&quot;* \(#,##0\);_(&quot;$&quot;* &quot;-&quot;??_);_(@_)"/>
  </numFmts>
  <fonts count="10" x14ac:knownFonts="1">
    <font>
      <sz val="10"/>
      <name val="Arial"/>
    </font>
    <font>
      <sz val="11"/>
      <color theme="1"/>
      <name val="Calibri"/>
      <family val="2"/>
      <scheme val="minor"/>
    </font>
    <font>
      <sz val="10"/>
      <name val="Arial"/>
      <family val="2"/>
    </font>
    <font>
      <b/>
      <sz val="10"/>
      <color theme="0"/>
      <name val="Calibri"/>
      <family val="2"/>
      <scheme val="minor"/>
    </font>
    <font>
      <sz val="10"/>
      <name val="Calibri"/>
      <family val="2"/>
      <scheme val="minor"/>
    </font>
    <font>
      <b/>
      <sz val="10"/>
      <name val="Calibri"/>
      <family val="2"/>
      <scheme val="minor"/>
    </font>
    <font>
      <u/>
      <sz val="10"/>
      <color theme="10"/>
      <name val="Arial"/>
      <family val="2"/>
    </font>
    <font>
      <b/>
      <sz val="11"/>
      <name val="Calibri"/>
      <family val="2"/>
      <scheme val="minor"/>
    </font>
    <font>
      <b/>
      <sz val="10"/>
      <name val="Arial"/>
      <family val="2"/>
    </font>
    <font>
      <sz val="10"/>
      <name val="Arial"/>
      <family val="2"/>
    </font>
  </fonts>
  <fills count="14">
    <fill>
      <patternFill patternType="none"/>
    </fill>
    <fill>
      <patternFill patternType="gray125"/>
    </fill>
    <fill>
      <patternFill patternType="solid">
        <fgColor theme="8" tint="-0.249977111117893"/>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E84E4F"/>
        <bgColor indexed="64"/>
      </patternFill>
    </fill>
    <fill>
      <patternFill patternType="solid">
        <fgColor rgb="FFFF7C80"/>
        <bgColor indexed="64"/>
      </patternFill>
    </fill>
    <fill>
      <patternFill patternType="solid">
        <fgColor rgb="FFFFC93C"/>
        <bgColor indexed="64"/>
      </patternFill>
    </fill>
    <fill>
      <patternFill patternType="solid">
        <fgColor theme="7" tint="0.59999389629810485"/>
        <bgColor indexed="64"/>
      </patternFill>
    </fill>
    <fill>
      <patternFill patternType="solid">
        <fgColor rgb="FF13768E"/>
        <bgColor indexed="64"/>
      </patternFill>
    </fill>
    <fill>
      <patternFill patternType="solid">
        <fgColor rgb="FF38C3E4"/>
        <bgColor indexed="64"/>
      </patternFill>
    </fill>
    <fill>
      <patternFill patternType="solid">
        <fgColor theme="0"/>
        <bgColor indexed="64"/>
      </patternFill>
    </fill>
    <fill>
      <patternFill patternType="solid">
        <fgColor rgb="FFFF5050"/>
        <bgColor indexed="64"/>
      </patternFill>
    </fill>
  </fills>
  <borders count="2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theme="0"/>
      </top>
      <bottom/>
      <diagonal/>
    </border>
    <border>
      <left/>
      <right style="thin">
        <color indexed="64"/>
      </right>
      <top style="thin">
        <color theme="0"/>
      </top>
      <bottom/>
      <diagonal/>
    </border>
    <border>
      <left/>
      <right style="thin">
        <color indexed="64"/>
      </right>
      <top style="thin">
        <color indexed="64"/>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theme="0"/>
      </top>
      <bottom/>
      <diagonal/>
    </border>
    <border>
      <left style="thin">
        <color theme="0"/>
      </left>
      <right/>
      <top/>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right style="thin">
        <color indexed="64"/>
      </right>
      <top/>
      <bottom style="thin">
        <color theme="8" tint="-0.24994659260841701"/>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ont="0" applyFill="0" applyBorder="0" applyProtection="0">
      <alignment horizontal="left" vertical="center"/>
    </xf>
    <xf numFmtId="3" fontId="2" fillId="0" borderId="0" applyFont="0" applyFill="0" applyBorder="0" applyAlignment="0" applyProtection="0"/>
    <xf numFmtId="14" fontId="2" fillId="0" borderId="0" applyFont="0" applyFill="0" applyBorder="0" applyAlignment="0" applyProtection="0"/>
    <xf numFmtId="0" fontId="6" fillId="0" borderId="0" applyNumberFormat="0" applyFill="0" applyBorder="0" applyAlignment="0" applyProtection="0"/>
    <xf numFmtId="0" fontId="2" fillId="0" borderId="0"/>
    <xf numFmtId="0" fontId="6" fillId="0" borderId="0" applyNumberFormat="0" applyFill="0" applyBorder="0" applyAlignment="0" applyProtection="0"/>
    <xf numFmtId="43" fontId="9" fillId="0" borderId="0" applyFont="0" applyFill="0" applyBorder="0" applyAlignment="0" applyProtection="0"/>
  </cellStyleXfs>
  <cellXfs count="204">
    <xf numFmtId="0" fontId="0" fillId="0" borderId="0" xfId="0"/>
    <xf numFmtId="0" fontId="3" fillId="2"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xf numFmtId="0" fontId="4" fillId="0" borderId="0" xfId="3" applyFont="1">
      <alignment horizontal="left" vertical="center"/>
    </xf>
    <xf numFmtId="3" fontId="4" fillId="0" borderId="0" xfId="4" applyFont="1"/>
    <xf numFmtId="164" fontId="4" fillId="0" borderId="0" xfId="0" applyNumberFormat="1" applyFont="1"/>
    <xf numFmtId="14" fontId="4" fillId="0" borderId="0" xfId="5" applyFont="1"/>
    <xf numFmtId="0" fontId="4" fillId="0" borderId="0" xfId="0" applyFont="1" applyAlignment="1">
      <alignment horizontal="center"/>
    </xf>
    <xf numFmtId="3" fontId="4" fillId="0" borderId="0" xfId="4" applyFont="1" applyAlignment="1">
      <alignment horizontal="center"/>
    </xf>
    <xf numFmtId="0" fontId="4" fillId="0" borderId="0" xfId="3" applyFont="1" applyAlignment="1">
      <alignment horizontal="center" vertical="center"/>
    </xf>
    <xf numFmtId="0" fontId="4" fillId="0" borderId="0" xfId="3" applyFont="1" applyAlignment="1">
      <alignment horizontal="left" vertical="center"/>
    </xf>
    <xf numFmtId="0" fontId="4" fillId="0" borderId="0" xfId="0" applyFont="1" applyAlignment="1">
      <alignment horizontal="left"/>
    </xf>
    <xf numFmtId="0" fontId="5" fillId="0" borderId="2" xfId="0" applyFont="1" applyBorder="1"/>
    <xf numFmtId="0" fontId="5" fillId="0" borderId="2" xfId="0" applyFont="1" applyBorder="1" applyAlignment="1">
      <alignment horizontal="center"/>
    </xf>
    <xf numFmtId="164" fontId="5" fillId="4" borderId="2" xfId="3" applyNumberFormat="1" applyFont="1" applyFill="1" applyBorder="1" applyAlignment="1">
      <alignment horizontal="center" vertical="center"/>
    </xf>
    <xf numFmtId="9" fontId="5" fillId="0" borderId="2" xfId="2" applyFont="1" applyBorder="1" applyAlignment="1">
      <alignment horizontal="center" vertical="center"/>
    </xf>
    <xf numFmtId="0" fontId="5" fillId="5"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3" fillId="10" borderId="0"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4" fillId="0" borderId="1" xfId="0" applyFont="1" applyBorder="1"/>
    <xf numFmtId="0" fontId="4" fillId="0" borderId="0" xfId="3" applyFont="1" applyBorder="1">
      <alignment horizontal="left" vertical="center"/>
    </xf>
    <xf numFmtId="3" fontId="4" fillId="0" borderId="0" xfId="4" applyFont="1" applyBorder="1" applyAlignment="1">
      <alignment horizontal="center"/>
    </xf>
    <xf numFmtId="9" fontId="4" fillId="0" borderId="0" xfId="2" applyFont="1" applyBorder="1" applyAlignment="1">
      <alignment horizontal="center"/>
    </xf>
    <xf numFmtId="10" fontId="4" fillId="0" borderId="0" xfId="2" applyNumberFormat="1" applyFont="1" applyBorder="1" applyAlignment="1">
      <alignment horizontal="center"/>
    </xf>
    <xf numFmtId="0" fontId="4" fillId="0" borderId="0" xfId="3" applyFont="1" applyBorder="1" applyAlignment="1">
      <alignment horizontal="left" vertical="center" wrapText="1"/>
    </xf>
    <xf numFmtId="9" fontId="4" fillId="0" borderId="0" xfId="2" applyFont="1" applyBorder="1" applyAlignment="1">
      <alignment horizontal="center" vertical="center"/>
    </xf>
    <xf numFmtId="9" fontId="4" fillId="0" borderId="0" xfId="2" applyNumberFormat="1" applyFont="1" applyBorder="1" applyAlignment="1">
      <alignment horizontal="center"/>
    </xf>
    <xf numFmtId="0" fontId="4" fillId="0" borderId="0" xfId="3" applyFont="1" applyBorder="1" applyAlignment="1">
      <alignment horizontal="left" vertical="top" wrapText="1"/>
    </xf>
    <xf numFmtId="0" fontId="4" fillId="0" borderId="1" xfId="0" applyFont="1" applyBorder="1" applyAlignment="1"/>
    <xf numFmtId="10" fontId="4" fillId="0" borderId="0" xfId="2" applyNumberFormat="1" applyFont="1" applyBorder="1" applyAlignment="1">
      <alignment horizontal="center" vertical="center"/>
    </xf>
    <xf numFmtId="0" fontId="4" fillId="0" borderId="0" xfId="3" applyFont="1" applyBorder="1" applyAlignment="1">
      <alignment horizontal="left" wrapText="1"/>
    </xf>
    <xf numFmtId="0" fontId="4" fillId="0" borderId="0" xfId="0" applyFont="1" applyBorder="1"/>
    <xf numFmtId="0" fontId="4" fillId="0" borderId="0" xfId="0" applyFont="1" applyBorder="1" applyAlignment="1">
      <alignment horizontal="center"/>
    </xf>
    <xf numFmtId="0" fontId="4" fillId="0" borderId="0" xfId="3" applyFont="1" applyBorder="1" applyAlignment="1">
      <alignment horizontal="center" vertical="center"/>
    </xf>
    <xf numFmtId="0" fontId="4" fillId="0" borderId="0" xfId="3" applyFont="1" applyBorder="1" applyAlignment="1">
      <alignment horizontal="left" vertical="center"/>
    </xf>
    <xf numFmtId="9" fontId="4" fillId="0" borderId="0" xfId="2" applyNumberFormat="1" applyFont="1" applyBorder="1" applyAlignment="1">
      <alignment horizontal="center" vertical="center"/>
    </xf>
    <xf numFmtId="165" fontId="4" fillId="0" borderId="0" xfId="1" applyNumberFormat="1" applyFont="1"/>
    <xf numFmtId="165" fontId="4" fillId="0" borderId="0" xfId="1" applyNumberFormat="1" applyFont="1" applyAlignment="1">
      <alignment horizontal="left" vertical="center"/>
    </xf>
    <xf numFmtId="165" fontId="5" fillId="8" borderId="1" xfId="1" applyNumberFormat="1" applyFont="1" applyFill="1" applyBorder="1" applyAlignment="1">
      <alignment horizontal="center" vertical="center" wrapText="1"/>
    </xf>
    <xf numFmtId="165" fontId="4" fillId="0" borderId="1" xfId="1" applyNumberFormat="1" applyFont="1" applyBorder="1"/>
    <xf numFmtId="165" fontId="3" fillId="3" borderId="1" xfId="1" applyNumberFormat="1" applyFont="1" applyFill="1" applyBorder="1" applyAlignment="1">
      <alignment horizontal="center" vertical="center" wrapText="1"/>
    </xf>
    <xf numFmtId="165" fontId="3" fillId="10" borderId="1" xfId="1" applyNumberFormat="1" applyFont="1" applyFill="1" applyBorder="1" applyAlignment="1">
      <alignment horizontal="center" vertical="center" wrapText="1"/>
    </xf>
    <xf numFmtId="165" fontId="3" fillId="10" borderId="0" xfId="1" applyNumberFormat="1" applyFont="1" applyFill="1" applyAlignment="1">
      <alignment horizontal="center" vertical="center" wrapText="1"/>
    </xf>
    <xf numFmtId="165" fontId="3" fillId="2" borderId="0" xfId="1" applyNumberFormat="1" applyFont="1" applyFill="1" applyBorder="1" applyAlignment="1">
      <alignment horizontal="center" vertical="center" wrapText="1"/>
    </xf>
    <xf numFmtId="165" fontId="4" fillId="0" borderId="0" xfId="1" applyNumberFormat="1" applyFont="1" applyBorder="1" applyAlignment="1">
      <alignment horizontal="center"/>
    </xf>
    <xf numFmtId="165" fontId="4" fillId="0" borderId="0" xfId="1" applyNumberFormat="1" applyFont="1" applyBorder="1" applyAlignment="1">
      <alignment horizontal="center" vertical="center"/>
    </xf>
    <xf numFmtId="165" fontId="5" fillId="0" borderId="2" xfId="1" applyNumberFormat="1" applyFont="1" applyBorder="1" applyAlignment="1">
      <alignment horizontal="center" vertical="center"/>
    </xf>
    <xf numFmtId="165" fontId="4" fillId="0" borderId="0" xfId="1" applyNumberFormat="1" applyFont="1" applyAlignment="1">
      <alignment horizontal="center" vertical="center"/>
    </xf>
    <xf numFmtId="165" fontId="4" fillId="0" borderId="0" xfId="1" applyNumberFormat="1" applyFont="1" applyAlignment="1">
      <alignment horizontal="center"/>
    </xf>
    <xf numFmtId="165" fontId="4" fillId="0" borderId="1" xfId="1" applyNumberFormat="1" applyFont="1" applyBorder="1" applyAlignment="1">
      <alignment horizontal="center"/>
    </xf>
    <xf numFmtId="165" fontId="3" fillId="6" borderId="1" xfId="1" applyNumberFormat="1" applyFont="1" applyFill="1" applyBorder="1" applyAlignment="1">
      <alignment horizontal="center" vertical="center" wrapText="1"/>
    </xf>
    <xf numFmtId="44" fontId="4" fillId="0" borderId="0" xfId="1" applyNumberFormat="1" applyFont="1" applyBorder="1" applyAlignment="1">
      <alignment horizontal="center"/>
    </xf>
    <xf numFmtId="44" fontId="4" fillId="0" borderId="0" xfId="1" applyNumberFormat="1" applyFont="1" applyBorder="1" applyAlignment="1">
      <alignment horizontal="center" vertical="center"/>
    </xf>
    <xf numFmtId="44" fontId="5" fillId="0" borderId="2" xfId="1" applyNumberFormat="1" applyFont="1" applyBorder="1" applyAlignment="1">
      <alignment horizontal="center" vertical="center"/>
    </xf>
    <xf numFmtId="44" fontId="4" fillId="0" borderId="0" xfId="1" applyNumberFormat="1" applyFont="1" applyAlignment="1">
      <alignment horizontal="center" vertical="center"/>
    </xf>
    <xf numFmtId="44" fontId="4" fillId="0" borderId="0" xfId="1" applyNumberFormat="1" applyFont="1" applyAlignment="1">
      <alignment horizontal="center"/>
    </xf>
    <xf numFmtId="165" fontId="4" fillId="0" borderId="6" xfId="1" applyNumberFormat="1" applyFont="1" applyBorder="1" applyAlignment="1">
      <alignment horizontal="center"/>
    </xf>
    <xf numFmtId="165" fontId="4" fillId="0" borderId="7" xfId="1" applyNumberFormat="1" applyFont="1" applyBorder="1" applyAlignment="1">
      <alignment horizontal="center" vertical="center"/>
    </xf>
    <xf numFmtId="165" fontId="3" fillId="2" borderId="9" xfId="1"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165" fontId="5" fillId="8" borderId="0" xfId="1" applyNumberFormat="1" applyFont="1" applyFill="1" applyBorder="1" applyAlignment="1">
      <alignment horizontal="center" vertical="center" wrapText="1"/>
    </xf>
    <xf numFmtId="165" fontId="3" fillId="3" borderId="0" xfId="1"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8" borderId="0" xfId="0" applyFont="1" applyFill="1" applyBorder="1" applyAlignment="1">
      <alignment horizontal="center" vertical="center" wrapText="1"/>
    </xf>
    <xf numFmtId="165" fontId="4" fillId="0" borderId="0" xfId="1" applyNumberFormat="1" applyFont="1" applyBorder="1"/>
    <xf numFmtId="165" fontId="4" fillId="0" borderId="0" xfId="1" applyNumberFormat="1" applyFont="1" applyBorder="1" applyAlignment="1">
      <alignment horizontal="left" vertical="center"/>
    </xf>
    <xf numFmtId="165" fontId="4" fillId="0" borderId="2" xfId="1" applyNumberFormat="1" applyFont="1" applyBorder="1" applyAlignment="1">
      <alignment horizontal="left" vertical="center"/>
    </xf>
    <xf numFmtId="0" fontId="5" fillId="11" borderId="7" xfId="0" applyFont="1" applyFill="1" applyBorder="1" applyAlignment="1">
      <alignment horizontal="center" vertical="center" wrapText="1"/>
    </xf>
    <xf numFmtId="9" fontId="4" fillId="0" borderId="7" xfId="2" applyFont="1" applyBorder="1" applyAlignment="1">
      <alignment horizontal="center"/>
    </xf>
    <xf numFmtId="0" fontId="4" fillId="0" borderId="15" xfId="0" applyFont="1" applyBorder="1" applyAlignment="1"/>
    <xf numFmtId="165" fontId="4" fillId="0" borderId="16" xfId="1" applyNumberFormat="1" applyFont="1" applyBorder="1"/>
    <xf numFmtId="9" fontId="4" fillId="0" borderId="16" xfId="2" applyFont="1" applyBorder="1" applyAlignment="1">
      <alignment horizontal="center"/>
    </xf>
    <xf numFmtId="165" fontId="4" fillId="0" borderId="15" xfId="1" applyNumberFormat="1" applyFont="1" applyBorder="1"/>
    <xf numFmtId="0" fontId="4" fillId="0" borderId="16" xfId="3" applyFont="1" applyBorder="1" applyAlignment="1">
      <alignment horizontal="left" wrapText="1"/>
    </xf>
    <xf numFmtId="9" fontId="4" fillId="0" borderId="17" xfId="2" applyFont="1" applyBorder="1" applyAlignment="1">
      <alignment horizontal="center"/>
    </xf>
    <xf numFmtId="165" fontId="4" fillId="4" borderId="2" xfId="1" applyNumberFormat="1" applyFont="1" applyFill="1" applyBorder="1" applyAlignment="1">
      <alignment horizontal="left" vertical="center"/>
    </xf>
    <xf numFmtId="165" fontId="4" fillId="0" borderId="8" xfId="1" applyNumberFormat="1" applyFont="1" applyBorder="1" applyAlignment="1">
      <alignment horizontal="left" vertical="center"/>
    </xf>
    <xf numFmtId="0" fontId="4" fillId="0" borderId="7" xfId="3" applyFont="1" applyBorder="1">
      <alignment horizontal="left" vertical="center"/>
    </xf>
    <xf numFmtId="165" fontId="5" fillId="0" borderId="2" xfId="1" applyNumberFormat="1" applyFont="1" applyBorder="1" applyAlignment="1">
      <alignment horizontal="left" vertical="center"/>
    </xf>
    <xf numFmtId="44" fontId="5" fillId="11" borderId="0" xfId="1" applyNumberFormat="1" applyFont="1" applyFill="1" applyBorder="1" applyAlignment="1">
      <alignment horizontal="center" vertical="center" wrapText="1"/>
    </xf>
    <xf numFmtId="44" fontId="5" fillId="0" borderId="2" xfId="2" applyNumberFormat="1" applyFont="1" applyBorder="1" applyAlignment="1">
      <alignment horizontal="center" vertical="center"/>
    </xf>
    <xf numFmtId="44" fontId="5" fillId="0" borderId="2" xfId="1" applyFont="1" applyBorder="1" applyAlignment="1">
      <alignment horizontal="center" vertical="center"/>
    </xf>
    <xf numFmtId="165" fontId="5" fillId="4" borderId="2" xfId="1" applyNumberFormat="1" applyFont="1" applyFill="1" applyBorder="1" applyAlignment="1">
      <alignment horizontal="center" vertical="center"/>
    </xf>
    <xf numFmtId="165" fontId="3" fillId="6" borderId="0" xfId="1" applyNumberFormat="1" applyFont="1" applyFill="1" applyBorder="1" applyAlignment="1">
      <alignment horizontal="center" vertical="center" wrapText="1"/>
    </xf>
    <xf numFmtId="44" fontId="4" fillId="0" borderId="0" xfId="1" applyFont="1" applyBorder="1" applyAlignment="1">
      <alignment horizontal="center"/>
    </xf>
    <xf numFmtId="44" fontId="4" fillId="0" borderId="0" xfId="1" applyFont="1" applyBorder="1" applyAlignment="1">
      <alignment horizontal="center" vertical="center"/>
    </xf>
    <xf numFmtId="0" fontId="4" fillId="4" borderId="1" xfId="0" applyFont="1" applyFill="1" applyBorder="1"/>
    <xf numFmtId="165" fontId="4" fillId="4" borderId="0" xfId="1" applyNumberFormat="1" applyFont="1" applyFill="1" applyBorder="1" applyAlignment="1">
      <alignment horizontal="center" vertical="center"/>
    </xf>
    <xf numFmtId="0" fontId="4" fillId="4" borderId="0" xfId="3" applyFont="1" applyFill="1" applyBorder="1" applyAlignment="1">
      <alignment horizontal="center" vertical="center"/>
    </xf>
    <xf numFmtId="165" fontId="4" fillId="4" borderId="7" xfId="1" applyNumberFormat="1" applyFont="1" applyFill="1" applyBorder="1" applyAlignment="1">
      <alignment horizontal="center" vertical="center"/>
    </xf>
    <xf numFmtId="165" fontId="5" fillId="4" borderId="2" xfId="1" applyNumberFormat="1" applyFont="1" applyFill="1" applyBorder="1" applyAlignment="1">
      <alignment horizontal="left" vertical="center"/>
    </xf>
    <xf numFmtId="165" fontId="5" fillId="0" borderId="2" xfId="1" applyNumberFormat="1" applyFont="1" applyFill="1" applyBorder="1" applyAlignment="1">
      <alignment horizontal="left" vertical="center"/>
    </xf>
    <xf numFmtId="9" fontId="5" fillId="0" borderId="2" xfId="2" applyFont="1" applyFill="1" applyBorder="1" applyAlignment="1">
      <alignment horizontal="center" vertical="center"/>
    </xf>
    <xf numFmtId="44" fontId="5" fillId="0" borderId="2" xfId="1" applyFont="1" applyFill="1" applyBorder="1" applyAlignment="1">
      <alignment horizontal="left" vertical="center"/>
    </xf>
    <xf numFmtId="165" fontId="3" fillId="10" borderId="0" xfId="1" applyNumberFormat="1" applyFont="1" applyFill="1" applyBorder="1" applyAlignment="1">
      <alignment horizontal="center" vertical="center" wrapText="1"/>
    </xf>
    <xf numFmtId="44" fontId="4" fillId="0" borderId="0" xfId="1" applyFont="1" applyBorder="1"/>
    <xf numFmtId="165" fontId="4" fillId="0" borderId="0" xfId="3" applyNumberFormat="1" applyFont="1" applyBorder="1">
      <alignment horizontal="left" vertical="center"/>
    </xf>
    <xf numFmtId="44" fontId="4" fillId="0" borderId="0" xfId="1" applyFont="1" applyBorder="1" applyAlignment="1">
      <alignment horizontal="left" vertical="center"/>
    </xf>
    <xf numFmtId="165" fontId="4" fillId="0" borderId="6" xfId="1" applyNumberFormat="1" applyFont="1" applyBorder="1"/>
    <xf numFmtId="165" fontId="4" fillId="4" borderId="0" xfId="1" applyNumberFormat="1" applyFont="1" applyFill="1" applyBorder="1" applyAlignment="1">
      <alignment horizontal="left" vertical="center"/>
    </xf>
    <xf numFmtId="0" fontId="4" fillId="4" borderId="0" xfId="3" applyFont="1" applyFill="1" applyBorder="1">
      <alignment horizontal="left" vertical="center"/>
    </xf>
    <xf numFmtId="165" fontId="4" fillId="4" borderId="7" xfId="1" applyNumberFormat="1" applyFont="1" applyFill="1" applyBorder="1" applyAlignment="1">
      <alignment horizontal="left" vertical="center"/>
    </xf>
    <xf numFmtId="0" fontId="5" fillId="5" borderId="9" xfId="0" applyFont="1" applyFill="1" applyBorder="1" applyAlignment="1">
      <alignment horizontal="center" vertical="center" wrapText="1"/>
    </xf>
    <xf numFmtId="165" fontId="5" fillId="8" borderId="18" xfId="1" applyNumberFormat="1" applyFont="1" applyFill="1" applyBorder="1" applyAlignment="1">
      <alignment horizontal="center" vertical="center" wrapText="1"/>
    </xf>
    <xf numFmtId="165" fontId="3" fillId="2" borderId="7" xfId="1" applyNumberFormat="1" applyFont="1" applyFill="1" applyBorder="1" applyAlignment="1">
      <alignment horizontal="center"/>
    </xf>
    <xf numFmtId="165" fontId="4" fillId="0" borderId="19" xfId="1" applyNumberFormat="1" applyFont="1" applyBorder="1"/>
    <xf numFmtId="165" fontId="5" fillId="5" borderId="10" xfId="1" applyNumberFormat="1" applyFont="1" applyFill="1" applyBorder="1" applyAlignment="1">
      <alignment horizontal="center" vertical="center" wrapText="1"/>
    </xf>
    <xf numFmtId="165" fontId="3" fillId="2" borderId="18" xfId="1" applyNumberFormat="1" applyFont="1" applyFill="1" applyBorder="1" applyAlignment="1">
      <alignment horizontal="center" vertical="center" wrapText="1"/>
    </xf>
    <xf numFmtId="165" fontId="3" fillId="3" borderId="18" xfId="1" applyNumberFormat="1" applyFont="1" applyFill="1" applyBorder="1" applyAlignment="1">
      <alignment horizontal="center" vertical="center" wrapText="1"/>
    </xf>
    <xf numFmtId="44" fontId="5" fillId="0" borderId="2" xfId="1" applyFont="1" applyBorder="1" applyAlignment="1">
      <alignment horizontal="left" vertical="center"/>
    </xf>
    <xf numFmtId="165" fontId="5" fillId="9" borderId="0" xfId="1" applyNumberFormat="1" applyFont="1" applyFill="1" applyBorder="1" applyAlignment="1">
      <alignment horizontal="center" vertical="center" wrapText="1"/>
    </xf>
    <xf numFmtId="165" fontId="5" fillId="7" borderId="0" xfId="1" applyNumberFormat="1" applyFont="1" applyFill="1" applyBorder="1" applyAlignment="1">
      <alignment horizontal="center" vertical="center" wrapText="1"/>
    </xf>
    <xf numFmtId="165" fontId="5" fillId="5" borderId="0" xfId="1" applyNumberFormat="1" applyFont="1" applyFill="1" applyBorder="1" applyAlignment="1">
      <alignment horizontal="center" vertical="center" wrapText="1"/>
    </xf>
    <xf numFmtId="165" fontId="3" fillId="3" borderId="10" xfId="1" applyNumberFormat="1" applyFont="1" applyFill="1" applyBorder="1" applyAlignment="1">
      <alignment horizontal="center" vertical="center" wrapText="1"/>
    </xf>
    <xf numFmtId="165" fontId="4" fillId="0" borderId="7" xfId="1" applyNumberFormat="1" applyFont="1" applyBorder="1"/>
    <xf numFmtId="165" fontId="4" fillId="4" borderId="0" xfId="3" applyNumberFormat="1" applyFont="1" applyFill="1" applyBorder="1">
      <alignment horizontal="left" vertical="center"/>
    </xf>
    <xf numFmtId="44" fontId="4" fillId="0" borderId="17" xfId="1" applyFont="1" applyBorder="1" applyAlignment="1">
      <alignment horizontal="center"/>
    </xf>
    <xf numFmtId="0" fontId="2" fillId="12" borderId="20" xfId="7" applyFill="1" applyBorder="1"/>
    <xf numFmtId="0" fontId="7" fillId="0" borderId="0" xfId="7" applyFont="1" applyAlignment="1">
      <alignment vertical="center"/>
    </xf>
    <xf numFmtId="0" fontId="2" fillId="0" borderId="0" xfId="7"/>
    <xf numFmtId="0" fontId="2" fillId="12" borderId="23" xfId="7" applyFill="1" applyBorder="1"/>
    <xf numFmtId="0" fontId="2" fillId="12" borderId="0" xfId="7" applyFill="1"/>
    <xf numFmtId="0" fontId="2" fillId="12" borderId="24" xfId="7" applyFill="1" applyBorder="1"/>
    <xf numFmtId="0" fontId="2" fillId="12" borderId="23" xfId="7" applyFill="1" applyBorder="1" applyAlignment="1">
      <alignment vertical="center"/>
    </xf>
    <xf numFmtId="0" fontId="2" fillId="0" borderId="0" xfId="7" applyAlignment="1">
      <alignment vertical="center"/>
    </xf>
    <xf numFmtId="0" fontId="2" fillId="12" borderId="0" xfId="7" applyFill="1" applyAlignment="1">
      <alignment wrapText="1"/>
    </xf>
    <xf numFmtId="0" fontId="2" fillId="12" borderId="24" xfId="7" applyFill="1" applyBorder="1" applyAlignment="1">
      <alignment wrapText="1"/>
    </xf>
    <xf numFmtId="0" fontId="8" fillId="12" borderId="0" xfId="7" applyFont="1" applyFill="1"/>
    <xf numFmtId="0" fontId="2" fillId="12" borderId="25" xfId="7" applyFill="1" applyBorder="1"/>
    <xf numFmtId="0" fontId="2" fillId="0" borderId="26" xfId="7" applyBorder="1"/>
    <xf numFmtId="0" fontId="2" fillId="12" borderId="26" xfId="7" applyFill="1" applyBorder="1"/>
    <xf numFmtId="0" fontId="2" fillId="12" borderId="27" xfId="7" applyFill="1" applyBorder="1"/>
    <xf numFmtId="0" fontId="6" fillId="0" borderId="0" xfId="8"/>
    <xf numFmtId="0" fontId="6" fillId="0" borderId="0" xfId="6" applyFill="1"/>
    <xf numFmtId="0" fontId="2" fillId="12" borderId="0" xfId="7" applyFill="1" applyAlignment="1">
      <alignment horizontal="left" vertical="center" wrapText="1"/>
    </xf>
    <xf numFmtId="0" fontId="2" fillId="12" borderId="24" xfId="7" applyFill="1" applyBorder="1" applyAlignment="1">
      <alignment horizontal="left" vertical="center" wrapText="1"/>
    </xf>
    <xf numFmtId="0" fontId="2" fillId="12" borderId="0" xfId="7" applyFill="1" applyAlignment="1">
      <alignment vertical="center" wrapText="1"/>
    </xf>
    <xf numFmtId="0" fontId="2" fillId="12" borderId="24" xfId="7" applyFill="1" applyBorder="1" applyAlignment="1">
      <alignment vertical="center" wrapText="1"/>
    </xf>
    <xf numFmtId="49" fontId="4" fillId="0" borderId="0" xfId="9" applyNumberFormat="1" applyFont="1" applyBorder="1" applyAlignment="1">
      <alignment horizontal="center"/>
    </xf>
    <xf numFmtId="44" fontId="5" fillId="4" borderId="2" xfId="2" applyNumberFormat="1" applyFont="1" applyFill="1" applyBorder="1" applyAlignment="1">
      <alignment horizontal="center" vertical="center"/>
    </xf>
    <xf numFmtId="49" fontId="5" fillId="0" borderId="2" xfId="2" applyNumberFormat="1" applyFont="1" applyBorder="1" applyAlignment="1">
      <alignment horizontal="center" vertical="center"/>
    </xf>
    <xf numFmtId="44" fontId="5" fillId="4" borderId="2" xfId="1" applyFont="1" applyFill="1" applyBorder="1" applyAlignment="1">
      <alignment horizontal="center" vertical="center"/>
    </xf>
    <xf numFmtId="165" fontId="5" fillId="0" borderId="2" xfId="2" applyNumberFormat="1" applyFont="1" applyBorder="1" applyAlignment="1">
      <alignment horizontal="center" vertical="center"/>
    </xf>
    <xf numFmtId="0" fontId="2" fillId="12" borderId="0" xfId="7" applyFill="1" applyAlignment="1">
      <alignment horizontal="left" vertical="center" wrapText="1"/>
    </xf>
    <xf numFmtId="0" fontId="2" fillId="12" borderId="24" xfId="7" applyFill="1" applyBorder="1" applyAlignment="1">
      <alignment horizontal="left" vertical="center" wrapText="1"/>
    </xf>
    <xf numFmtId="0" fontId="7" fillId="12" borderId="21" xfId="7" applyFont="1" applyFill="1" applyBorder="1" applyAlignment="1">
      <alignment horizontal="center" vertical="center" wrapText="1"/>
    </xf>
    <xf numFmtId="0" fontId="7" fillId="12" borderId="22" xfId="7" applyFont="1" applyFill="1" applyBorder="1" applyAlignment="1">
      <alignment horizontal="center" vertical="center" wrapText="1"/>
    </xf>
    <xf numFmtId="0" fontId="2" fillId="12" borderId="0" xfId="7" applyFill="1" applyAlignment="1">
      <alignment vertical="center" wrapText="1"/>
    </xf>
    <xf numFmtId="0" fontId="2" fillId="12" borderId="24" xfId="7" applyFill="1" applyBorder="1" applyAlignment="1">
      <alignment vertical="center" wrapText="1"/>
    </xf>
    <xf numFmtId="165" fontId="3" fillId="3" borderId="5" xfId="1" applyNumberFormat="1" applyFont="1" applyFill="1" applyBorder="1" applyAlignment="1">
      <alignment horizontal="center" vertical="center" wrapText="1"/>
    </xf>
    <xf numFmtId="165" fontId="3" fillId="3" borderId="6" xfId="1"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10" borderId="3" xfId="0" applyFont="1" applyFill="1" applyBorder="1" applyAlignment="1">
      <alignment horizontal="center"/>
    </xf>
    <xf numFmtId="0" fontId="3" fillId="10" borderId="4" xfId="0"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8" borderId="11" xfId="0" applyFont="1" applyFill="1" applyBorder="1" applyAlignment="1">
      <alignment horizontal="center"/>
    </xf>
    <xf numFmtId="165" fontId="3" fillId="2" borderId="3" xfId="1" applyNumberFormat="1" applyFont="1" applyFill="1" applyBorder="1" applyAlignment="1">
      <alignment horizontal="center"/>
    </xf>
    <xf numFmtId="165" fontId="3" fillId="2" borderId="4" xfId="1" applyNumberFormat="1" applyFont="1" applyFill="1" applyBorder="1" applyAlignment="1">
      <alignment horizontal="center"/>
    </xf>
    <xf numFmtId="165" fontId="5" fillId="8" borderId="12" xfId="1" applyNumberFormat="1" applyFont="1" applyFill="1" applyBorder="1" applyAlignment="1">
      <alignment horizontal="center"/>
    </xf>
    <xf numFmtId="165" fontId="5" fillId="8" borderId="13" xfId="1" applyNumberFormat="1" applyFont="1" applyFill="1" applyBorder="1" applyAlignment="1">
      <alignment horizontal="center"/>
    </xf>
    <xf numFmtId="165" fontId="5" fillId="8" borderId="14" xfId="1" applyNumberFormat="1" applyFont="1" applyFill="1" applyBorder="1" applyAlignment="1">
      <alignment horizontal="center"/>
    </xf>
    <xf numFmtId="165" fontId="3" fillId="3" borderId="12" xfId="1" applyNumberFormat="1" applyFont="1" applyFill="1" applyBorder="1" applyAlignment="1">
      <alignment horizontal="center"/>
    </xf>
    <xf numFmtId="165" fontId="3" fillId="3" borderId="13" xfId="1" applyNumberFormat="1" applyFont="1" applyFill="1" applyBorder="1" applyAlignment="1">
      <alignment horizontal="center"/>
    </xf>
    <xf numFmtId="165" fontId="3" fillId="3" borderId="14" xfId="1" applyNumberFormat="1" applyFont="1" applyFill="1" applyBorder="1" applyAlignment="1">
      <alignment horizontal="center"/>
    </xf>
    <xf numFmtId="165" fontId="3" fillId="10" borderId="12" xfId="1" applyNumberFormat="1" applyFont="1" applyFill="1" applyBorder="1" applyAlignment="1">
      <alignment horizontal="center"/>
    </xf>
    <xf numFmtId="165" fontId="3" fillId="10" borderId="14" xfId="1" applyNumberFormat="1" applyFont="1" applyFill="1" applyBorder="1" applyAlignment="1">
      <alignment horizontal="center"/>
    </xf>
    <xf numFmtId="165" fontId="3" fillId="10" borderId="3" xfId="1" applyNumberFormat="1" applyFont="1" applyFill="1" applyBorder="1" applyAlignment="1">
      <alignment horizontal="center"/>
    </xf>
    <xf numFmtId="165" fontId="3" fillId="10" borderId="4" xfId="1" applyNumberFormat="1" applyFont="1" applyFill="1" applyBorder="1" applyAlignment="1">
      <alignment horizontal="center"/>
    </xf>
    <xf numFmtId="165" fontId="3" fillId="10" borderId="11" xfId="1" applyNumberFormat="1" applyFont="1" applyFill="1" applyBorder="1" applyAlignment="1">
      <alignment horizontal="center"/>
    </xf>
    <xf numFmtId="165" fontId="3" fillId="3" borderId="3" xfId="1" applyNumberFormat="1" applyFont="1" applyFill="1" applyBorder="1" applyAlignment="1">
      <alignment horizontal="center"/>
    </xf>
    <xf numFmtId="165" fontId="3" fillId="3" borderId="4" xfId="1" applyNumberFormat="1" applyFont="1" applyFill="1" applyBorder="1" applyAlignment="1">
      <alignment horizontal="center"/>
    </xf>
    <xf numFmtId="165" fontId="3" fillId="3" borderId="11" xfId="1" applyNumberFormat="1" applyFont="1" applyFill="1" applyBorder="1" applyAlignment="1">
      <alignment horizontal="center"/>
    </xf>
    <xf numFmtId="165" fontId="3" fillId="6" borderId="3" xfId="1" applyNumberFormat="1" applyFont="1" applyFill="1" applyBorder="1" applyAlignment="1">
      <alignment horizontal="center"/>
    </xf>
    <xf numFmtId="165" fontId="3" fillId="6" borderId="4" xfId="1" applyNumberFormat="1" applyFont="1" applyFill="1" applyBorder="1" applyAlignment="1">
      <alignment horizontal="center"/>
    </xf>
    <xf numFmtId="165" fontId="5" fillId="8" borderId="3" xfId="1" applyNumberFormat="1" applyFont="1" applyFill="1" applyBorder="1" applyAlignment="1">
      <alignment horizontal="center"/>
    </xf>
    <xf numFmtId="165" fontId="5" fillId="8" borderId="4" xfId="1" applyNumberFormat="1" applyFont="1" applyFill="1" applyBorder="1" applyAlignment="1">
      <alignment horizontal="center"/>
    </xf>
    <xf numFmtId="165" fontId="5" fillId="8" borderId="11" xfId="1" applyNumberFormat="1" applyFont="1" applyFill="1" applyBorder="1" applyAlignment="1">
      <alignment horizontal="center"/>
    </xf>
    <xf numFmtId="0" fontId="3" fillId="2" borderId="0" xfId="0" applyFont="1" applyFill="1" applyAlignment="1">
      <alignment horizontal="center" vertical="center" wrapText="1"/>
    </xf>
    <xf numFmtId="165" fontId="3" fillId="2" borderId="5" xfId="1" applyNumberFormat="1" applyFont="1" applyFill="1" applyBorder="1" applyAlignment="1">
      <alignment horizontal="center" vertical="center" wrapText="1"/>
    </xf>
    <xf numFmtId="165" fontId="3" fillId="2" borderId="6" xfId="1" applyNumberFormat="1" applyFont="1" applyFill="1" applyBorder="1" applyAlignment="1">
      <alignment horizontal="center" vertical="center" wrapText="1"/>
    </xf>
    <xf numFmtId="165" fontId="3" fillId="2" borderId="11" xfId="1" applyNumberFormat="1" applyFont="1" applyFill="1" applyBorder="1" applyAlignment="1">
      <alignment horizontal="center"/>
    </xf>
    <xf numFmtId="165" fontId="3" fillId="6" borderId="11" xfId="1" applyNumberFormat="1" applyFont="1" applyFill="1" applyBorder="1" applyAlignment="1">
      <alignment horizontal="center"/>
    </xf>
    <xf numFmtId="165" fontId="3" fillId="2" borderId="13" xfId="1" applyNumberFormat="1" applyFont="1" applyFill="1" applyBorder="1" applyAlignment="1">
      <alignment horizontal="center"/>
    </xf>
    <xf numFmtId="165" fontId="3" fillId="2" borderId="14" xfId="1" applyNumberFormat="1" applyFont="1" applyFill="1" applyBorder="1" applyAlignment="1">
      <alignment horizontal="center"/>
    </xf>
    <xf numFmtId="165" fontId="3" fillId="6" borderId="12" xfId="1" applyNumberFormat="1" applyFont="1" applyFill="1" applyBorder="1" applyAlignment="1">
      <alignment horizontal="center"/>
    </xf>
    <xf numFmtId="165" fontId="3" fillId="6" borderId="14" xfId="1" applyNumberFormat="1" applyFont="1" applyFill="1" applyBorder="1" applyAlignment="1">
      <alignment horizontal="center"/>
    </xf>
    <xf numFmtId="165" fontId="3" fillId="10" borderId="13" xfId="1" applyNumberFormat="1" applyFont="1" applyFill="1" applyBorder="1" applyAlignment="1">
      <alignment horizontal="center"/>
    </xf>
    <xf numFmtId="165" fontId="3" fillId="2" borderId="12" xfId="1" applyNumberFormat="1" applyFont="1" applyFill="1" applyBorder="1" applyAlignment="1">
      <alignment horizontal="center"/>
    </xf>
    <xf numFmtId="0" fontId="3" fillId="13" borderId="0"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3" fillId="13" borderId="7" xfId="0" applyFont="1" applyFill="1" applyBorder="1" applyAlignment="1">
      <alignment horizontal="center" vertical="center" wrapText="1"/>
    </xf>
  </cellXfs>
  <cellStyles count="10">
    <cellStyle name="Comma" xfId="9" builtinId="3"/>
    <cellStyle name="Currency" xfId="1" builtinId="4"/>
    <cellStyle name="Hyperlink" xfId="6" builtinId="8"/>
    <cellStyle name="Hyperlink 2 2" xfId="8" xr:uid="{620A030C-DC31-47D7-B721-9AB28340CB8B}"/>
    <cellStyle name="Normal" xfId="0" builtinId="0"/>
    <cellStyle name="Normal 2" xfId="7" xr:uid="{A622E1C9-7328-4D0E-907A-D5B08B33EACC}"/>
    <cellStyle name="Percent" xfId="2" builtinId="5"/>
    <cellStyle name="sInteger" xfId="4" xr:uid="{523BC328-7FD1-4B8E-994D-2F2EF8DC276D}"/>
    <cellStyle name="sShortDate" xfId="5" xr:uid="{88C50AAA-544A-469E-825A-76AE3ADDE04D}"/>
    <cellStyle name="sText" xfId="3" xr:uid="{BA7E690F-16D6-4C52-890B-42159FD60F5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5050"/>
      <color rgb="FFFFC93C"/>
      <color rgb="FF13768E"/>
      <color rgb="FFE84E4F"/>
      <color rgb="FF38C3E4"/>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55419</xdr:colOff>
      <xdr:row>14</xdr:row>
      <xdr:rowOff>430357</xdr:rowOff>
    </xdr:from>
    <xdr:to>
      <xdr:col>10</xdr:col>
      <xdr:colOff>193722</xdr:colOff>
      <xdr:row>19</xdr:row>
      <xdr:rowOff>62311</xdr:rowOff>
    </xdr:to>
    <xdr:pic>
      <xdr:nvPicPr>
        <xdr:cNvPr id="2" name="Picture 1">
          <a:extLst>
            <a:ext uri="{FF2B5EF4-FFF2-40B4-BE49-F238E27FC236}">
              <a16:creationId xmlns:a16="http://schemas.microsoft.com/office/drawing/2014/main" id="{F27506CB-4B4D-4D83-A428-759EFA759D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5544" y="4630882"/>
          <a:ext cx="747903" cy="8321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CD912-6035-4560-AA8D-2154BC601A91}">
  <sheetPr>
    <tabColor theme="7" tint="0.39997558519241921"/>
    <pageSetUpPr fitToPage="1"/>
  </sheetPr>
  <dimension ref="A1:EL37"/>
  <sheetViews>
    <sheetView showGridLines="0" tabSelected="1" showRuler="0" zoomScaleNormal="100" zoomScaleSheetLayoutView="110" workbookViewId="0"/>
  </sheetViews>
  <sheetFormatPr defaultRowHeight="12.75" x14ac:dyDescent="0.2"/>
  <cols>
    <col min="1" max="1" width="3.28515625" style="123" customWidth="1"/>
    <col min="2" max="3" width="9.140625" style="123"/>
    <col min="4" max="4" width="7.140625" style="123" customWidth="1"/>
    <col min="5" max="5" width="6.85546875" style="123" customWidth="1"/>
    <col min="6" max="10" width="9.140625" style="123"/>
    <col min="11" max="11" width="5.5703125" style="123" customWidth="1"/>
    <col min="12" max="12" width="0.7109375" style="123" customWidth="1"/>
    <col min="13" max="16384" width="9.140625" style="123"/>
  </cols>
  <sheetData>
    <row r="1" spans="1:142" ht="30" customHeight="1" x14ac:dyDescent="0.2">
      <c r="A1" s="121"/>
      <c r="B1" s="149" t="s">
        <v>0</v>
      </c>
      <c r="C1" s="149"/>
      <c r="D1" s="149"/>
      <c r="E1" s="149"/>
      <c r="F1" s="149"/>
      <c r="G1" s="149"/>
      <c r="H1" s="149"/>
      <c r="I1" s="149"/>
      <c r="J1" s="149"/>
      <c r="K1" s="150"/>
      <c r="L1" s="122"/>
    </row>
    <row r="2" spans="1:142" x14ac:dyDescent="0.2">
      <c r="A2" s="124"/>
      <c r="B2" s="125"/>
      <c r="C2" s="125"/>
      <c r="D2" s="125"/>
      <c r="E2" s="125"/>
      <c r="F2" s="125"/>
      <c r="G2" s="125"/>
      <c r="H2" s="125"/>
      <c r="I2" s="125"/>
      <c r="J2" s="125"/>
      <c r="K2" s="126"/>
    </row>
    <row r="3" spans="1:142" x14ac:dyDescent="0.2">
      <c r="A3" s="124"/>
      <c r="B3" s="125" t="s">
        <v>1</v>
      </c>
      <c r="C3" s="125"/>
      <c r="D3" s="125"/>
      <c r="E3" s="125"/>
      <c r="F3" s="125"/>
      <c r="G3" s="125"/>
      <c r="H3" s="125"/>
      <c r="I3" s="125"/>
      <c r="J3" s="125"/>
      <c r="K3" s="126"/>
    </row>
    <row r="4" spans="1:142" x14ac:dyDescent="0.2">
      <c r="A4" s="124"/>
      <c r="B4" s="125"/>
      <c r="C4" s="125"/>
      <c r="D4" s="125"/>
      <c r="E4" s="125"/>
      <c r="F4" s="125"/>
      <c r="G4" s="125"/>
      <c r="H4" s="125"/>
      <c r="I4" s="125"/>
      <c r="J4" s="125"/>
      <c r="K4" s="126"/>
    </row>
    <row r="5" spans="1:142" ht="39.75" customHeight="1" x14ac:dyDescent="0.2">
      <c r="A5" s="124"/>
      <c r="B5" s="147" t="s">
        <v>2</v>
      </c>
      <c r="C5" s="147"/>
      <c r="D5" s="147"/>
      <c r="E5" s="147"/>
      <c r="F5" s="147"/>
      <c r="G5" s="147"/>
      <c r="H5" s="147"/>
      <c r="I5" s="147"/>
      <c r="J5" s="147"/>
      <c r="K5" s="148"/>
    </row>
    <row r="6" spans="1:142" x14ac:dyDescent="0.2">
      <c r="A6" s="124"/>
      <c r="B6" s="125"/>
      <c r="C6" s="125"/>
      <c r="D6" s="125"/>
      <c r="E6" s="125"/>
      <c r="F6" s="125"/>
      <c r="G6" s="125"/>
      <c r="H6" s="125"/>
      <c r="I6" s="125"/>
      <c r="J6" s="125"/>
      <c r="K6" s="126"/>
    </row>
    <row r="7" spans="1:142" ht="27" customHeight="1" x14ac:dyDescent="0.2">
      <c r="A7" s="124"/>
      <c r="B7" s="147" t="s">
        <v>3</v>
      </c>
      <c r="C7" s="147"/>
      <c r="D7" s="147"/>
      <c r="E7" s="147"/>
      <c r="F7" s="147"/>
      <c r="G7" s="147"/>
      <c r="H7" s="147"/>
      <c r="I7" s="147"/>
      <c r="J7" s="147"/>
      <c r="K7" s="148"/>
    </row>
    <row r="8" spans="1:142" ht="12" customHeight="1" x14ac:dyDescent="0.2">
      <c r="A8" s="124"/>
      <c r="B8" s="125"/>
      <c r="C8" s="125"/>
      <c r="D8" s="125"/>
      <c r="E8" s="125"/>
      <c r="F8" s="125"/>
      <c r="G8" s="125"/>
      <c r="H8" s="125"/>
      <c r="I8" s="125"/>
      <c r="J8" s="125"/>
      <c r="K8" s="126"/>
    </row>
    <row r="9" spans="1:142" s="128" customFormat="1" ht="80.25" customHeight="1" x14ac:dyDescent="0.2">
      <c r="A9" s="127"/>
      <c r="B9" s="147" t="s">
        <v>4</v>
      </c>
      <c r="C9" s="147"/>
      <c r="D9" s="147"/>
      <c r="E9" s="147"/>
      <c r="F9" s="147"/>
      <c r="G9" s="147"/>
      <c r="H9" s="147"/>
      <c r="I9" s="147"/>
      <c r="J9" s="147"/>
      <c r="K9" s="148"/>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row>
    <row r="10" spans="1:142" s="128" customFormat="1" ht="11.25" customHeight="1" x14ac:dyDescent="0.2">
      <c r="A10" s="127"/>
      <c r="B10" s="138"/>
      <c r="C10" s="138"/>
      <c r="D10" s="138"/>
      <c r="E10" s="138"/>
      <c r="F10" s="138"/>
      <c r="G10" s="138"/>
      <c r="H10" s="138"/>
      <c r="I10" s="138"/>
      <c r="J10" s="138"/>
      <c r="K10" s="139"/>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row>
    <row r="11" spans="1:142" ht="27.75" customHeight="1" x14ac:dyDescent="0.2">
      <c r="A11" s="124"/>
      <c r="B11" s="151" t="s">
        <v>5</v>
      </c>
      <c r="C11" s="151"/>
      <c r="D11" s="151"/>
      <c r="E11" s="151"/>
      <c r="F11" s="151"/>
      <c r="G11" s="151"/>
      <c r="H11" s="151"/>
      <c r="I11" s="151"/>
      <c r="J11" s="151"/>
      <c r="K11" s="152"/>
    </row>
    <row r="12" spans="1:142" ht="12" customHeight="1" x14ac:dyDescent="0.2">
      <c r="A12" s="124"/>
      <c r="B12" s="140"/>
      <c r="C12" s="140"/>
      <c r="D12" s="140"/>
      <c r="E12" s="140"/>
      <c r="F12" s="140"/>
      <c r="G12" s="140"/>
      <c r="H12" s="140"/>
      <c r="I12" s="140"/>
      <c r="J12" s="140"/>
      <c r="K12" s="141"/>
    </row>
    <row r="13" spans="1:142" ht="27.75" customHeight="1" x14ac:dyDescent="0.2">
      <c r="A13" s="124"/>
      <c r="B13" s="151" t="s">
        <v>6</v>
      </c>
      <c r="C13" s="151"/>
      <c r="D13" s="151"/>
      <c r="E13" s="151"/>
      <c r="F13" s="151"/>
      <c r="G13" s="151"/>
      <c r="H13" s="151"/>
      <c r="I13" s="151"/>
      <c r="J13" s="151"/>
      <c r="K13" s="152"/>
    </row>
    <row r="14" spans="1:142" ht="12" customHeight="1" x14ac:dyDescent="0.2">
      <c r="A14" s="124"/>
      <c r="B14" s="129"/>
      <c r="C14" s="129"/>
      <c r="D14" s="129"/>
      <c r="E14" s="129"/>
      <c r="F14" s="129"/>
      <c r="G14" s="129"/>
      <c r="H14" s="129"/>
      <c r="I14" s="129"/>
      <c r="J14" s="129"/>
      <c r="K14" s="130"/>
    </row>
    <row r="15" spans="1:142" ht="43.5" customHeight="1" x14ac:dyDescent="0.2">
      <c r="A15" s="124"/>
      <c r="B15" s="147" t="s">
        <v>7</v>
      </c>
      <c r="C15" s="147"/>
      <c r="D15" s="147"/>
      <c r="E15" s="147"/>
      <c r="F15" s="147"/>
      <c r="G15" s="147"/>
      <c r="H15" s="147"/>
      <c r="I15" s="147"/>
      <c r="J15" s="147"/>
      <c r="K15" s="148"/>
    </row>
    <row r="16" spans="1:142" x14ac:dyDescent="0.2">
      <c r="A16" s="124"/>
      <c r="B16" s="125"/>
      <c r="C16" s="125"/>
      <c r="D16" s="125"/>
      <c r="E16" s="125"/>
      <c r="F16" s="125"/>
      <c r="G16" s="125"/>
      <c r="H16" s="125"/>
      <c r="I16" s="125"/>
      <c r="J16" s="125"/>
      <c r="K16" s="126"/>
    </row>
    <row r="17" spans="1:11" x14ac:dyDescent="0.2">
      <c r="A17" s="124"/>
      <c r="B17" s="125" t="s">
        <v>8</v>
      </c>
      <c r="C17" s="125"/>
      <c r="D17" s="125"/>
      <c r="E17" s="125"/>
      <c r="F17" s="125"/>
      <c r="G17" s="125"/>
      <c r="H17" s="125"/>
      <c r="I17" s="125"/>
      <c r="J17" s="125"/>
      <c r="K17" s="126"/>
    </row>
    <row r="18" spans="1:11" x14ac:dyDescent="0.2">
      <c r="A18" s="124"/>
      <c r="B18" s="125"/>
      <c r="C18" s="125"/>
      <c r="D18" s="125"/>
      <c r="E18" s="125"/>
      <c r="F18" s="125"/>
      <c r="G18" s="125"/>
      <c r="H18" s="125"/>
      <c r="I18" s="125"/>
      <c r="J18" s="125"/>
      <c r="K18" s="126"/>
    </row>
    <row r="19" spans="1:11" x14ac:dyDescent="0.2">
      <c r="A19" s="124"/>
      <c r="B19" s="131" t="s">
        <v>9</v>
      </c>
      <c r="C19" s="125"/>
      <c r="D19" s="125"/>
      <c r="E19" s="125"/>
      <c r="F19" s="131" t="s">
        <v>10</v>
      </c>
      <c r="G19" s="125"/>
      <c r="H19" s="125"/>
      <c r="I19" s="125"/>
      <c r="J19" s="125"/>
      <c r="K19" s="126"/>
    </row>
    <row r="20" spans="1:11" x14ac:dyDescent="0.2">
      <c r="A20" s="124"/>
      <c r="B20" s="137" t="s">
        <v>11</v>
      </c>
      <c r="C20" s="125"/>
      <c r="D20" s="125"/>
      <c r="E20" s="125"/>
      <c r="F20" s="125" t="s">
        <v>12</v>
      </c>
      <c r="G20" s="125"/>
      <c r="H20" s="125"/>
      <c r="I20" s="125"/>
      <c r="J20" s="125"/>
      <c r="K20" s="126"/>
    </row>
    <row r="21" spans="1:11" x14ac:dyDescent="0.2">
      <c r="A21" s="124"/>
      <c r="B21" s="137" t="s">
        <v>13</v>
      </c>
      <c r="C21" s="125"/>
      <c r="D21" s="125"/>
      <c r="E21" s="125"/>
      <c r="F21" s="125" t="s">
        <v>14</v>
      </c>
      <c r="G21" s="125"/>
      <c r="H21" s="125"/>
      <c r="I21" s="125"/>
      <c r="J21" s="125"/>
      <c r="K21" s="126"/>
    </row>
    <row r="22" spans="1:11" x14ac:dyDescent="0.2">
      <c r="A22" s="124"/>
      <c r="B22" s="137" t="s">
        <v>15</v>
      </c>
      <c r="C22" s="125"/>
      <c r="D22" s="125"/>
      <c r="E22" s="125"/>
      <c r="F22" s="125" t="s">
        <v>16</v>
      </c>
      <c r="G22" s="125"/>
      <c r="H22" s="125"/>
      <c r="I22" s="125"/>
      <c r="J22" s="125"/>
      <c r="K22" s="126"/>
    </row>
    <row r="23" spans="1:11" x14ac:dyDescent="0.2">
      <c r="A23" s="124"/>
      <c r="B23" s="137" t="s">
        <v>17</v>
      </c>
      <c r="C23" s="125"/>
      <c r="D23" s="125"/>
      <c r="E23" s="125"/>
      <c r="F23" s="125" t="s">
        <v>18</v>
      </c>
      <c r="G23" s="125"/>
      <c r="H23" s="125"/>
      <c r="I23" s="125"/>
      <c r="J23" s="125"/>
      <c r="K23" s="126"/>
    </row>
    <row r="24" spans="1:11" x14ac:dyDescent="0.2">
      <c r="A24" s="124"/>
      <c r="B24" s="137" t="s">
        <v>19</v>
      </c>
      <c r="C24" s="125"/>
      <c r="D24" s="125"/>
      <c r="E24" s="125"/>
      <c r="F24" s="125" t="s">
        <v>20</v>
      </c>
      <c r="G24" s="125"/>
      <c r="H24" s="125"/>
      <c r="I24" s="125"/>
      <c r="J24" s="125"/>
      <c r="K24" s="126"/>
    </row>
    <row r="25" spans="1:11" x14ac:dyDescent="0.2">
      <c r="A25" s="124"/>
      <c r="B25" s="137" t="s">
        <v>21</v>
      </c>
      <c r="C25" s="125"/>
      <c r="D25" s="125"/>
      <c r="E25" s="125"/>
      <c r="F25" s="125" t="s">
        <v>22</v>
      </c>
      <c r="G25" s="125"/>
      <c r="H25" s="125"/>
      <c r="I25" s="125"/>
      <c r="J25" s="125"/>
      <c r="K25" s="126"/>
    </row>
    <row r="26" spans="1:11" x14ac:dyDescent="0.2">
      <c r="A26" s="132"/>
      <c r="B26" s="133"/>
      <c r="C26" s="134"/>
      <c r="D26" s="134"/>
      <c r="E26" s="134"/>
      <c r="F26" s="134"/>
      <c r="G26" s="134"/>
      <c r="H26" s="134"/>
      <c r="I26" s="134"/>
      <c r="J26" s="134"/>
      <c r="K26" s="135"/>
    </row>
    <row r="37" spans="3:3" x14ac:dyDescent="0.2">
      <c r="C37" s="136"/>
    </row>
  </sheetData>
  <mergeCells count="7">
    <mergeCell ref="B15:K15"/>
    <mergeCell ref="B1:K1"/>
    <mergeCell ref="B5:K5"/>
    <mergeCell ref="B7:K7"/>
    <mergeCell ref="B9:K9"/>
    <mergeCell ref="B11:K11"/>
    <mergeCell ref="B13:K13"/>
  </mergeCells>
  <hyperlinks>
    <hyperlink ref="B20" location="'Operating Rev'!A1" display="Operating Rev" xr:uid="{9ACDE618-B266-4CBB-9606-91F2A8D9BC82}"/>
    <hyperlink ref="B21" location="'Operating Expend'!A1" display="Operating Expend" xr:uid="{E82D0572-CDA6-4E81-8075-EAACF77B9125}"/>
    <hyperlink ref="B22" location="'Collection Expend'!A1" display="Collection Expend" xr:uid="{62E58F80-BB41-4582-B419-5FCBA0B47C8C}"/>
    <hyperlink ref="B23" location="'Other Operating Expend'!A1" display="Other Operating Expend" xr:uid="{70022426-E385-4378-BC8A-A069D03D85A8}"/>
    <hyperlink ref="B24" location="'Capital Rev &amp; Expend'!A1" display="Capital Rev &amp; Expend" xr:uid="{2C2857C4-3207-4E96-9E7F-A1E55D6FE236}"/>
    <hyperlink ref="B25" location="'All Data'!A1" display="All Data" xr:uid="{943F34DA-45C8-4C8B-A478-EA7C70D1C10B}"/>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D3F84-60C2-4C45-A572-7D94F1132B2F}">
  <sheetPr>
    <tabColor theme="7" tint="0.39997558519241921"/>
  </sheetPr>
  <dimension ref="A1:AR71"/>
  <sheetViews>
    <sheetView showGridLines="0" workbookViewId="0">
      <pane xSplit="3" ySplit="2" topLeftCell="D3" activePane="bottomRight" state="frozen"/>
      <selection pane="topRight" activeCell="D1" sqref="D1"/>
      <selection pane="bottomLeft" activeCell="A3" sqref="A3"/>
      <selection pane="bottomRight" sqref="A1:A2"/>
    </sheetView>
  </sheetViews>
  <sheetFormatPr defaultRowHeight="12.75" x14ac:dyDescent="0.2"/>
  <cols>
    <col min="1" max="1" width="38.140625" style="3" customWidth="1"/>
    <col min="2" max="2" width="20.28515625" style="3" customWidth="1"/>
    <col min="3" max="3" width="11.42578125" style="8" hidden="1" customWidth="1"/>
    <col min="4" max="4" width="14.5703125" style="52" bestFit="1" customWidth="1"/>
    <col min="5" max="5" width="11.42578125" style="8" customWidth="1"/>
    <col min="6" max="6" width="13.5703125" style="52" bestFit="1" customWidth="1"/>
    <col min="7" max="7" width="11.42578125" style="8" customWidth="1"/>
    <col min="8" max="8" width="11.5703125" style="52" customWidth="1"/>
    <col min="9" max="9" width="11.5703125" style="8" customWidth="1"/>
    <col min="10" max="10" width="14.42578125" style="52" customWidth="1"/>
    <col min="11" max="11" width="13.42578125" style="8" customWidth="1"/>
    <col min="12" max="12" width="13.5703125" style="52" bestFit="1" customWidth="1"/>
    <col min="13" max="13" width="34" style="12" customWidth="1"/>
    <col min="14" max="14" width="11.42578125" style="8" customWidth="1"/>
    <col min="15" max="15" width="14.5703125" style="52" bestFit="1" customWidth="1"/>
    <col min="16" max="16" width="11.42578125" style="59" customWidth="1"/>
    <col min="17" max="17" width="11.42578125" style="8" customWidth="1"/>
    <col min="18" max="18" width="14.5703125" style="52" bestFit="1" customWidth="1"/>
    <col min="19" max="20" width="15.28515625" style="3" customWidth="1"/>
    <col min="21" max="22" width="11.42578125" style="3" bestFit="1" customWidth="1"/>
    <col min="23" max="26" width="15.28515625" style="3" customWidth="1"/>
    <col min="27" max="28" width="11.42578125" style="3" bestFit="1" customWidth="1"/>
    <col min="29" max="32" width="15.28515625" style="3" customWidth="1"/>
    <col min="33" max="33" width="11.42578125" style="3" bestFit="1" customWidth="1"/>
    <col min="34" max="34" width="15.28515625" style="3" customWidth="1"/>
    <col min="35" max="35" width="11.42578125" style="3" bestFit="1" customWidth="1"/>
    <col min="36" max="36" width="15.28515625" style="3" customWidth="1"/>
    <col min="37" max="37" width="11.42578125" style="3" bestFit="1" customWidth="1"/>
    <col min="38" max="39" width="15.28515625" style="3" customWidth="1"/>
    <col min="40" max="40" width="11.42578125" style="3" bestFit="1" customWidth="1"/>
    <col min="41" max="41" width="15.28515625" style="3" customWidth="1"/>
    <col min="42" max="16384" width="9.140625" style="3"/>
  </cols>
  <sheetData>
    <row r="1" spans="1:44" x14ac:dyDescent="0.2">
      <c r="A1" s="157" t="s">
        <v>23</v>
      </c>
      <c r="B1" s="155" t="s">
        <v>24</v>
      </c>
      <c r="C1" s="155" t="s">
        <v>25</v>
      </c>
      <c r="D1" s="159" t="s">
        <v>26</v>
      </c>
      <c r="E1" s="159"/>
      <c r="F1" s="160" t="s">
        <v>27</v>
      </c>
      <c r="G1" s="161"/>
      <c r="H1" s="162" t="s">
        <v>28</v>
      </c>
      <c r="I1" s="163"/>
      <c r="J1" s="166" t="s">
        <v>29</v>
      </c>
      <c r="K1" s="167"/>
      <c r="L1" s="167"/>
      <c r="M1" s="167"/>
      <c r="N1" s="168"/>
      <c r="O1" s="164" t="s">
        <v>30</v>
      </c>
      <c r="P1" s="165"/>
      <c r="Q1" s="165"/>
      <c r="R1" s="153" t="s">
        <v>31</v>
      </c>
    </row>
    <row r="2" spans="1:44" s="2" customFormat="1" ht="53.25" customHeight="1" x14ac:dyDescent="0.2">
      <c r="A2" s="158"/>
      <c r="B2" s="156"/>
      <c r="C2" s="156"/>
      <c r="D2" s="47" t="s">
        <v>32</v>
      </c>
      <c r="E2" s="17" t="s">
        <v>33</v>
      </c>
      <c r="F2" s="44" t="s">
        <v>34</v>
      </c>
      <c r="G2" s="18" t="s">
        <v>35</v>
      </c>
      <c r="H2" s="54" t="s">
        <v>36</v>
      </c>
      <c r="I2" s="19" t="s">
        <v>37</v>
      </c>
      <c r="J2" s="42" t="s">
        <v>38</v>
      </c>
      <c r="K2" s="20" t="s">
        <v>39</v>
      </c>
      <c r="L2" s="64" t="s">
        <v>40</v>
      </c>
      <c r="M2" s="67" t="s">
        <v>41</v>
      </c>
      <c r="N2" s="20" t="s">
        <v>42</v>
      </c>
      <c r="O2" s="45" t="s">
        <v>30</v>
      </c>
      <c r="P2" s="83" t="s">
        <v>43</v>
      </c>
      <c r="Q2" s="22" t="s">
        <v>44</v>
      </c>
      <c r="R2" s="154"/>
    </row>
    <row r="3" spans="1:44" x14ac:dyDescent="0.2">
      <c r="A3" s="23" t="s">
        <v>45</v>
      </c>
      <c r="B3" s="24" t="s">
        <v>46</v>
      </c>
      <c r="C3" s="25">
        <v>16310</v>
      </c>
      <c r="D3" s="48">
        <v>1661715</v>
      </c>
      <c r="E3" s="26">
        <f>D3/O3</f>
        <v>0.79977119348060244</v>
      </c>
      <c r="F3" s="53">
        <v>384079</v>
      </c>
      <c r="G3" s="26">
        <f>F3/O3</f>
        <v>0.18485439453867619</v>
      </c>
      <c r="H3" s="53">
        <v>0</v>
      </c>
      <c r="I3" s="26">
        <f>H3/O3</f>
        <v>0</v>
      </c>
      <c r="J3" s="53">
        <v>1530</v>
      </c>
      <c r="K3" s="27">
        <f>J3/O3</f>
        <v>7.3637773386249852E-4</v>
      </c>
      <c r="L3" s="48">
        <v>30414</v>
      </c>
      <c r="M3" s="28" t="s">
        <v>47</v>
      </c>
      <c r="N3" s="29">
        <f>L3/O3</f>
        <v>1.4638034246858844E-2</v>
      </c>
      <c r="O3" s="53">
        <v>2077738</v>
      </c>
      <c r="P3" s="55">
        <f>O3/C3</f>
        <v>127.3904353157572</v>
      </c>
      <c r="Q3" s="26">
        <f>O3/R3</f>
        <v>0.98766921553583775</v>
      </c>
      <c r="R3" s="60">
        <v>2103678</v>
      </c>
      <c r="S3" s="4"/>
      <c r="T3" s="4"/>
      <c r="U3" s="4"/>
      <c r="V3" s="4"/>
      <c r="W3" s="4"/>
      <c r="X3" s="5"/>
      <c r="Y3" s="5"/>
      <c r="Z3" s="4"/>
      <c r="AA3" s="4"/>
      <c r="AB3" s="4"/>
      <c r="AC3" s="4"/>
      <c r="AD3" s="5"/>
      <c r="AE3" s="5"/>
      <c r="AF3" s="4"/>
      <c r="AG3" s="4"/>
      <c r="AH3" s="4"/>
      <c r="AI3" s="4"/>
      <c r="AJ3" s="4"/>
      <c r="AK3" s="4"/>
      <c r="AL3" s="4"/>
      <c r="AM3" s="4"/>
      <c r="AN3" s="7"/>
      <c r="AO3" s="4"/>
      <c r="AP3" s="4"/>
      <c r="AQ3" s="7"/>
      <c r="AR3" s="4"/>
    </row>
    <row r="4" spans="1:44" x14ac:dyDescent="0.2">
      <c r="A4" s="23" t="s">
        <v>48</v>
      </c>
      <c r="B4" s="24" t="s">
        <v>49</v>
      </c>
      <c r="C4" s="25">
        <v>22954</v>
      </c>
      <c r="D4" s="48">
        <v>875695</v>
      </c>
      <c r="E4" s="26">
        <f t="shared" ref="E4:E50" si="0">D4/O4</f>
        <v>0.80305542462130453</v>
      </c>
      <c r="F4" s="53">
        <v>194460</v>
      </c>
      <c r="G4" s="26">
        <f t="shared" ref="G4:G50" si="1">F4/O4</f>
        <v>0.17832939307847923</v>
      </c>
      <c r="H4" s="53">
        <v>0</v>
      </c>
      <c r="I4" s="26">
        <f t="shared" ref="I4:I50" si="2">H4/O4</f>
        <v>0</v>
      </c>
      <c r="J4" s="53">
        <v>0</v>
      </c>
      <c r="K4" s="30">
        <f t="shared" ref="K4:K50" si="3">J4/O4</f>
        <v>0</v>
      </c>
      <c r="L4" s="48">
        <v>20299</v>
      </c>
      <c r="M4" s="28" t="s">
        <v>50</v>
      </c>
      <c r="N4" s="29">
        <f t="shared" ref="N4:N50" si="4">L4/O4</f>
        <v>1.8615182300216242E-2</v>
      </c>
      <c r="O4" s="53">
        <v>1090454</v>
      </c>
      <c r="P4" s="55">
        <f t="shared" ref="P4:P50" si="5">O4/C4</f>
        <v>47.506055589439747</v>
      </c>
      <c r="Q4" s="26">
        <f t="shared" ref="Q4:Q50" si="6">O4/R4</f>
        <v>0.65974165834770249</v>
      </c>
      <c r="R4" s="60">
        <v>1652850</v>
      </c>
      <c r="S4" s="4"/>
      <c r="T4" s="4"/>
      <c r="U4" s="4"/>
      <c r="V4" s="4"/>
      <c r="W4" s="4"/>
      <c r="X4" s="5"/>
      <c r="Y4" s="5"/>
      <c r="Z4" s="4"/>
      <c r="AA4" s="4"/>
      <c r="AB4" s="4"/>
      <c r="AC4" s="4"/>
      <c r="AD4" s="5"/>
      <c r="AE4" s="5"/>
      <c r="AF4" s="4"/>
      <c r="AG4" s="4"/>
      <c r="AH4" s="4"/>
      <c r="AI4" s="4"/>
      <c r="AJ4" s="4"/>
      <c r="AK4" s="4"/>
      <c r="AL4" s="4"/>
      <c r="AM4" s="4"/>
      <c r="AN4" s="7"/>
      <c r="AO4" s="4"/>
      <c r="AP4" s="4"/>
      <c r="AQ4" s="7"/>
      <c r="AR4" s="4"/>
    </row>
    <row r="5" spans="1:44" x14ac:dyDescent="0.2">
      <c r="A5" s="23" t="s">
        <v>51</v>
      </c>
      <c r="B5" s="24" t="s">
        <v>52</v>
      </c>
      <c r="C5" s="25">
        <v>14055</v>
      </c>
      <c r="D5" s="48">
        <v>775798</v>
      </c>
      <c r="E5" s="26">
        <f t="shared" si="0"/>
        <v>0.8480195882317576</v>
      </c>
      <c r="F5" s="53">
        <v>129569</v>
      </c>
      <c r="G5" s="26">
        <f t="shared" si="1"/>
        <v>0.14163100449807889</v>
      </c>
      <c r="H5" s="53">
        <v>0</v>
      </c>
      <c r="I5" s="26">
        <f t="shared" si="2"/>
        <v>0</v>
      </c>
      <c r="J5" s="53">
        <v>0</v>
      </c>
      <c r="K5" s="30">
        <f t="shared" si="3"/>
        <v>0</v>
      </c>
      <c r="L5" s="48">
        <v>9468</v>
      </c>
      <c r="M5" s="31" t="s">
        <v>53</v>
      </c>
      <c r="N5" s="29">
        <f t="shared" si="4"/>
        <v>1.0349407270163473E-2</v>
      </c>
      <c r="O5" s="53">
        <v>914835</v>
      </c>
      <c r="P5" s="55">
        <f t="shared" si="5"/>
        <v>65.08964781216649</v>
      </c>
      <c r="Q5" s="26">
        <f t="shared" si="6"/>
        <v>0.72526403579565901</v>
      </c>
      <c r="R5" s="60">
        <v>1261382</v>
      </c>
      <c r="S5" s="4"/>
      <c r="T5" s="4"/>
      <c r="U5" s="4"/>
      <c r="V5" s="4"/>
      <c r="W5" s="4"/>
      <c r="X5" s="5"/>
      <c r="Y5" s="5"/>
      <c r="Z5" s="4"/>
      <c r="AA5" s="4"/>
      <c r="AB5" s="4"/>
      <c r="AC5" s="4"/>
      <c r="AD5" s="5"/>
      <c r="AE5" s="5"/>
      <c r="AF5" s="4"/>
      <c r="AG5" s="4"/>
      <c r="AH5" s="4"/>
      <c r="AI5" s="4"/>
      <c r="AJ5" s="6"/>
      <c r="AK5" s="4"/>
      <c r="AL5" s="5"/>
      <c r="AM5" s="4"/>
      <c r="AN5" s="7"/>
      <c r="AO5" s="4"/>
      <c r="AP5" s="4"/>
      <c r="AQ5" s="7"/>
      <c r="AR5" s="4"/>
    </row>
    <row r="6" spans="1:44" x14ac:dyDescent="0.2">
      <c r="A6" s="23" t="s">
        <v>54</v>
      </c>
      <c r="B6" s="24" t="s">
        <v>52</v>
      </c>
      <c r="C6" s="25">
        <v>1900</v>
      </c>
      <c r="D6" s="48">
        <v>84500</v>
      </c>
      <c r="E6" s="26">
        <f t="shared" si="0"/>
        <v>0.6516391230248394</v>
      </c>
      <c r="F6" s="53">
        <v>45173</v>
      </c>
      <c r="G6" s="26">
        <f t="shared" si="1"/>
        <v>0.3483608769751606</v>
      </c>
      <c r="H6" s="53">
        <v>0</v>
      </c>
      <c r="I6" s="26">
        <f t="shared" si="2"/>
        <v>0</v>
      </c>
      <c r="J6" s="53">
        <v>0</v>
      </c>
      <c r="K6" s="30">
        <f t="shared" si="3"/>
        <v>0</v>
      </c>
      <c r="L6" s="48">
        <v>0</v>
      </c>
      <c r="M6" s="31"/>
      <c r="N6" s="29">
        <f t="shared" si="4"/>
        <v>0</v>
      </c>
      <c r="O6" s="53">
        <v>129673</v>
      </c>
      <c r="P6" s="55">
        <f t="shared" si="5"/>
        <v>68.248947368421057</v>
      </c>
      <c r="Q6" s="26">
        <f t="shared" si="6"/>
        <v>0.89331082942959494</v>
      </c>
      <c r="R6" s="60">
        <v>145160</v>
      </c>
      <c r="S6" s="4"/>
      <c r="T6" s="4"/>
      <c r="U6" s="4"/>
      <c r="V6" s="4"/>
      <c r="W6" s="4"/>
      <c r="X6" s="5"/>
      <c r="Y6" s="5"/>
      <c r="Z6" s="4"/>
      <c r="AA6" s="4"/>
      <c r="AB6" s="4"/>
      <c r="AC6" s="4"/>
      <c r="AD6" s="5"/>
      <c r="AE6" s="5"/>
      <c r="AF6" s="4"/>
      <c r="AG6" s="4"/>
      <c r="AH6" s="4"/>
      <c r="AI6" s="4"/>
      <c r="AJ6" s="6"/>
      <c r="AK6" s="4"/>
      <c r="AL6" s="4"/>
      <c r="AM6" s="4"/>
      <c r="AN6" s="7"/>
      <c r="AO6" s="4"/>
      <c r="AP6" s="4"/>
      <c r="AQ6" s="7"/>
      <c r="AR6" s="4"/>
    </row>
    <row r="7" spans="1:44" ht="25.5" x14ac:dyDescent="0.2">
      <c r="A7" s="32" t="s">
        <v>55</v>
      </c>
      <c r="B7" s="24" t="s">
        <v>56</v>
      </c>
      <c r="C7" s="25">
        <v>19376</v>
      </c>
      <c r="D7" s="48">
        <v>118825</v>
      </c>
      <c r="E7" s="26">
        <f t="shared" si="0"/>
        <v>0.53060850849107577</v>
      </c>
      <c r="F7" s="53">
        <v>32114</v>
      </c>
      <c r="G7" s="26">
        <f t="shared" si="1"/>
        <v>0.14340384297649827</v>
      </c>
      <c r="H7" s="53">
        <v>0</v>
      </c>
      <c r="I7" s="26">
        <f t="shared" si="2"/>
        <v>0</v>
      </c>
      <c r="J7" s="53">
        <v>23700</v>
      </c>
      <c r="K7" s="30">
        <f t="shared" si="3"/>
        <v>0.1058314466756869</v>
      </c>
      <c r="L7" s="48">
        <v>49302</v>
      </c>
      <c r="M7" s="31" t="s">
        <v>57</v>
      </c>
      <c r="N7" s="29">
        <f t="shared" si="4"/>
        <v>0.22015620185673906</v>
      </c>
      <c r="O7" s="53">
        <v>223941</v>
      </c>
      <c r="P7" s="55">
        <f t="shared" si="5"/>
        <v>11.557648637489677</v>
      </c>
      <c r="Q7" s="26">
        <f t="shared" si="6"/>
        <v>1</v>
      </c>
      <c r="R7" s="60">
        <v>223941</v>
      </c>
      <c r="S7" s="4"/>
      <c r="T7" s="4"/>
      <c r="U7" s="4"/>
      <c r="V7" s="4"/>
      <c r="W7" s="4"/>
      <c r="X7" s="5"/>
      <c r="Y7" s="5"/>
      <c r="Z7" s="4"/>
      <c r="AA7" s="4"/>
      <c r="AB7" s="4"/>
      <c r="AC7" s="4"/>
      <c r="AD7" s="5"/>
      <c r="AE7" s="5"/>
      <c r="AF7" s="4"/>
      <c r="AG7" s="4"/>
      <c r="AH7" s="4"/>
      <c r="AI7" s="4"/>
      <c r="AJ7" s="4"/>
      <c r="AK7" s="4"/>
      <c r="AL7" s="4"/>
      <c r="AM7" s="4"/>
      <c r="AN7" s="7"/>
      <c r="AO7" s="4"/>
      <c r="AP7" s="4"/>
      <c r="AQ7" s="7"/>
      <c r="AR7" s="4"/>
    </row>
    <row r="8" spans="1:44" ht="38.25" x14ac:dyDescent="0.2">
      <c r="A8" s="23" t="s">
        <v>58</v>
      </c>
      <c r="B8" s="24" t="s">
        <v>59</v>
      </c>
      <c r="C8" s="25">
        <v>7827</v>
      </c>
      <c r="D8" s="48">
        <v>245681</v>
      </c>
      <c r="E8" s="26">
        <f t="shared" si="0"/>
        <v>0.65753223013534379</v>
      </c>
      <c r="F8" s="53">
        <v>53487</v>
      </c>
      <c r="G8" s="26">
        <f t="shared" si="1"/>
        <v>0.14315077842099769</v>
      </c>
      <c r="H8" s="53">
        <v>0</v>
      </c>
      <c r="I8" s="26">
        <f t="shared" si="2"/>
        <v>0</v>
      </c>
      <c r="J8" s="53">
        <v>0</v>
      </c>
      <c r="K8" s="30">
        <f t="shared" si="3"/>
        <v>0</v>
      </c>
      <c r="L8" s="48">
        <v>74473</v>
      </c>
      <c r="M8" s="31" t="s">
        <v>60</v>
      </c>
      <c r="N8" s="29">
        <f t="shared" si="4"/>
        <v>0.1993169914436585</v>
      </c>
      <c r="O8" s="53">
        <v>373641</v>
      </c>
      <c r="P8" s="55">
        <f t="shared" si="5"/>
        <v>47.737447297815258</v>
      </c>
      <c r="Q8" s="26">
        <f t="shared" si="6"/>
        <v>1</v>
      </c>
      <c r="R8" s="60">
        <v>373641</v>
      </c>
      <c r="S8" s="4"/>
      <c r="T8" s="4"/>
      <c r="U8" s="4"/>
      <c r="V8" s="4"/>
      <c r="W8" s="4"/>
      <c r="X8" s="5"/>
      <c r="Y8" s="5"/>
      <c r="Z8" s="4"/>
      <c r="AA8" s="4"/>
      <c r="AB8" s="4"/>
      <c r="AC8" s="4"/>
      <c r="AD8" s="5"/>
      <c r="AE8" s="5"/>
      <c r="AF8" s="4"/>
      <c r="AG8" s="4"/>
      <c r="AH8" s="4"/>
      <c r="AI8" s="4"/>
      <c r="AJ8" s="6"/>
      <c r="AK8" s="4"/>
      <c r="AL8" s="4"/>
      <c r="AM8" s="4"/>
      <c r="AN8" s="7"/>
      <c r="AO8" s="4"/>
      <c r="AP8" s="4"/>
      <c r="AQ8" s="7"/>
      <c r="AR8" s="4"/>
    </row>
    <row r="9" spans="1:44" x14ac:dyDescent="0.2">
      <c r="A9" s="23" t="s">
        <v>61</v>
      </c>
      <c r="B9" s="24" t="s">
        <v>62</v>
      </c>
      <c r="C9" s="25">
        <v>35014</v>
      </c>
      <c r="D9" s="48">
        <v>994193</v>
      </c>
      <c r="E9" s="26">
        <f t="shared" si="0"/>
        <v>0.81101543240593155</v>
      </c>
      <c r="F9" s="53">
        <v>231669</v>
      </c>
      <c r="G9" s="26">
        <f t="shared" si="1"/>
        <v>0.18898456759406851</v>
      </c>
      <c r="H9" s="53">
        <v>0</v>
      </c>
      <c r="I9" s="26">
        <f t="shared" si="2"/>
        <v>0</v>
      </c>
      <c r="J9" s="53">
        <v>0</v>
      </c>
      <c r="K9" s="30">
        <f t="shared" si="3"/>
        <v>0</v>
      </c>
      <c r="L9" s="48">
        <v>0</v>
      </c>
      <c r="M9" s="31"/>
      <c r="N9" s="29">
        <f t="shared" si="4"/>
        <v>0</v>
      </c>
      <c r="O9" s="53">
        <v>1225862</v>
      </c>
      <c r="P9" s="55">
        <f t="shared" si="5"/>
        <v>35.010624321699893</v>
      </c>
      <c r="Q9" s="26">
        <f t="shared" si="6"/>
        <v>1</v>
      </c>
      <c r="R9" s="60">
        <v>1225862</v>
      </c>
      <c r="S9" s="4"/>
      <c r="T9" s="4"/>
      <c r="U9" s="4"/>
      <c r="V9" s="4"/>
      <c r="W9" s="4"/>
      <c r="X9" s="5"/>
      <c r="Y9" s="5"/>
      <c r="Z9" s="4"/>
      <c r="AA9" s="4"/>
      <c r="AB9" s="4"/>
      <c r="AC9" s="4"/>
      <c r="AD9" s="5"/>
      <c r="AE9" s="5"/>
      <c r="AF9" s="4"/>
      <c r="AG9" s="4"/>
      <c r="AH9" s="4"/>
      <c r="AI9" s="4"/>
      <c r="AJ9" s="4"/>
      <c r="AK9" s="4"/>
      <c r="AL9" s="4"/>
      <c r="AM9" s="4"/>
      <c r="AN9" s="7"/>
      <c r="AO9" s="4"/>
      <c r="AP9" s="4"/>
      <c r="AQ9" s="7"/>
      <c r="AR9" s="4"/>
    </row>
    <row r="10" spans="1:44" x14ac:dyDescent="0.2">
      <c r="A10" s="23" t="s">
        <v>63</v>
      </c>
      <c r="B10" s="24" t="s">
        <v>64</v>
      </c>
      <c r="C10" s="25">
        <v>80387</v>
      </c>
      <c r="D10" s="48">
        <v>2950672</v>
      </c>
      <c r="E10" s="26">
        <f t="shared" si="0"/>
        <v>0.81933068985816315</v>
      </c>
      <c r="F10" s="53">
        <v>608334</v>
      </c>
      <c r="G10" s="26">
        <f t="shared" si="1"/>
        <v>0.16891972943254141</v>
      </c>
      <c r="H10" s="53">
        <v>0</v>
      </c>
      <c r="I10" s="26">
        <f t="shared" si="2"/>
        <v>0</v>
      </c>
      <c r="J10" s="53">
        <v>0</v>
      </c>
      <c r="K10" s="30">
        <f>J10/O10</f>
        <v>0</v>
      </c>
      <c r="L10" s="48">
        <v>42314</v>
      </c>
      <c r="M10" s="31" t="s">
        <v>65</v>
      </c>
      <c r="N10" s="39">
        <f>L10/O10</f>
        <v>1.1749580709295481E-2</v>
      </c>
      <c r="O10" s="53">
        <v>3601320</v>
      </c>
      <c r="P10" s="55">
        <f t="shared" si="5"/>
        <v>44.799781059126474</v>
      </c>
      <c r="Q10" s="26">
        <f t="shared" si="6"/>
        <v>0.99384346465932361</v>
      </c>
      <c r="R10" s="60">
        <v>3623629</v>
      </c>
      <c r="S10" s="4"/>
      <c r="T10" s="4"/>
      <c r="U10" s="4"/>
      <c r="V10" s="4"/>
      <c r="W10" s="4"/>
      <c r="X10" s="5"/>
      <c r="Y10" s="5"/>
      <c r="Z10" s="4"/>
      <c r="AA10" s="4"/>
      <c r="AB10" s="4"/>
      <c r="AC10" s="4"/>
      <c r="AD10" s="5"/>
      <c r="AE10" s="5"/>
      <c r="AF10" s="4"/>
      <c r="AG10" s="4"/>
      <c r="AH10" s="4"/>
      <c r="AI10" s="4"/>
      <c r="AJ10" s="6"/>
      <c r="AK10" s="4"/>
      <c r="AL10" s="5"/>
      <c r="AM10" s="4"/>
      <c r="AN10" s="7"/>
      <c r="AO10" s="4"/>
      <c r="AP10" s="4"/>
      <c r="AQ10" s="7"/>
      <c r="AR10" s="4"/>
    </row>
    <row r="11" spans="1:44" ht="38.25" x14ac:dyDescent="0.2">
      <c r="A11" s="23" t="s">
        <v>66</v>
      </c>
      <c r="B11" s="24" t="s">
        <v>67</v>
      </c>
      <c r="C11" s="25">
        <v>33506</v>
      </c>
      <c r="D11" s="48">
        <v>1403093</v>
      </c>
      <c r="E11" s="26">
        <f t="shared" si="0"/>
        <v>0.80961467665452225</v>
      </c>
      <c r="F11" s="53">
        <v>285035</v>
      </c>
      <c r="G11" s="26">
        <f t="shared" si="1"/>
        <v>0.16447129260870216</v>
      </c>
      <c r="H11" s="53">
        <v>0</v>
      </c>
      <c r="I11" s="26">
        <f t="shared" si="2"/>
        <v>0</v>
      </c>
      <c r="J11" s="53">
        <v>0</v>
      </c>
      <c r="K11" s="30">
        <f t="shared" si="3"/>
        <v>0</v>
      </c>
      <c r="L11" s="48">
        <v>44910</v>
      </c>
      <c r="M11" s="31" t="s">
        <v>68</v>
      </c>
      <c r="N11" s="29">
        <f t="shared" si="4"/>
        <v>2.5914030736775534E-2</v>
      </c>
      <c r="O11" s="53">
        <v>1733038</v>
      </c>
      <c r="P11" s="55">
        <f t="shared" si="5"/>
        <v>51.723213752760699</v>
      </c>
      <c r="Q11" s="26">
        <f t="shared" si="6"/>
        <v>0.99337952571036825</v>
      </c>
      <c r="R11" s="60">
        <v>1744588</v>
      </c>
      <c r="S11" s="4"/>
      <c r="T11" s="4"/>
      <c r="U11" s="4"/>
      <c r="V11" s="4"/>
      <c r="W11" s="4"/>
      <c r="X11" s="5"/>
      <c r="Y11" s="5"/>
      <c r="Z11" s="4"/>
      <c r="AA11" s="4"/>
      <c r="AB11" s="4"/>
      <c r="AC11" s="4"/>
      <c r="AD11" s="5"/>
      <c r="AE11" s="5"/>
      <c r="AF11" s="4"/>
      <c r="AG11" s="4"/>
      <c r="AH11" s="4"/>
      <c r="AI11" s="4"/>
      <c r="AJ11" s="4"/>
      <c r="AK11" s="4"/>
      <c r="AL11" s="5"/>
      <c r="AM11" s="4"/>
      <c r="AN11" s="7"/>
      <c r="AO11" s="4"/>
      <c r="AP11" s="4"/>
      <c r="AQ11" s="7"/>
      <c r="AR11" s="4"/>
    </row>
    <row r="12" spans="1:44" ht="38.25" x14ac:dyDescent="0.2">
      <c r="A12" s="23" t="s">
        <v>69</v>
      </c>
      <c r="B12" s="24" t="s">
        <v>70</v>
      </c>
      <c r="C12" s="25">
        <v>13146</v>
      </c>
      <c r="D12" s="48">
        <v>536232</v>
      </c>
      <c r="E12" s="26">
        <f t="shared" si="0"/>
        <v>0.71843213753630797</v>
      </c>
      <c r="F12" s="53">
        <v>130591</v>
      </c>
      <c r="G12" s="26">
        <f t="shared" si="1"/>
        <v>0.17496302211170539</v>
      </c>
      <c r="H12" s="53">
        <v>0</v>
      </c>
      <c r="I12" s="26">
        <f t="shared" si="2"/>
        <v>0</v>
      </c>
      <c r="J12" s="53">
        <v>1000</v>
      </c>
      <c r="K12" s="27">
        <f t="shared" si="3"/>
        <v>1.3397785613993719E-3</v>
      </c>
      <c r="L12" s="48">
        <v>78569</v>
      </c>
      <c r="M12" s="31" t="s">
        <v>71</v>
      </c>
      <c r="N12" s="29">
        <f t="shared" si="4"/>
        <v>0.10526506179058726</v>
      </c>
      <c r="O12" s="53">
        <v>746392</v>
      </c>
      <c r="P12" s="55">
        <f t="shared" si="5"/>
        <v>56.777118515137687</v>
      </c>
      <c r="Q12" s="26">
        <f t="shared" si="6"/>
        <v>0.9334485566034314</v>
      </c>
      <c r="R12" s="60">
        <v>799607</v>
      </c>
      <c r="S12" s="4"/>
      <c r="T12" s="4"/>
      <c r="U12" s="4"/>
      <c r="V12" s="4"/>
      <c r="W12" s="4"/>
      <c r="X12" s="5"/>
      <c r="Y12" s="5"/>
      <c r="Z12" s="4"/>
      <c r="AA12" s="4"/>
      <c r="AB12" s="4"/>
      <c r="AC12" s="4"/>
      <c r="AD12" s="5"/>
      <c r="AE12" s="5"/>
      <c r="AF12" s="4"/>
      <c r="AG12" s="4"/>
      <c r="AH12" s="4"/>
      <c r="AI12" s="4"/>
      <c r="AJ12" s="4"/>
      <c r="AK12" s="4"/>
      <c r="AL12" s="4"/>
      <c r="AM12" s="4"/>
      <c r="AN12" s="7"/>
      <c r="AO12" s="4"/>
      <c r="AP12" s="4"/>
      <c r="AQ12" s="7"/>
      <c r="AR12" s="4"/>
    </row>
    <row r="13" spans="1:44" x14ac:dyDescent="0.2">
      <c r="A13" s="23" t="s">
        <v>72</v>
      </c>
      <c r="B13" s="24" t="s">
        <v>73</v>
      </c>
      <c r="C13" s="25">
        <v>47037</v>
      </c>
      <c r="D13" s="48">
        <v>2075286</v>
      </c>
      <c r="E13" s="26">
        <f t="shared" si="0"/>
        <v>0.83467439314462777</v>
      </c>
      <c r="F13" s="53">
        <v>411056</v>
      </c>
      <c r="G13" s="26">
        <f t="shared" si="1"/>
        <v>0.16532560685537226</v>
      </c>
      <c r="H13" s="53">
        <v>0</v>
      </c>
      <c r="I13" s="26">
        <f t="shared" si="2"/>
        <v>0</v>
      </c>
      <c r="J13" s="53">
        <v>0</v>
      </c>
      <c r="K13" s="30">
        <f t="shared" si="3"/>
        <v>0</v>
      </c>
      <c r="L13" s="48">
        <v>0</v>
      </c>
      <c r="M13" s="28" t="s">
        <v>50</v>
      </c>
      <c r="N13" s="29">
        <f t="shared" si="4"/>
        <v>0</v>
      </c>
      <c r="O13" s="53">
        <v>2486342</v>
      </c>
      <c r="P13" s="55">
        <f t="shared" si="5"/>
        <v>52.859280991559835</v>
      </c>
      <c r="Q13" s="26">
        <f t="shared" si="6"/>
        <v>0.9921231627696141</v>
      </c>
      <c r="R13" s="60">
        <v>2506082</v>
      </c>
      <c r="S13" s="4"/>
      <c r="T13" s="4"/>
      <c r="U13" s="4"/>
      <c r="V13" s="4"/>
      <c r="W13" s="4"/>
      <c r="X13" s="5"/>
      <c r="Y13" s="5"/>
      <c r="Z13" s="4"/>
      <c r="AA13" s="4"/>
      <c r="AB13" s="4"/>
      <c r="AC13" s="4"/>
      <c r="AD13" s="5"/>
      <c r="AE13" s="5"/>
      <c r="AF13" s="4"/>
      <c r="AG13" s="4"/>
      <c r="AH13" s="4"/>
      <c r="AI13" s="4"/>
      <c r="AJ13" s="4"/>
      <c r="AK13" s="4"/>
      <c r="AL13" s="4"/>
      <c r="AM13" s="4"/>
      <c r="AN13" s="7"/>
      <c r="AO13" s="4"/>
      <c r="AP13" s="4"/>
      <c r="AQ13" s="7"/>
      <c r="AR13" s="4"/>
    </row>
    <row r="14" spans="1:44" ht="25.5" x14ac:dyDescent="0.2">
      <c r="A14" s="23" t="s">
        <v>74</v>
      </c>
      <c r="B14" s="24" t="s">
        <v>75</v>
      </c>
      <c r="C14" s="25">
        <v>6425</v>
      </c>
      <c r="D14" s="48">
        <v>259468</v>
      </c>
      <c r="E14" s="26">
        <f t="shared" si="0"/>
        <v>0.80972918318052167</v>
      </c>
      <c r="F14" s="53">
        <v>52255</v>
      </c>
      <c r="G14" s="26">
        <f t="shared" si="1"/>
        <v>0.16307366791703856</v>
      </c>
      <c r="H14" s="53">
        <v>0</v>
      </c>
      <c r="I14" s="26">
        <f t="shared" si="2"/>
        <v>0</v>
      </c>
      <c r="J14" s="53">
        <v>0</v>
      </c>
      <c r="K14" s="30">
        <f t="shared" si="3"/>
        <v>0</v>
      </c>
      <c r="L14" s="48">
        <v>8715</v>
      </c>
      <c r="M14" s="31" t="s">
        <v>76</v>
      </c>
      <c r="N14" s="29">
        <f t="shared" si="4"/>
        <v>2.7197148902439787E-2</v>
      </c>
      <c r="O14" s="53">
        <v>320438</v>
      </c>
      <c r="P14" s="55">
        <f t="shared" si="5"/>
        <v>49.873618677042799</v>
      </c>
      <c r="Q14" s="26">
        <f t="shared" si="6"/>
        <v>1</v>
      </c>
      <c r="R14" s="60">
        <v>320438</v>
      </c>
      <c r="S14" s="4"/>
      <c r="T14" s="4"/>
      <c r="U14" s="4"/>
      <c r="V14" s="4"/>
      <c r="W14" s="4"/>
      <c r="X14" s="5"/>
      <c r="Y14" s="5"/>
      <c r="Z14" s="4"/>
      <c r="AA14" s="4"/>
      <c r="AB14" s="4"/>
      <c r="AC14" s="4"/>
      <c r="AD14" s="5"/>
      <c r="AE14" s="5"/>
      <c r="AF14" s="4"/>
      <c r="AG14" s="4"/>
      <c r="AH14" s="4"/>
      <c r="AI14" s="4"/>
      <c r="AJ14" s="6"/>
      <c r="AK14" s="4"/>
      <c r="AL14" s="5"/>
      <c r="AM14" s="4"/>
      <c r="AN14" s="7"/>
      <c r="AO14" s="4"/>
      <c r="AP14" s="4"/>
      <c r="AQ14" s="7"/>
      <c r="AR14" s="4"/>
    </row>
    <row r="15" spans="1:44" ht="25.5" x14ac:dyDescent="0.2">
      <c r="A15" s="23" t="s">
        <v>77</v>
      </c>
      <c r="B15" s="24" t="s">
        <v>78</v>
      </c>
      <c r="C15" s="25">
        <v>4606</v>
      </c>
      <c r="D15" s="48">
        <v>157842</v>
      </c>
      <c r="E15" s="26">
        <f t="shared" si="0"/>
        <v>0.78501019545431938</v>
      </c>
      <c r="F15" s="53">
        <v>33390</v>
      </c>
      <c r="G15" s="26">
        <f t="shared" si="1"/>
        <v>0.16606157059730442</v>
      </c>
      <c r="H15" s="53">
        <v>0</v>
      </c>
      <c r="I15" s="26">
        <f t="shared" si="2"/>
        <v>0</v>
      </c>
      <c r="J15" s="53">
        <v>0</v>
      </c>
      <c r="K15" s="30">
        <f t="shared" si="3"/>
        <v>0</v>
      </c>
      <c r="L15" s="48">
        <v>9838</v>
      </c>
      <c r="M15" s="31" t="s">
        <v>79</v>
      </c>
      <c r="N15" s="29">
        <f t="shared" si="4"/>
        <v>4.8928233948376185E-2</v>
      </c>
      <c r="O15" s="53">
        <v>201070</v>
      </c>
      <c r="P15" s="55">
        <f t="shared" si="5"/>
        <v>43.653929656969169</v>
      </c>
      <c r="Q15" s="26">
        <f t="shared" si="6"/>
        <v>1</v>
      </c>
      <c r="R15" s="60">
        <v>201070</v>
      </c>
      <c r="S15" s="4"/>
      <c r="T15" s="4"/>
      <c r="U15" s="4"/>
      <c r="V15" s="4"/>
      <c r="W15" s="4"/>
      <c r="X15" s="5"/>
      <c r="Y15" s="5"/>
      <c r="Z15" s="4"/>
      <c r="AA15" s="4"/>
      <c r="AB15" s="4"/>
      <c r="AC15" s="4"/>
      <c r="AD15" s="5"/>
      <c r="AE15" s="5"/>
      <c r="AF15" s="4"/>
      <c r="AG15" s="4"/>
      <c r="AH15" s="4"/>
      <c r="AI15" s="4"/>
      <c r="AJ15" s="6"/>
      <c r="AK15" s="4"/>
      <c r="AL15" s="5"/>
      <c r="AM15" s="4"/>
      <c r="AN15" s="7"/>
      <c r="AO15" s="4"/>
      <c r="AP15" s="4"/>
      <c r="AQ15" s="7"/>
      <c r="AR15" s="4"/>
    </row>
    <row r="16" spans="1:44" ht="25.5" x14ac:dyDescent="0.2">
      <c r="A16" s="23" t="s">
        <v>80</v>
      </c>
      <c r="B16" s="24" t="s">
        <v>81</v>
      </c>
      <c r="C16" s="25">
        <v>4040</v>
      </c>
      <c r="D16" s="48">
        <v>169001</v>
      </c>
      <c r="E16" s="26">
        <f t="shared" si="0"/>
        <v>0.75484954463635678</v>
      </c>
      <c r="F16" s="53">
        <v>35306</v>
      </c>
      <c r="G16" s="26">
        <f t="shared" si="1"/>
        <v>0.15769562323850872</v>
      </c>
      <c r="H16" s="53">
        <v>0</v>
      </c>
      <c r="I16" s="26">
        <f t="shared" si="2"/>
        <v>0</v>
      </c>
      <c r="J16" s="53">
        <v>0</v>
      </c>
      <c r="K16" s="30">
        <f t="shared" si="3"/>
        <v>0</v>
      </c>
      <c r="L16" s="48">
        <v>19580</v>
      </c>
      <c r="M16" s="31" t="s">
        <v>82</v>
      </c>
      <c r="N16" s="29">
        <f t="shared" si="4"/>
        <v>8.7454832125134552E-2</v>
      </c>
      <c r="O16" s="53">
        <v>223887</v>
      </c>
      <c r="P16" s="55">
        <f t="shared" si="5"/>
        <v>55.417574257425741</v>
      </c>
      <c r="Q16" s="26">
        <f t="shared" si="6"/>
        <v>0.96842383005964872</v>
      </c>
      <c r="R16" s="60">
        <v>231187</v>
      </c>
      <c r="S16" s="4"/>
      <c r="T16" s="4"/>
      <c r="U16" s="4"/>
      <c r="V16" s="4"/>
      <c r="W16" s="4"/>
      <c r="X16" s="5"/>
      <c r="Y16" s="5"/>
      <c r="Z16" s="4"/>
      <c r="AA16" s="4"/>
      <c r="AB16" s="4"/>
      <c r="AC16" s="4"/>
      <c r="AD16" s="5"/>
      <c r="AE16" s="5"/>
      <c r="AF16" s="4"/>
      <c r="AG16" s="4"/>
      <c r="AH16" s="4"/>
      <c r="AI16" s="4"/>
      <c r="AJ16" s="6"/>
      <c r="AK16" s="4"/>
      <c r="AL16" s="4"/>
      <c r="AM16" s="4"/>
      <c r="AN16" s="7"/>
      <c r="AO16" s="4"/>
      <c r="AP16" s="4"/>
      <c r="AQ16" s="7"/>
      <c r="AR16" s="4"/>
    </row>
    <row r="17" spans="1:44" x14ac:dyDescent="0.2">
      <c r="A17" s="23" t="s">
        <v>83</v>
      </c>
      <c r="B17" s="24" t="s">
        <v>81</v>
      </c>
      <c r="C17" s="25">
        <v>5706</v>
      </c>
      <c r="D17" s="48">
        <v>201767</v>
      </c>
      <c r="E17" s="26">
        <f t="shared" si="0"/>
        <v>0.79323088052020552</v>
      </c>
      <c r="F17" s="53">
        <v>44259</v>
      </c>
      <c r="G17" s="26">
        <f t="shared" si="1"/>
        <v>0.17400073124417659</v>
      </c>
      <c r="H17" s="53">
        <v>0</v>
      </c>
      <c r="I17" s="26">
        <f t="shared" si="2"/>
        <v>0</v>
      </c>
      <c r="J17" s="53">
        <v>0</v>
      </c>
      <c r="K17" s="30">
        <f t="shared" si="3"/>
        <v>0</v>
      </c>
      <c r="L17" s="48">
        <v>8335</v>
      </c>
      <c r="M17" s="28" t="s">
        <v>50</v>
      </c>
      <c r="N17" s="29">
        <f t="shared" si="4"/>
        <v>3.2768388235617882E-2</v>
      </c>
      <c r="O17" s="53">
        <v>254361</v>
      </c>
      <c r="P17" s="55">
        <f t="shared" si="5"/>
        <v>44.577812828601473</v>
      </c>
      <c r="Q17" s="26">
        <f t="shared" si="6"/>
        <v>0.97396242164794899</v>
      </c>
      <c r="R17" s="60">
        <v>261161</v>
      </c>
      <c r="S17" s="4"/>
      <c r="T17" s="4"/>
      <c r="U17" s="4"/>
      <c r="V17" s="4"/>
      <c r="W17" s="4"/>
      <c r="X17" s="5"/>
      <c r="Y17" s="5"/>
      <c r="Z17" s="4"/>
      <c r="AA17" s="4"/>
      <c r="AB17" s="4"/>
      <c r="AC17" s="4"/>
      <c r="AD17" s="5"/>
      <c r="AE17" s="5"/>
      <c r="AF17" s="4"/>
      <c r="AG17" s="4"/>
      <c r="AH17" s="4"/>
      <c r="AI17" s="4"/>
      <c r="AJ17" s="4"/>
      <c r="AK17" s="4"/>
      <c r="AL17" s="4"/>
      <c r="AM17" s="4"/>
      <c r="AN17" s="7"/>
      <c r="AO17" s="4"/>
      <c r="AP17" s="4"/>
      <c r="AQ17" s="7"/>
      <c r="AR17" s="4"/>
    </row>
    <row r="18" spans="1:44" ht="25.5" x14ac:dyDescent="0.2">
      <c r="A18" s="23" t="s">
        <v>84</v>
      </c>
      <c r="B18" s="24" t="s">
        <v>85</v>
      </c>
      <c r="C18" s="25">
        <v>3108</v>
      </c>
      <c r="D18" s="48">
        <v>66000</v>
      </c>
      <c r="E18" s="26">
        <f t="shared" si="0"/>
        <v>0.642717330970211</v>
      </c>
      <c r="F18" s="53">
        <v>18666</v>
      </c>
      <c r="G18" s="26">
        <f t="shared" si="1"/>
        <v>0.18177214696802968</v>
      </c>
      <c r="H18" s="53">
        <v>0</v>
      </c>
      <c r="I18" s="26">
        <f t="shared" si="2"/>
        <v>0</v>
      </c>
      <c r="J18" s="53">
        <v>1800</v>
      </c>
      <c r="K18" s="30">
        <f t="shared" si="3"/>
        <v>1.7528654481005754E-2</v>
      </c>
      <c r="L18" s="48">
        <v>16223</v>
      </c>
      <c r="M18" s="31" t="s">
        <v>86</v>
      </c>
      <c r="N18" s="29">
        <f t="shared" si="4"/>
        <v>0.15798186758075353</v>
      </c>
      <c r="O18" s="53">
        <v>102689</v>
      </c>
      <c r="P18" s="55">
        <f t="shared" si="5"/>
        <v>33.040218790218788</v>
      </c>
      <c r="Q18" s="26">
        <f t="shared" si="6"/>
        <v>0.82389139835845926</v>
      </c>
      <c r="R18" s="60">
        <v>124639</v>
      </c>
      <c r="S18" s="4"/>
      <c r="T18" s="4"/>
      <c r="U18" s="4"/>
      <c r="V18" s="4"/>
      <c r="W18" s="4"/>
      <c r="X18" s="5"/>
      <c r="Y18" s="5"/>
      <c r="Z18" s="4"/>
      <c r="AA18" s="4"/>
      <c r="AB18" s="4"/>
      <c r="AC18" s="4"/>
      <c r="AD18" s="5"/>
      <c r="AE18" s="5"/>
      <c r="AF18" s="4"/>
      <c r="AG18" s="4"/>
      <c r="AH18" s="4"/>
      <c r="AI18" s="4"/>
      <c r="AJ18" s="6"/>
      <c r="AK18" s="4"/>
      <c r="AL18" s="5"/>
      <c r="AM18" s="4"/>
      <c r="AN18" s="7"/>
      <c r="AO18" s="4"/>
      <c r="AP18" s="4"/>
      <c r="AQ18" s="7"/>
      <c r="AR18" s="4"/>
    </row>
    <row r="19" spans="1:44" ht="26.25" customHeight="1" x14ac:dyDescent="0.2">
      <c r="A19" s="23" t="s">
        <v>87</v>
      </c>
      <c r="B19" s="24" t="s">
        <v>85</v>
      </c>
      <c r="C19" s="25">
        <v>5080</v>
      </c>
      <c r="D19" s="48">
        <v>66000</v>
      </c>
      <c r="E19" s="26">
        <f t="shared" si="0"/>
        <v>0.52008226755868658</v>
      </c>
      <c r="F19" s="53">
        <v>20855</v>
      </c>
      <c r="G19" s="26">
        <f t="shared" si="1"/>
        <v>0.164338116514188</v>
      </c>
      <c r="H19" s="53">
        <v>0</v>
      </c>
      <c r="I19" s="26">
        <f t="shared" si="2"/>
        <v>0</v>
      </c>
      <c r="J19" s="53">
        <v>4500</v>
      </c>
      <c r="K19" s="30">
        <f t="shared" si="3"/>
        <v>3.546015460627408E-2</v>
      </c>
      <c r="L19" s="48">
        <v>35548</v>
      </c>
      <c r="M19" s="31" t="s">
        <v>88</v>
      </c>
      <c r="N19" s="29">
        <f t="shared" si="4"/>
        <v>0.28011946132085136</v>
      </c>
      <c r="O19" s="53">
        <v>126903</v>
      </c>
      <c r="P19" s="55">
        <f t="shared" si="5"/>
        <v>24.980905511811024</v>
      </c>
      <c r="Q19" s="26">
        <f t="shared" si="6"/>
        <v>0.9631886939955826</v>
      </c>
      <c r="R19" s="60">
        <v>131753</v>
      </c>
      <c r="S19" s="4"/>
      <c r="T19" s="4"/>
      <c r="U19" s="4"/>
      <c r="V19" s="4"/>
      <c r="W19" s="4"/>
      <c r="X19" s="5"/>
      <c r="Y19" s="5"/>
      <c r="Z19" s="4"/>
      <c r="AA19" s="4"/>
      <c r="AB19" s="4"/>
      <c r="AC19" s="4"/>
      <c r="AD19" s="5"/>
      <c r="AE19" s="5"/>
      <c r="AF19" s="4"/>
      <c r="AG19" s="4"/>
      <c r="AH19" s="4"/>
      <c r="AI19" s="4"/>
      <c r="AJ19" s="4"/>
      <c r="AK19" s="4"/>
      <c r="AL19" s="4"/>
      <c r="AM19" s="4"/>
      <c r="AN19" s="7"/>
      <c r="AO19" s="4"/>
      <c r="AP19" s="4"/>
      <c r="AQ19" s="7"/>
      <c r="AR19" s="4"/>
    </row>
    <row r="20" spans="1:44" x14ac:dyDescent="0.2">
      <c r="A20" s="23" t="s">
        <v>89</v>
      </c>
      <c r="B20" s="24" t="s">
        <v>90</v>
      </c>
      <c r="C20" s="25">
        <v>5405</v>
      </c>
      <c r="D20" s="48">
        <v>368173</v>
      </c>
      <c r="E20" s="26">
        <f t="shared" si="0"/>
        <v>0.76279673974748374</v>
      </c>
      <c r="F20" s="53">
        <v>104705</v>
      </c>
      <c r="G20" s="26">
        <f t="shared" si="1"/>
        <v>0.21693234603096992</v>
      </c>
      <c r="H20" s="53">
        <v>0</v>
      </c>
      <c r="I20" s="26">
        <f t="shared" si="2"/>
        <v>0</v>
      </c>
      <c r="J20" s="53">
        <v>0</v>
      </c>
      <c r="K20" s="30">
        <f t="shared" si="3"/>
        <v>0</v>
      </c>
      <c r="L20" s="48">
        <v>9784</v>
      </c>
      <c r="M20" s="28" t="s">
        <v>50</v>
      </c>
      <c r="N20" s="29">
        <f t="shared" si="4"/>
        <v>2.0270914221546341E-2</v>
      </c>
      <c r="O20" s="53">
        <v>482662</v>
      </c>
      <c r="P20" s="55">
        <f t="shared" si="5"/>
        <v>89.299167437557813</v>
      </c>
      <c r="Q20" s="26">
        <f t="shared" si="6"/>
        <v>0.54682539862370871</v>
      </c>
      <c r="R20" s="60">
        <v>882662</v>
      </c>
      <c r="S20" s="4"/>
      <c r="T20" s="4"/>
      <c r="U20" s="4"/>
      <c r="V20" s="4"/>
      <c r="W20" s="4"/>
      <c r="X20" s="5"/>
      <c r="Y20" s="5"/>
      <c r="Z20" s="4"/>
      <c r="AA20" s="4"/>
      <c r="AB20" s="4"/>
      <c r="AC20" s="4"/>
      <c r="AD20" s="5"/>
      <c r="AE20" s="5"/>
      <c r="AF20" s="4"/>
      <c r="AG20" s="4"/>
      <c r="AH20" s="4"/>
      <c r="AI20" s="4"/>
      <c r="AJ20" s="6"/>
      <c r="AK20" s="4"/>
      <c r="AL20" s="4"/>
      <c r="AM20" s="4"/>
      <c r="AN20" s="7"/>
      <c r="AO20" s="4"/>
      <c r="AP20" s="4"/>
      <c r="AQ20" s="7"/>
      <c r="AR20" s="4"/>
    </row>
    <row r="21" spans="1:44" x14ac:dyDescent="0.2">
      <c r="A21" s="23" t="s">
        <v>91</v>
      </c>
      <c r="B21" s="24" t="s">
        <v>92</v>
      </c>
      <c r="C21" s="25">
        <v>28769</v>
      </c>
      <c r="D21" s="48">
        <v>612823</v>
      </c>
      <c r="E21" s="26">
        <f t="shared" si="0"/>
        <v>0.82025257155859543</v>
      </c>
      <c r="F21" s="53">
        <v>119438</v>
      </c>
      <c r="G21" s="26">
        <f t="shared" si="1"/>
        <v>0.15986561640443572</v>
      </c>
      <c r="H21" s="53">
        <v>0</v>
      </c>
      <c r="I21" s="26">
        <f t="shared" si="2"/>
        <v>0</v>
      </c>
      <c r="J21" s="53">
        <v>0</v>
      </c>
      <c r="K21" s="30">
        <f t="shared" si="3"/>
        <v>0</v>
      </c>
      <c r="L21" s="48">
        <v>14854</v>
      </c>
      <c r="M21" s="28" t="s">
        <v>93</v>
      </c>
      <c r="N21" s="29">
        <f t="shared" si="4"/>
        <v>1.9881812036968875E-2</v>
      </c>
      <c r="O21" s="53">
        <v>747115</v>
      </c>
      <c r="P21" s="55">
        <f t="shared" si="5"/>
        <v>25.969446278980847</v>
      </c>
      <c r="Q21" s="26">
        <f t="shared" si="6"/>
        <v>1</v>
      </c>
      <c r="R21" s="60">
        <v>747115</v>
      </c>
      <c r="S21" s="4"/>
      <c r="T21" s="4"/>
      <c r="U21" s="4"/>
      <c r="V21" s="4"/>
      <c r="W21" s="4"/>
      <c r="X21" s="5"/>
      <c r="Y21" s="5"/>
      <c r="Z21" s="4"/>
      <c r="AA21" s="4"/>
      <c r="AB21" s="4"/>
      <c r="AC21" s="4"/>
      <c r="AD21" s="5"/>
      <c r="AE21" s="5"/>
      <c r="AF21" s="4"/>
      <c r="AG21" s="4"/>
      <c r="AH21" s="4"/>
      <c r="AI21" s="4"/>
      <c r="AJ21" s="6"/>
      <c r="AK21" s="4"/>
      <c r="AL21" s="5"/>
      <c r="AM21" s="4"/>
      <c r="AN21" s="7"/>
      <c r="AO21" s="4"/>
      <c r="AP21" s="4"/>
      <c r="AQ21" s="7"/>
      <c r="AR21" s="4"/>
    </row>
    <row r="22" spans="1:44" x14ac:dyDescent="0.2">
      <c r="A22" s="23" t="s">
        <v>94</v>
      </c>
      <c r="B22" s="24" t="s">
        <v>95</v>
      </c>
      <c r="C22" s="25">
        <v>21105</v>
      </c>
      <c r="D22" s="48">
        <v>1026777</v>
      </c>
      <c r="E22" s="26">
        <f t="shared" si="0"/>
        <v>0.82769886821655436</v>
      </c>
      <c r="F22" s="53">
        <v>211703</v>
      </c>
      <c r="G22" s="26">
        <f t="shared" si="1"/>
        <v>0.17065666011027633</v>
      </c>
      <c r="H22" s="53">
        <v>0</v>
      </c>
      <c r="I22" s="26">
        <f t="shared" si="2"/>
        <v>0</v>
      </c>
      <c r="J22" s="53">
        <v>0</v>
      </c>
      <c r="K22" s="30">
        <f t="shared" si="3"/>
        <v>0</v>
      </c>
      <c r="L22" s="48">
        <v>2040</v>
      </c>
      <c r="M22" s="28" t="s">
        <v>96</v>
      </c>
      <c r="N22" s="33">
        <f t="shared" si="4"/>
        <v>1.6444716731693161E-3</v>
      </c>
      <c r="O22" s="53">
        <v>1240520</v>
      </c>
      <c r="P22" s="55">
        <f t="shared" si="5"/>
        <v>58.778488509831796</v>
      </c>
      <c r="Q22" s="26">
        <f t="shared" si="6"/>
        <v>0.97873253615847555</v>
      </c>
      <c r="R22" s="60">
        <v>1267476</v>
      </c>
      <c r="S22" s="4"/>
      <c r="T22" s="4"/>
      <c r="U22" s="4"/>
      <c r="V22" s="4"/>
      <c r="W22" s="4"/>
      <c r="X22" s="5"/>
      <c r="Y22" s="5"/>
      <c r="Z22" s="4"/>
      <c r="AA22" s="4"/>
      <c r="AB22" s="4"/>
      <c r="AC22" s="4"/>
      <c r="AD22" s="5"/>
      <c r="AE22" s="5"/>
      <c r="AF22" s="4"/>
      <c r="AG22" s="4"/>
      <c r="AH22" s="4"/>
      <c r="AI22" s="4"/>
      <c r="AJ22" s="4"/>
      <c r="AK22" s="4"/>
      <c r="AL22" s="4"/>
      <c r="AM22" s="4"/>
      <c r="AN22" s="7"/>
      <c r="AO22" s="4"/>
      <c r="AP22" s="4"/>
      <c r="AQ22" s="7"/>
      <c r="AR22" s="4"/>
    </row>
    <row r="23" spans="1:44" x14ac:dyDescent="0.2">
      <c r="A23" s="23" t="s">
        <v>97</v>
      </c>
      <c r="B23" s="24" t="s">
        <v>98</v>
      </c>
      <c r="C23" s="25">
        <v>3492</v>
      </c>
      <c r="D23" s="48">
        <v>171436</v>
      </c>
      <c r="E23" s="26">
        <f t="shared" si="0"/>
        <v>0.70780486193684766</v>
      </c>
      <c r="F23" s="53">
        <v>35772</v>
      </c>
      <c r="G23" s="26">
        <f t="shared" si="1"/>
        <v>0.14769124058660324</v>
      </c>
      <c r="H23" s="53">
        <v>0</v>
      </c>
      <c r="I23" s="26">
        <f t="shared" si="2"/>
        <v>0</v>
      </c>
      <c r="J23" s="53">
        <v>0</v>
      </c>
      <c r="K23" s="30">
        <f t="shared" si="3"/>
        <v>0</v>
      </c>
      <c r="L23" s="48">
        <v>35000</v>
      </c>
      <c r="M23" s="28" t="s">
        <v>99</v>
      </c>
      <c r="N23" s="29">
        <f t="shared" si="4"/>
        <v>0.14450389747654907</v>
      </c>
      <c r="O23" s="53">
        <v>242208</v>
      </c>
      <c r="P23" s="55">
        <f t="shared" si="5"/>
        <v>69.360824742268036</v>
      </c>
      <c r="Q23" s="26">
        <f t="shared" si="6"/>
        <v>1</v>
      </c>
      <c r="R23" s="60">
        <v>242208</v>
      </c>
      <c r="S23" s="4"/>
      <c r="T23" s="4"/>
      <c r="U23" s="4"/>
      <c r="V23" s="4"/>
      <c r="W23" s="4"/>
      <c r="X23" s="5"/>
      <c r="Y23" s="5"/>
      <c r="Z23" s="4"/>
      <c r="AA23" s="4"/>
      <c r="AB23" s="4"/>
      <c r="AC23" s="4"/>
      <c r="AD23" s="5"/>
      <c r="AE23" s="5"/>
      <c r="AF23" s="4"/>
      <c r="AG23" s="4"/>
      <c r="AH23" s="4"/>
      <c r="AI23" s="4"/>
      <c r="AJ23" s="6"/>
      <c r="AK23" s="4"/>
      <c r="AL23" s="4"/>
      <c r="AM23" s="4"/>
      <c r="AN23" s="7"/>
      <c r="AO23" s="4"/>
      <c r="AP23" s="4"/>
      <c r="AQ23" s="7"/>
      <c r="AR23" s="4"/>
    </row>
    <row r="24" spans="1:44" ht="25.5" x14ac:dyDescent="0.2">
      <c r="A24" s="23" t="s">
        <v>100</v>
      </c>
      <c r="B24" s="24" t="s">
        <v>101</v>
      </c>
      <c r="C24" s="25">
        <v>16150</v>
      </c>
      <c r="D24" s="48">
        <v>668161</v>
      </c>
      <c r="E24" s="26">
        <f t="shared" si="0"/>
        <v>0.80002227070157494</v>
      </c>
      <c r="F24" s="53">
        <v>141336</v>
      </c>
      <c r="G24" s="26">
        <f t="shared" si="1"/>
        <v>0.16922859558082229</v>
      </c>
      <c r="H24" s="53">
        <v>0</v>
      </c>
      <c r="I24" s="26">
        <f t="shared" si="2"/>
        <v>0</v>
      </c>
      <c r="J24" s="53">
        <v>0</v>
      </c>
      <c r="K24" s="30">
        <f t="shared" si="3"/>
        <v>0</v>
      </c>
      <c r="L24" s="48">
        <v>25681</v>
      </c>
      <c r="M24" s="31" t="s">
        <v>102</v>
      </c>
      <c r="N24" s="29">
        <f t="shared" si="4"/>
        <v>3.0749133717602715E-2</v>
      </c>
      <c r="O24" s="53">
        <v>835178</v>
      </c>
      <c r="P24" s="55">
        <f t="shared" si="5"/>
        <v>51.713808049535601</v>
      </c>
      <c r="Q24" s="26">
        <f t="shared" si="6"/>
        <v>0.89306848535786765</v>
      </c>
      <c r="R24" s="60">
        <v>935178</v>
      </c>
      <c r="S24" s="4"/>
      <c r="T24" s="4"/>
      <c r="U24" s="4"/>
      <c r="V24" s="4"/>
      <c r="W24" s="4"/>
      <c r="X24" s="5"/>
      <c r="Y24" s="5"/>
      <c r="Z24" s="4"/>
      <c r="AA24" s="4"/>
      <c r="AB24" s="4"/>
      <c r="AC24" s="4"/>
      <c r="AD24" s="5"/>
      <c r="AE24" s="5"/>
      <c r="AF24" s="4"/>
      <c r="AG24" s="4"/>
      <c r="AH24" s="4"/>
      <c r="AI24" s="4"/>
      <c r="AJ24" s="6"/>
      <c r="AK24" s="4"/>
      <c r="AL24" s="4"/>
      <c r="AM24" s="4"/>
      <c r="AN24" s="7"/>
      <c r="AO24" s="4"/>
      <c r="AP24" s="4"/>
      <c r="AQ24" s="7"/>
      <c r="AR24" s="4"/>
    </row>
    <row r="25" spans="1:44" x14ac:dyDescent="0.2">
      <c r="A25" s="23" t="s">
        <v>103</v>
      </c>
      <c r="B25" s="24" t="s">
        <v>104</v>
      </c>
      <c r="C25" s="25">
        <v>15868</v>
      </c>
      <c r="D25" s="48">
        <v>400000</v>
      </c>
      <c r="E25" s="26">
        <f t="shared" si="0"/>
        <v>0.43222122811339758</v>
      </c>
      <c r="F25" s="53">
        <v>0</v>
      </c>
      <c r="G25" s="26">
        <f t="shared" si="1"/>
        <v>0</v>
      </c>
      <c r="H25" s="53">
        <v>0</v>
      </c>
      <c r="I25" s="26">
        <f t="shared" si="2"/>
        <v>0</v>
      </c>
      <c r="J25" s="53">
        <v>0</v>
      </c>
      <c r="K25" s="30">
        <f t="shared" si="3"/>
        <v>0</v>
      </c>
      <c r="L25" s="48">
        <v>525452</v>
      </c>
      <c r="M25" s="31" t="s">
        <v>105</v>
      </c>
      <c r="N25" s="29">
        <f t="shared" si="4"/>
        <v>0.56777877188660242</v>
      </c>
      <c r="O25" s="53">
        <v>925452</v>
      </c>
      <c r="P25" s="55">
        <f t="shared" si="5"/>
        <v>58.321905722208221</v>
      </c>
      <c r="Q25" s="26">
        <f t="shared" si="6"/>
        <v>1</v>
      </c>
      <c r="R25" s="60">
        <v>925452</v>
      </c>
      <c r="S25" s="4"/>
      <c r="T25" s="4"/>
      <c r="U25" s="4"/>
      <c r="V25" s="4"/>
      <c r="W25" s="4"/>
      <c r="X25" s="5"/>
      <c r="Y25" s="5"/>
      <c r="Z25" s="4"/>
      <c r="AA25" s="4"/>
      <c r="AB25" s="4"/>
      <c r="AC25" s="4"/>
      <c r="AD25" s="5"/>
      <c r="AE25" s="5"/>
      <c r="AF25" s="4"/>
      <c r="AG25" s="4"/>
      <c r="AH25" s="4"/>
      <c r="AI25" s="4"/>
      <c r="AJ25" s="4"/>
      <c r="AK25" s="4"/>
      <c r="AL25" s="4"/>
      <c r="AM25" s="4"/>
      <c r="AN25" s="7"/>
      <c r="AO25" s="4"/>
      <c r="AP25" s="4"/>
      <c r="AQ25" s="7"/>
      <c r="AR25" s="4"/>
    </row>
    <row r="26" spans="1:44" x14ac:dyDescent="0.2">
      <c r="A26" s="23" t="s">
        <v>106</v>
      </c>
      <c r="B26" s="24" t="s">
        <v>107</v>
      </c>
      <c r="C26" s="25">
        <v>1051</v>
      </c>
      <c r="D26" s="48">
        <v>497358</v>
      </c>
      <c r="E26" s="26">
        <f t="shared" si="0"/>
        <v>0.83689867017114628</v>
      </c>
      <c r="F26" s="53">
        <v>91829</v>
      </c>
      <c r="G26" s="26">
        <f t="shared" si="1"/>
        <v>0.15451961762582725</v>
      </c>
      <c r="H26" s="53">
        <v>0</v>
      </c>
      <c r="I26" s="26">
        <f t="shared" si="2"/>
        <v>0</v>
      </c>
      <c r="J26" s="53">
        <v>2500</v>
      </c>
      <c r="K26" s="27">
        <f t="shared" si="3"/>
        <v>4.2067216681502375E-3</v>
      </c>
      <c r="L26" s="48">
        <v>2600</v>
      </c>
      <c r="M26" s="28" t="s">
        <v>108</v>
      </c>
      <c r="N26" s="33">
        <f t="shared" si="4"/>
        <v>4.3749905348762471E-3</v>
      </c>
      <c r="O26" s="53">
        <v>594287</v>
      </c>
      <c r="P26" s="55">
        <f t="shared" si="5"/>
        <v>565.44909609895342</v>
      </c>
      <c r="Q26" s="26">
        <f t="shared" si="6"/>
        <v>0.83316673372709726</v>
      </c>
      <c r="R26" s="60">
        <v>713287</v>
      </c>
      <c r="S26" s="4"/>
      <c r="T26" s="4"/>
      <c r="U26" s="4"/>
      <c r="V26" s="4"/>
      <c r="W26" s="4"/>
      <c r="X26" s="5"/>
      <c r="Y26" s="5"/>
      <c r="Z26" s="4"/>
      <c r="AA26" s="4"/>
      <c r="AB26" s="4"/>
      <c r="AC26" s="4"/>
      <c r="AD26" s="5"/>
      <c r="AE26" s="5"/>
      <c r="AF26" s="4"/>
      <c r="AG26" s="4"/>
      <c r="AH26" s="4"/>
      <c r="AI26" s="4"/>
      <c r="AJ26" s="6"/>
      <c r="AK26" s="4"/>
      <c r="AL26" s="4"/>
      <c r="AM26" s="4"/>
      <c r="AN26" s="7"/>
      <c r="AO26" s="4"/>
      <c r="AP26" s="4"/>
      <c r="AQ26" s="7"/>
      <c r="AR26" s="4"/>
    </row>
    <row r="27" spans="1:44" ht="25.5" x14ac:dyDescent="0.2">
      <c r="A27" s="23" t="s">
        <v>109</v>
      </c>
      <c r="B27" s="24" t="s">
        <v>110</v>
      </c>
      <c r="C27" s="25">
        <v>24672</v>
      </c>
      <c r="D27" s="48">
        <v>1942905</v>
      </c>
      <c r="E27" s="26">
        <f t="shared" si="0"/>
        <v>0.71421009390318546</v>
      </c>
      <c r="F27" s="53">
        <v>409617</v>
      </c>
      <c r="G27" s="26">
        <f t="shared" si="1"/>
        <v>0.15057483306406699</v>
      </c>
      <c r="H27" s="53">
        <v>224460</v>
      </c>
      <c r="I27" s="26">
        <f t="shared" si="2"/>
        <v>8.2511289886797859E-2</v>
      </c>
      <c r="J27" s="53">
        <v>10945</v>
      </c>
      <c r="K27" s="27">
        <f t="shared" si="3"/>
        <v>4.0233719496168699E-3</v>
      </c>
      <c r="L27" s="48">
        <v>132428</v>
      </c>
      <c r="M27" s="31" t="s">
        <v>111</v>
      </c>
      <c r="N27" s="29">
        <f t="shared" si="4"/>
        <v>4.8680411196332832E-2</v>
      </c>
      <c r="O27" s="53">
        <v>2720355</v>
      </c>
      <c r="P27" s="55">
        <f t="shared" si="5"/>
        <v>110.26082198443579</v>
      </c>
      <c r="Q27" s="26">
        <f t="shared" si="6"/>
        <v>1</v>
      </c>
      <c r="R27" s="60">
        <v>2720355</v>
      </c>
      <c r="S27" s="4"/>
      <c r="T27" s="4"/>
      <c r="U27" s="4"/>
      <c r="V27" s="4"/>
      <c r="W27" s="4"/>
      <c r="X27" s="5"/>
      <c r="Y27" s="5"/>
      <c r="Z27" s="4"/>
      <c r="AA27" s="4"/>
      <c r="AB27" s="4"/>
      <c r="AC27" s="4"/>
      <c r="AD27" s="5"/>
      <c r="AE27" s="5"/>
      <c r="AF27" s="4"/>
      <c r="AG27" s="4"/>
      <c r="AH27" s="4"/>
      <c r="AI27" s="4"/>
      <c r="AJ27" s="4"/>
      <c r="AK27" s="4"/>
      <c r="AL27" s="5"/>
      <c r="AM27" s="4"/>
      <c r="AN27" s="7"/>
      <c r="AO27" s="4"/>
      <c r="AP27" s="4"/>
      <c r="AQ27" s="7"/>
      <c r="AR27" s="4"/>
    </row>
    <row r="28" spans="1:44" ht="25.5" x14ac:dyDescent="0.2">
      <c r="A28" s="23" t="s">
        <v>112</v>
      </c>
      <c r="B28" s="24" t="s">
        <v>113</v>
      </c>
      <c r="C28" s="25">
        <v>1090</v>
      </c>
      <c r="D28" s="48">
        <v>11500</v>
      </c>
      <c r="E28" s="26">
        <f t="shared" si="0"/>
        <v>0.16365214668924591</v>
      </c>
      <c r="F28" s="53">
        <v>26990</v>
      </c>
      <c r="G28" s="26">
        <f t="shared" si="1"/>
        <v>0.38408447296893455</v>
      </c>
      <c r="H28" s="53">
        <v>0</v>
      </c>
      <c r="I28" s="26">
        <f t="shared" si="2"/>
        <v>0</v>
      </c>
      <c r="J28" s="53">
        <v>10857</v>
      </c>
      <c r="K28" s="30">
        <f t="shared" si="3"/>
        <v>0.1545018570960994</v>
      </c>
      <c r="L28" s="48">
        <v>20924</v>
      </c>
      <c r="M28" s="31" t="s">
        <v>114</v>
      </c>
      <c r="N28" s="29">
        <f t="shared" si="4"/>
        <v>0.29776152324572014</v>
      </c>
      <c r="O28" s="53">
        <v>70271</v>
      </c>
      <c r="P28" s="55">
        <f t="shared" si="5"/>
        <v>64.46880733944954</v>
      </c>
      <c r="Q28" s="26">
        <f t="shared" si="6"/>
        <v>0.93388352869255509</v>
      </c>
      <c r="R28" s="60">
        <v>75246</v>
      </c>
      <c r="S28" s="4"/>
      <c r="T28" s="4"/>
      <c r="U28" s="4"/>
      <c r="V28" s="4"/>
      <c r="W28" s="4"/>
      <c r="X28" s="5"/>
      <c r="Y28" s="5"/>
      <c r="Z28" s="4"/>
      <c r="AA28" s="4"/>
      <c r="AB28" s="4"/>
      <c r="AC28" s="4"/>
      <c r="AD28" s="5"/>
      <c r="AE28" s="5"/>
      <c r="AF28" s="4"/>
      <c r="AG28" s="4"/>
      <c r="AH28" s="4"/>
      <c r="AI28" s="4"/>
      <c r="AJ28" s="6"/>
      <c r="AK28" s="4"/>
      <c r="AL28" s="5"/>
      <c r="AM28" s="4"/>
      <c r="AN28" s="7"/>
      <c r="AO28" s="4"/>
      <c r="AP28" s="4"/>
      <c r="AQ28" s="7"/>
      <c r="AR28" s="4"/>
    </row>
    <row r="29" spans="1:44" x14ac:dyDescent="0.2">
      <c r="A29" s="23" t="s">
        <v>115</v>
      </c>
      <c r="B29" s="24" t="s">
        <v>113</v>
      </c>
      <c r="C29" s="25">
        <v>24487</v>
      </c>
      <c r="D29" s="48">
        <v>1315000</v>
      </c>
      <c r="E29" s="26">
        <f t="shared" si="0"/>
        <v>0.79853191577218952</v>
      </c>
      <c r="F29" s="53">
        <v>243386</v>
      </c>
      <c r="G29" s="26">
        <f t="shared" si="1"/>
        <v>0.14779580901302669</v>
      </c>
      <c r="H29" s="53">
        <v>0</v>
      </c>
      <c r="I29" s="26">
        <f t="shared" si="2"/>
        <v>0</v>
      </c>
      <c r="J29" s="53">
        <v>0</v>
      </c>
      <c r="K29" s="30">
        <f t="shared" si="3"/>
        <v>0</v>
      </c>
      <c r="L29" s="48">
        <v>88386</v>
      </c>
      <c r="M29" s="28" t="s">
        <v>116</v>
      </c>
      <c r="N29" s="29">
        <f t="shared" si="4"/>
        <v>5.3672275214783835E-2</v>
      </c>
      <c r="O29" s="53">
        <v>1646772</v>
      </c>
      <c r="P29" s="55">
        <f t="shared" si="5"/>
        <v>67.250867807408014</v>
      </c>
      <c r="Q29" s="26">
        <f t="shared" si="6"/>
        <v>0.86331111760009271</v>
      </c>
      <c r="R29" s="60">
        <v>1907507</v>
      </c>
      <c r="S29" s="4"/>
      <c r="T29" s="4"/>
      <c r="U29" s="4"/>
      <c r="V29" s="4"/>
      <c r="W29" s="4"/>
      <c r="X29" s="5"/>
      <c r="Y29" s="5"/>
      <c r="Z29" s="4"/>
      <c r="AA29" s="4"/>
      <c r="AB29" s="4"/>
      <c r="AC29" s="4"/>
      <c r="AD29" s="5"/>
      <c r="AE29" s="5"/>
      <c r="AF29" s="4"/>
      <c r="AG29" s="4"/>
      <c r="AH29" s="4"/>
      <c r="AI29" s="4"/>
      <c r="AJ29" s="4"/>
      <c r="AK29" s="4"/>
      <c r="AL29" s="4"/>
      <c r="AM29" s="4"/>
      <c r="AN29" s="7"/>
      <c r="AO29" s="4"/>
      <c r="AP29" s="4"/>
      <c r="AQ29" s="7"/>
      <c r="AR29" s="4"/>
    </row>
    <row r="30" spans="1:44" ht="25.5" x14ac:dyDescent="0.2">
      <c r="A30" s="23" t="s">
        <v>117</v>
      </c>
      <c r="B30" s="24" t="s">
        <v>113</v>
      </c>
      <c r="C30" s="25">
        <v>908</v>
      </c>
      <c r="D30" s="48">
        <v>11500</v>
      </c>
      <c r="E30" s="26">
        <f t="shared" si="0"/>
        <v>7.8541182898511128E-2</v>
      </c>
      <c r="F30" s="53">
        <v>26127</v>
      </c>
      <c r="G30" s="26">
        <f t="shared" si="1"/>
        <v>0.17843873787733916</v>
      </c>
      <c r="H30" s="53">
        <v>0</v>
      </c>
      <c r="I30" s="26">
        <f t="shared" si="2"/>
        <v>0</v>
      </c>
      <c r="J30" s="53">
        <v>0</v>
      </c>
      <c r="K30" s="30">
        <f t="shared" si="3"/>
        <v>0</v>
      </c>
      <c r="L30" s="48">
        <v>108793</v>
      </c>
      <c r="M30" s="31" t="s">
        <v>118</v>
      </c>
      <c r="N30" s="29">
        <f t="shared" si="4"/>
        <v>0.7430200792241497</v>
      </c>
      <c r="O30" s="53">
        <v>146420</v>
      </c>
      <c r="P30" s="55">
        <f t="shared" si="5"/>
        <v>161.2555066079295</v>
      </c>
      <c r="Q30" s="26">
        <f t="shared" si="6"/>
        <v>1</v>
      </c>
      <c r="R30" s="60">
        <v>146420</v>
      </c>
      <c r="S30" s="4"/>
      <c r="T30" s="4"/>
      <c r="U30" s="4"/>
      <c r="V30" s="4"/>
      <c r="W30" s="4"/>
      <c r="X30" s="5"/>
      <c r="Y30" s="5"/>
      <c r="Z30" s="4"/>
      <c r="AA30" s="4"/>
      <c r="AB30" s="4"/>
      <c r="AC30" s="4"/>
      <c r="AD30" s="5"/>
      <c r="AE30" s="5"/>
      <c r="AF30" s="4"/>
      <c r="AG30" s="4"/>
      <c r="AH30" s="4"/>
      <c r="AI30" s="4"/>
      <c r="AJ30" s="6"/>
      <c r="AK30" s="4"/>
      <c r="AL30" s="5"/>
      <c r="AM30" s="4"/>
      <c r="AN30" s="7"/>
      <c r="AO30" s="4"/>
      <c r="AP30" s="4"/>
      <c r="AQ30" s="7"/>
      <c r="AR30" s="4"/>
    </row>
    <row r="31" spans="1:44" ht="25.5" x14ac:dyDescent="0.2">
      <c r="A31" s="23" t="s">
        <v>119</v>
      </c>
      <c r="B31" s="24" t="s">
        <v>120</v>
      </c>
      <c r="C31" s="25">
        <v>32078</v>
      </c>
      <c r="D31" s="48">
        <v>966090</v>
      </c>
      <c r="E31" s="26">
        <f t="shared" si="0"/>
        <v>0.81520459644803045</v>
      </c>
      <c r="F31" s="53">
        <v>198233</v>
      </c>
      <c r="G31" s="26">
        <f t="shared" si="1"/>
        <v>0.16727266897254131</v>
      </c>
      <c r="H31" s="53">
        <v>0</v>
      </c>
      <c r="I31" s="26">
        <f t="shared" si="2"/>
        <v>0</v>
      </c>
      <c r="J31" s="53">
        <v>0</v>
      </c>
      <c r="K31" s="30">
        <f t="shared" si="3"/>
        <v>0</v>
      </c>
      <c r="L31" s="48">
        <v>20766</v>
      </c>
      <c r="M31" s="31" t="s">
        <v>121</v>
      </c>
      <c r="N31" s="29">
        <f t="shared" si="4"/>
        <v>1.7522734579428212E-2</v>
      </c>
      <c r="O31" s="53">
        <v>1185089</v>
      </c>
      <c r="P31" s="55">
        <f t="shared" si="5"/>
        <v>36.943980298023568</v>
      </c>
      <c r="Q31" s="26">
        <f t="shared" si="6"/>
        <v>1</v>
      </c>
      <c r="R31" s="60">
        <v>1185089</v>
      </c>
      <c r="S31" s="4"/>
      <c r="T31" s="4"/>
      <c r="U31" s="4"/>
      <c r="V31" s="4"/>
      <c r="W31" s="4"/>
      <c r="X31" s="5"/>
      <c r="Y31" s="5"/>
      <c r="Z31" s="4"/>
      <c r="AA31" s="4"/>
      <c r="AB31" s="4"/>
      <c r="AC31" s="4"/>
      <c r="AD31" s="5"/>
      <c r="AE31" s="5"/>
      <c r="AF31" s="4"/>
      <c r="AG31" s="4"/>
      <c r="AH31" s="4"/>
      <c r="AI31" s="4"/>
      <c r="AJ31" s="6"/>
      <c r="AK31" s="4"/>
      <c r="AL31" s="4"/>
      <c r="AM31" s="4"/>
      <c r="AN31" s="7"/>
      <c r="AO31" s="4"/>
      <c r="AP31" s="4"/>
      <c r="AQ31" s="7"/>
      <c r="AR31" s="4"/>
    </row>
    <row r="32" spans="1:44" ht="25.5" x14ac:dyDescent="0.2">
      <c r="A32" s="23" t="s">
        <v>122</v>
      </c>
      <c r="B32" s="24" t="s">
        <v>123</v>
      </c>
      <c r="C32" s="25">
        <v>11967</v>
      </c>
      <c r="D32" s="48">
        <v>373815</v>
      </c>
      <c r="E32" s="26">
        <f t="shared" si="0"/>
        <v>0.80329859245729018</v>
      </c>
      <c r="F32" s="53">
        <v>79060</v>
      </c>
      <c r="G32" s="26">
        <f t="shared" si="1"/>
        <v>0.16989362845170303</v>
      </c>
      <c r="H32" s="53">
        <v>0</v>
      </c>
      <c r="I32" s="26">
        <f t="shared" si="2"/>
        <v>0</v>
      </c>
      <c r="J32" s="53">
        <v>3000</v>
      </c>
      <c r="K32" s="27">
        <f t="shared" si="3"/>
        <v>6.4467605028473195E-3</v>
      </c>
      <c r="L32" s="48">
        <v>9475</v>
      </c>
      <c r="M32" s="31" t="s">
        <v>124</v>
      </c>
      <c r="N32" s="29">
        <f t="shared" si="4"/>
        <v>2.036101858815945E-2</v>
      </c>
      <c r="O32" s="53">
        <v>465350</v>
      </c>
      <c r="P32" s="55">
        <f t="shared" si="5"/>
        <v>38.886103451157346</v>
      </c>
      <c r="Q32" s="26">
        <f t="shared" si="6"/>
        <v>0.85951497017048073</v>
      </c>
      <c r="R32" s="60">
        <v>541410</v>
      </c>
      <c r="S32" s="4"/>
      <c r="T32" s="4"/>
      <c r="U32" s="4"/>
      <c r="V32" s="4"/>
      <c r="W32" s="4"/>
      <c r="X32" s="5"/>
      <c r="Y32" s="5"/>
      <c r="Z32" s="4"/>
      <c r="AA32" s="4"/>
      <c r="AB32" s="4"/>
      <c r="AC32" s="4"/>
      <c r="AD32" s="5"/>
      <c r="AE32" s="5"/>
      <c r="AF32" s="4"/>
      <c r="AG32" s="4"/>
      <c r="AH32" s="4"/>
      <c r="AI32" s="4"/>
      <c r="AJ32" s="4"/>
      <c r="AK32" s="4"/>
      <c r="AL32" s="4"/>
      <c r="AM32" s="4"/>
      <c r="AN32" s="7"/>
      <c r="AO32" s="4"/>
      <c r="AP32" s="4"/>
      <c r="AQ32" s="7"/>
      <c r="AR32" s="4"/>
    </row>
    <row r="33" spans="1:44" ht="25.5" x14ac:dyDescent="0.2">
      <c r="A33" s="23" t="s">
        <v>125</v>
      </c>
      <c r="B33" s="24" t="s">
        <v>126</v>
      </c>
      <c r="C33" s="25">
        <v>71148</v>
      </c>
      <c r="D33" s="48">
        <v>1973367</v>
      </c>
      <c r="E33" s="26">
        <f t="shared" si="0"/>
        <v>0.78070471112967887</v>
      </c>
      <c r="F33" s="53">
        <v>415582</v>
      </c>
      <c r="G33" s="26">
        <f t="shared" si="1"/>
        <v>0.16441281589318876</v>
      </c>
      <c r="H33" s="53">
        <v>27376</v>
      </c>
      <c r="I33" s="30">
        <f t="shared" si="2"/>
        <v>1.0830510580082716E-2</v>
      </c>
      <c r="J33" s="53">
        <v>9143</v>
      </c>
      <c r="K33" s="27">
        <f t="shared" si="3"/>
        <v>3.6171594912951591E-3</v>
      </c>
      <c r="L33" s="48">
        <v>102206</v>
      </c>
      <c r="M33" s="31" t="s">
        <v>127</v>
      </c>
      <c r="N33" s="29">
        <f t="shared" si="4"/>
        <v>4.0434802905754463E-2</v>
      </c>
      <c r="O33" s="53">
        <v>2527674</v>
      </c>
      <c r="P33" s="55">
        <f t="shared" si="5"/>
        <v>35.526986001011977</v>
      </c>
      <c r="Q33" s="26">
        <f t="shared" si="6"/>
        <v>0.98275600635452365</v>
      </c>
      <c r="R33" s="60">
        <v>2572026</v>
      </c>
      <c r="S33" s="4"/>
      <c r="T33" s="4"/>
      <c r="U33" s="4"/>
      <c r="V33" s="4"/>
      <c r="W33" s="4"/>
      <c r="X33" s="5"/>
      <c r="Y33" s="5"/>
      <c r="Z33" s="4"/>
      <c r="AA33" s="4"/>
      <c r="AB33" s="4"/>
      <c r="AC33" s="4"/>
      <c r="AD33" s="5"/>
      <c r="AE33" s="5"/>
      <c r="AF33" s="4"/>
      <c r="AG33" s="4"/>
      <c r="AH33" s="4"/>
      <c r="AI33" s="4"/>
      <c r="AJ33" s="4"/>
      <c r="AK33" s="4"/>
      <c r="AL33" s="5"/>
      <c r="AM33" s="4"/>
      <c r="AN33" s="7"/>
      <c r="AO33" s="4"/>
      <c r="AP33" s="4"/>
      <c r="AQ33" s="7"/>
      <c r="AR33" s="4"/>
    </row>
    <row r="34" spans="1:44" ht="25.5" x14ac:dyDescent="0.2">
      <c r="A34" s="23" t="s">
        <v>128</v>
      </c>
      <c r="B34" s="24" t="s">
        <v>129</v>
      </c>
      <c r="C34" s="25">
        <v>17389</v>
      </c>
      <c r="D34" s="48">
        <v>524880</v>
      </c>
      <c r="E34" s="26">
        <f t="shared" si="0"/>
        <v>0.78324049189794953</v>
      </c>
      <c r="F34" s="53">
        <v>116067</v>
      </c>
      <c r="G34" s="26">
        <f t="shared" si="1"/>
        <v>0.1731983961536338</v>
      </c>
      <c r="H34" s="53">
        <v>0</v>
      </c>
      <c r="I34" s="26">
        <f t="shared" si="2"/>
        <v>0</v>
      </c>
      <c r="J34" s="53">
        <v>0</v>
      </c>
      <c r="K34" s="30">
        <f t="shared" si="3"/>
        <v>0</v>
      </c>
      <c r="L34" s="48">
        <v>29192</v>
      </c>
      <c r="M34" s="31" t="s">
        <v>130</v>
      </c>
      <c r="N34" s="29">
        <f t="shared" si="4"/>
        <v>4.3561111948416671E-2</v>
      </c>
      <c r="O34" s="53">
        <v>670139</v>
      </c>
      <c r="P34" s="55">
        <f t="shared" si="5"/>
        <v>38.538098798090751</v>
      </c>
      <c r="Q34" s="26">
        <f t="shared" si="6"/>
        <v>1</v>
      </c>
      <c r="R34" s="60">
        <v>670139</v>
      </c>
      <c r="S34" s="4"/>
      <c r="T34" s="4"/>
      <c r="U34" s="4"/>
      <c r="V34" s="4"/>
      <c r="W34" s="4"/>
      <c r="X34" s="5"/>
      <c r="Y34" s="5"/>
      <c r="Z34" s="4"/>
      <c r="AA34" s="4"/>
      <c r="AB34" s="4"/>
      <c r="AC34" s="4"/>
      <c r="AD34" s="5"/>
      <c r="AE34" s="5"/>
      <c r="AF34" s="4"/>
      <c r="AG34" s="4"/>
      <c r="AH34" s="4"/>
      <c r="AI34" s="4"/>
      <c r="AJ34" s="6"/>
      <c r="AK34" s="4"/>
      <c r="AL34" s="5"/>
      <c r="AM34" s="4"/>
      <c r="AN34" s="7"/>
      <c r="AO34" s="4"/>
      <c r="AP34" s="4"/>
      <c r="AQ34" s="7"/>
      <c r="AR34" s="4"/>
    </row>
    <row r="35" spans="1:44" x14ac:dyDescent="0.2">
      <c r="A35" s="23" t="s">
        <v>131</v>
      </c>
      <c r="B35" s="24" t="s">
        <v>132</v>
      </c>
      <c r="C35" s="25">
        <v>178042</v>
      </c>
      <c r="D35" s="48">
        <v>3995000</v>
      </c>
      <c r="E35" s="26">
        <f t="shared" si="0"/>
        <v>0.73739411380455311</v>
      </c>
      <c r="F35" s="53">
        <v>922767</v>
      </c>
      <c r="G35" s="26">
        <f t="shared" si="1"/>
        <v>0.17032364310715545</v>
      </c>
      <c r="H35" s="53">
        <v>20000</v>
      </c>
      <c r="I35" s="27">
        <f t="shared" si="2"/>
        <v>3.6915850503356851E-3</v>
      </c>
      <c r="J35" s="53">
        <v>168545</v>
      </c>
      <c r="K35" s="30">
        <f t="shared" si="3"/>
        <v>3.1109910115441401E-2</v>
      </c>
      <c r="L35" s="48">
        <v>311415</v>
      </c>
      <c r="M35" s="31" t="s">
        <v>133</v>
      </c>
      <c r="N35" s="29">
        <f t="shared" si="4"/>
        <v>5.7480747922514369E-2</v>
      </c>
      <c r="O35" s="53">
        <v>5417727</v>
      </c>
      <c r="P35" s="55">
        <f t="shared" si="5"/>
        <v>30.429488547646063</v>
      </c>
      <c r="Q35" s="26">
        <f t="shared" si="6"/>
        <v>0.99134496499285363</v>
      </c>
      <c r="R35" s="60">
        <v>5465027</v>
      </c>
      <c r="S35" s="4"/>
      <c r="T35" s="4"/>
      <c r="U35" s="4"/>
      <c r="V35" s="4"/>
      <c r="W35" s="4"/>
      <c r="X35" s="5"/>
      <c r="Y35" s="5"/>
      <c r="Z35" s="4"/>
      <c r="AA35" s="4"/>
      <c r="AB35" s="4"/>
      <c r="AC35" s="4"/>
      <c r="AD35" s="5"/>
      <c r="AE35" s="5"/>
      <c r="AF35" s="4"/>
      <c r="AG35" s="4"/>
      <c r="AH35" s="4"/>
      <c r="AI35" s="4"/>
      <c r="AJ35" s="6"/>
      <c r="AK35" s="4"/>
      <c r="AL35" s="5"/>
      <c r="AM35" s="4"/>
      <c r="AN35" s="7"/>
      <c r="AO35" s="4"/>
      <c r="AP35" s="4"/>
      <c r="AQ35" s="7"/>
      <c r="AR35" s="4"/>
    </row>
    <row r="36" spans="1:44" ht="38.25" x14ac:dyDescent="0.2">
      <c r="A36" s="23" t="s">
        <v>134</v>
      </c>
      <c r="B36" s="24" t="s">
        <v>132</v>
      </c>
      <c r="C36" s="25">
        <v>178042</v>
      </c>
      <c r="D36" s="48">
        <v>279412</v>
      </c>
      <c r="E36" s="26">
        <f t="shared" si="0"/>
        <v>4.6823378039304142E-2</v>
      </c>
      <c r="F36" s="53">
        <v>1064626</v>
      </c>
      <c r="G36" s="26">
        <f t="shared" si="1"/>
        <v>0.17840817741711956</v>
      </c>
      <c r="H36" s="53">
        <v>629200</v>
      </c>
      <c r="I36" s="26">
        <f t="shared" si="2"/>
        <v>0.10544024402076563</v>
      </c>
      <c r="J36" s="53">
        <v>1202767</v>
      </c>
      <c r="K36" s="30">
        <f t="shared" si="3"/>
        <v>0.20155760645283569</v>
      </c>
      <c r="L36" s="48">
        <v>2791356</v>
      </c>
      <c r="M36" s="31" t="s">
        <v>135</v>
      </c>
      <c r="N36" s="29">
        <f t="shared" si="4"/>
        <v>0.46777059406997501</v>
      </c>
      <c r="O36" s="53">
        <v>5967361</v>
      </c>
      <c r="P36" s="55">
        <f t="shared" si="5"/>
        <v>33.516591590748249</v>
      </c>
      <c r="Q36" s="26">
        <f t="shared" si="6"/>
        <v>0.78680403633609619</v>
      </c>
      <c r="R36" s="60">
        <v>7584304</v>
      </c>
      <c r="S36" s="4"/>
      <c r="T36" s="4"/>
      <c r="U36" s="4"/>
      <c r="V36" s="4"/>
      <c r="W36" s="4"/>
      <c r="X36" s="5"/>
      <c r="Y36" s="5"/>
      <c r="Z36" s="4"/>
      <c r="AA36" s="4"/>
      <c r="AB36" s="4"/>
      <c r="AC36" s="4"/>
      <c r="AD36" s="5"/>
      <c r="AE36" s="5"/>
      <c r="AF36" s="4"/>
      <c r="AG36" s="4"/>
      <c r="AH36" s="4"/>
      <c r="AI36" s="4"/>
      <c r="AJ36" s="6"/>
      <c r="AK36" s="4"/>
      <c r="AL36" s="5"/>
      <c r="AM36" s="4"/>
      <c r="AN36" s="7"/>
      <c r="AO36" s="4"/>
      <c r="AP36" s="4"/>
      <c r="AQ36" s="7"/>
      <c r="AR36" s="4"/>
    </row>
    <row r="37" spans="1:44" ht="51" x14ac:dyDescent="0.2">
      <c r="A37" s="23" t="s">
        <v>136</v>
      </c>
      <c r="B37" s="24" t="s">
        <v>137</v>
      </c>
      <c r="C37" s="25">
        <v>7708</v>
      </c>
      <c r="D37" s="48">
        <v>100000</v>
      </c>
      <c r="E37" s="26">
        <f t="shared" si="0"/>
        <v>0.57653502450273852</v>
      </c>
      <c r="F37" s="53">
        <v>24996</v>
      </c>
      <c r="G37" s="26">
        <f t="shared" si="1"/>
        <v>0.14411069472470453</v>
      </c>
      <c r="H37" s="53">
        <v>0</v>
      </c>
      <c r="I37" s="26">
        <f t="shared" si="2"/>
        <v>0</v>
      </c>
      <c r="J37" s="53">
        <v>0</v>
      </c>
      <c r="K37" s="30">
        <f t="shared" si="3"/>
        <v>0</v>
      </c>
      <c r="L37" s="48">
        <v>48454</v>
      </c>
      <c r="M37" s="31" t="s">
        <v>138</v>
      </c>
      <c r="N37" s="29">
        <f t="shared" si="4"/>
        <v>0.27935428077255692</v>
      </c>
      <c r="O37" s="53">
        <v>173450</v>
      </c>
      <c r="P37" s="55">
        <f t="shared" si="5"/>
        <v>22.502594706798131</v>
      </c>
      <c r="Q37" s="26">
        <f t="shared" si="6"/>
        <v>1</v>
      </c>
      <c r="R37" s="60">
        <v>173450</v>
      </c>
      <c r="S37" s="4"/>
      <c r="T37" s="4"/>
      <c r="U37" s="4"/>
      <c r="V37" s="4"/>
      <c r="W37" s="4"/>
      <c r="X37" s="5"/>
      <c r="Y37" s="5"/>
      <c r="Z37" s="4"/>
      <c r="AA37" s="4"/>
      <c r="AB37" s="4"/>
      <c r="AC37" s="4"/>
      <c r="AD37" s="5"/>
      <c r="AE37" s="5"/>
      <c r="AF37" s="4"/>
      <c r="AG37" s="4"/>
      <c r="AH37" s="4"/>
      <c r="AI37" s="4"/>
      <c r="AJ37" s="4"/>
      <c r="AK37" s="4"/>
      <c r="AL37" s="4"/>
      <c r="AM37" s="4"/>
      <c r="AN37" s="7"/>
      <c r="AO37" s="4"/>
      <c r="AP37" s="4"/>
      <c r="AQ37" s="7"/>
      <c r="AR37" s="4"/>
    </row>
    <row r="38" spans="1:44" ht="25.5" x14ac:dyDescent="0.2">
      <c r="A38" s="23" t="s">
        <v>139</v>
      </c>
      <c r="B38" s="24" t="s">
        <v>140</v>
      </c>
      <c r="C38" s="25">
        <v>4391</v>
      </c>
      <c r="D38" s="48">
        <v>252250</v>
      </c>
      <c r="E38" s="26">
        <f t="shared" si="0"/>
        <v>0.79693547113182217</v>
      </c>
      <c r="F38" s="53">
        <v>52295</v>
      </c>
      <c r="G38" s="26">
        <f t="shared" si="1"/>
        <v>0.16521601769212543</v>
      </c>
      <c r="H38" s="53">
        <v>0</v>
      </c>
      <c r="I38" s="26">
        <f t="shared" si="2"/>
        <v>0</v>
      </c>
      <c r="J38" s="53">
        <v>0</v>
      </c>
      <c r="K38" s="30">
        <f t="shared" si="3"/>
        <v>0</v>
      </c>
      <c r="L38" s="48">
        <v>11980</v>
      </c>
      <c r="M38" s="31" t="s">
        <v>141</v>
      </c>
      <c r="N38" s="29">
        <f t="shared" si="4"/>
        <v>3.7848511176052445E-2</v>
      </c>
      <c r="O38" s="53">
        <v>316525</v>
      </c>
      <c r="P38" s="55">
        <f t="shared" si="5"/>
        <v>72.084946481439303</v>
      </c>
      <c r="Q38" s="26">
        <f t="shared" si="6"/>
        <v>1</v>
      </c>
      <c r="R38" s="60">
        <v>316525</v>
      </c>
      <c r="S38" s="4"/>
      <c r="T38" s="4"/>
      <c r="U38" s="4"/>
      <c r="V38" s="4"/>
      <c r="W38" s="4"/>
      <c r="X38" s="5"/>
      <c r="Y38" s="5"/>
      <c r="Z38" s="4"/>
      <c r="AA38" s="4"/>
      <c r="AB38" s="4"/>
      <c r="AC38" s="4"/>
      <c r="AD38" s="5"/>
      <c r="AE38" s="5"/>
      <c r="AF38" s="4"/>
      <c r="AG38" s="4"/>
      <c r="AH38" s="4"/>
      <c r="AI38" s="4"/>
      <c r="AJ38" s="6"/>
      <c r="AK38" s="4"/>
      <c r="AL38" s="4"/>
      <c r="AM38" s="4"/>
      <c r="AN38" s="7"/>
      <c r="AO38" s="4"/>
      <c r="AP38" s="4"/>
      <c r="AQ38" s="7"/>
      <c r="AR38" s="4"/>
    </row>
    <row r="39" spans="1:44" ht="25.5" x14ac:dyDescent="0.2">
      <c r="A39" s="23" t="s">
        <v>142</v>
      </c>
      <c r="B39" s="24" t="s">
        <v>140</v>
      </c>
      <c r="C39" s="25">
        <v>5938</v>
      </c>
      <c r="D39" s="48">
        <v>254142</v>
      </c>
      <c r="E39" s="26">
        <f t="shared" si="0"/>
        <v>0.65381043402648253</v>
      </c>
      <c r="F39" s="53">
        <v>52971</v>
      </c>
      <c r="G39" s="26">
        <f t="shared" si="1"/>
        <v>0.13627417939898484</v>
      </c>
      <c r="H39" s="53">
        <v>0</v>
      </c>
      <c r="I39" s="26">
        <f t="shared" si="2"/>
        <v>0</v>
      </c>
      <c r="J39" s="53">
        <v>500</v>
      </c>
      <c r="K39" s="27">
        <f t="shared" si="3"/>
        <v>1.286309295642756E-3</v>
      </c>
      <c r="L39" s="48">
        <v>81096</v>
      </c>
      <c r="M39" s="31" t="s">
        <v>143</v>
      </c>
      <c r="N39" s="29">
        <f t="shared" si="4"/>
        <v>0.20862907727888985</v>
      </c>
      <c r="O39" s="53">
        <v>388709</v>
      </c>
      <c r="P39" s="55">
        <f t="shared" si="5"/>
        <v>65.461266419669926</v>
      </c>
      <c r="Q39" s="26">
        <f t="shared" si="6"/>
        <v>0.99648533634126335</v>
      </c>
      <c r="R39" s="60">
        <v>390080</v>
      </c>
      <c r="S39" s="4"/>
      <c r="T39" s="4"/>
      <c r="U39" s="4"/>
      <c r="V39" s="4"/>
      <c r="W39" s="4"/>
      <c r="X39" s="5"/>
      <c r="Y39" s="5"/>
      <c r="Z39" s="4"/>
      <c r="AA39" s="4"/>
      <c r="AB39" s="4"/>
      <c r="AC39" s="4"/>
      <c r="AD39" s="5"/>
      <c r="AE39" s="5"/>
      <c r="AF39" s="4"/>
      <c r="AG39" s="4"/>
      <c r="AH39" s="4"/>
      <c r="AI39" s="4"/>
      <c r="AJ39" s="6"/>
      <c r="AK39" s="4"/>
      <c r="AL39" s="5"/>
      <c r="AM39" s="4"/>
      <c r="AN39" s="7"/>
      <c r="AO39" s="4"/>
      <c r="AP39" s="4"/>
      <c r="AQ39" s="7"/>
      <c r="AR39" s="4"/>
    </row>
    <row r="40" spans="1:44" ht="25.5" x14ac:dyDescent="0.2">
      <c r="A40" s="23" t="s">
        <v>144</v>
      </c>
      <c r="B40" s="24" t="s">
        <v>145</v>
      </c>
      <c r="C40" s="25">
        <v>7263</v>
      </c>
      <c r="D40" s="48">
        <v>575849</v>
      </c>
      <c r="E40" s="26">
        <f t="shared" si="0"/>
        <v>0.81219772609629604</v>
      </c>
      <c r="F40" s="53">
        <v>130307</v>
      </c>
      <c r="G40" s="26">
        <f t="shared" si="1"/>
        <v>0.183789585628229</v>
      </c>
      <c r="H40" s="53">
        <v>0</v>
      </c>
      <c r="I40" s="26">
        <f t="shared" si="2"/>
        <v>0</v>
      </c>
      <c r="J40" s="53">
        <v>0</v>
      </c>
      <c r="K40" s="30">
        <f t="shared" si="3"/>
        <v>0</v>
      </c>
      <c r="L40" s="48">
        <v>2845</v>
      </c>
      <c r="M40" s="31" t="s">
        <v>146</v>
      </c>
      <c r="N40" s="33">
        <f t="shared" si="4"/>
        <v>4.0126882754749288E-3</v>
      </c>
      <c r="O40" s="53">
        <v>709001</v>
      </c>
      <c r="P40" s="55">
        <f t="shared" si="5"/>
        <v>97.618201844967643</v>
      </c>
      <c r="Q40" s="26">
        <f t="shared" si="6"/>
        <v>0.93809135065117211</v>
      </c>
      <c r="R40" s="60">
        <v>755791</v>
      </c>
      <c r="S40" s="4"/>
      <c r="T40" s="4"/>
      <c r="U40" s="4"/>
      <c r="V40" s="4"/>
      <c r="W40" s="4"/>
      <c r="X40" s="5"/>
      <c r="Y40" s="5"/>
      <c r="Z40" s="4"/>
      <c r="AA40" s="4"/>
      <c r="AB40" s="4"/>
      <c r="AC40" s="4"/>
      <c r="AD40" s="5"/>
      <c r="AE40" s="5"/>
      <c r="AF40" s="4"/>
      <c r="AG40" s="4"/>
      <c r="AH40" s="4"/>
      <c r="AI40" s="4"/>
      <c r="AJ40" s="6"/>
      <c r="AK40" s="4"/>
      <c r="AL40" s="5"/>
      <c r="AM40" s="4"/>
      <c r="AN40" s="7"/>
      <c r="AO40" s="4"/>
      <c r="AP40" s="4"/>
      <c r="AQ40" s="7"/>
      <c r="AR40" s="4"/>
    </row>
    <row r="41" spans="1:44" ht="25.5" x14ac:dyDescent="0.2">
      <c r="A41" s="23" t="s">
        <v>147</v>
      </c>
      <c r="B41" s="24" t="s">
        <v>145</v>
      </c>
      <c r="C41" s="25">
        <v>14167</v>
      </c>
      <c r="D41" s="48">
        <v>878159</v>
      </c>
      <c r="E41" s="26">
        <f t="shared" si="0"/>
        <v>0.78387596650117208</v>
      </c>
      <c r="F41" s="53">
        <v>173767</v>
      </c>
      <c r="G41" s="26">
        <f t="shared" si="1"/>
        <v>0.15511060647446437</v>
      </c>
      <c r="H41" s="53">
        <v>0</v>
      </c>
      <c r="I41" s="26">
        <f t="shared" si="2"/>
        <v>0</v>
      </c>
      <c r="J41" s="53">
        <v>0</v>
      </c>
      <c r="K41" s="30">
        <f t="shared" si="3"/>
        <v>0</v>
      </c>
      <c r="L41" s="48">
        <v>68352</v>
      </c>
      <c r="M41" s="31" t="s">
        <v>148</v>
      </c>
      <c r="N41" s="29">
        <f t="shared" si="4"/>
        <v>6.1013427024363596E-2</v>
      </c>
      <c r="O41" s="53">
        <v>1120278</v>
      </c>
      <c r="P41" s="55">
        <f t="shared" si="5"/>
        <v>79.076586433260388</v>
      </c>
      <c r="Q41" s="26">
        <f t="shared" si="6"/>
        <v>1</v>
      </c>
      <c r="R41" s="60">
        <v>1120278</v>
      </c>
      <c r="S41" s="4"/>
      <c r="T41" s="4"/>
      <c r="U41" s="4"/>
      <c r="V41" s="4"/>
      <c r="W41" s="4"/>
      <c r="X41" s="5"/>
      <c r="Y41" s="5"/>
      <c r="Z41" s="4"/>
      <c r="AA41" s="4"/>
      <c r="AB41" s="4"/>
      <c r="AC41" s="4"/>
      <c r="AD41" s="5"/>
      <c r="AE41" s="5"/>
      <c r="AF41" s="4"/>
      <c r="AG41" s="4"/>
      <c r="AH41" s="4"/>
      <c r="AI41" s="4"/>
      <c r="AJ41" s="6"/>
      <c r="AK41" s="4"/>
      <c r="AL41" s="5"/>
      <c r="AM41" s="4"/>
      <c r="AN41" s="7"/>
      <c r="AO41" s="4"/>
      <c r="AP41" s="4"/>
      <c r="AQ41" s="7"/>
      <c r="AR41" s="4"/>
    </row>
    <row r="42" spans="1:44" x14ac:dyDescent="0.2">
      <c r="A42" s="23" t="s">
        <v>149</v>
      </c>
      <c r="B42" s="24" t="s">
        <v>150</v>
      </c>
      <c r="C42" s="25">
        <v>30639</v>
      </c>
      <c r="D42" s="48">
        <v>1049215</v>
      </c>
      <c r="E42" s="26">
        <f t="shared" si="0"/>
        <v>0.76331304554058987</v>
      </c>
      <c r="F42" s="53">
        <v>225105</v>
      </c>
      <c r="G42" s="26">
        <f t="shared" si="1"/>
        <v>0.16376584695835886</v>
      </c>
      <c r="H42" s="53">
        <v>1440</v>
      </c>
      <c r="I42" s="27">
        <f t="shared" si="2"/>
        <v>1.0476125346839775E-3</v>
      </c>
      <c r="J42" s="53">
        <v>3400</v>
      </c>
      <c r="K42" s="27">
        <f t="shared" si="3"/>
        <v>2.4735295957816136E-3</v>
      </c>
      <c r="L42" s="48">
        <v>95394</v>
      </c>
      <c r="M42" s="34" t="s">
        <v>50</v>
      </c>
      <c r="N42" s="29">
        <f t="shared" si="4"/>
        <v>6.9399965370585653E-2</v>
      </c>
      <c r="O42" s="53">
        <v>1374554</v>
      </c>
      <c r="P42" s="55">
        <f t="shared" si="5"/>
        <v>44.862887169946802</v>
      </c>
      <c r="Q42" s="26">
        <f t="shared" si="6"/>
        <v>0.96789216928892119</v>
      </c>
      <c r="R42" s="60">
        <v>1420152</v>
      </c>
      <c r="S42" s="4"/>
      <c r="T42" s="4"/>
      <c r="U42" s="4"/>
      <c r="V42" s="4"/>
      <c r="W42" s="4"/>
      <c r="X42" s="5"/>
      <c r="Y42" s="5"/>
      <c r="Z42" s="4"/>
      <c r="AA42" s="4"/>
      <c r="AB42" s="4"/>
      <c r="AC42" s="4"/>
      <c r="AD42" s="5"/>
      <c r="AE42" s="5"/>
      <c r="AF42" s="4"/>
      <c r="AG42" s="4"/>
      <c r="AH42" s="4"/>
      <c r="AI42" s="4"/>
      <c r="AJ42" s="6"/>
      <c r="AK42" s="4"/>
      <c r="AL42" s="5"/>
      <c r="AM42" s="4"/>
      <c r="AN42" s="7"/>
      <c r="AO42" s="4"/>
      <c r="AP42" s="4"/>
      <c r="AQ42" s="7"/>
      <c r="AR42" s="4"/>
    </row>
    <row r="43" spans="1:44" ht="25.5" x14ac:dyDescent="0.2">
      <c r="A43" s="23" t="s">
        <v>151</v>
      </c>
      <c r="B43" s="24" t="s">
        <v>152</v>
      </c>
      <c r="C43" s="25">
        <v>15780</v>
      </c>
      <c r="D43" s="48">
        <v>585000</v>
      </c>
      <c r="E43" s="26">
        <f t="shared" si="0"/>
        <v>0.79584040747028861</v>
      </c>
      <c r="F43" s="53">
        <v>126571</v>
      </c>
      <c r="G43" s="26">
        <f t="shared" si="1"/>
        <v>0.17218857472465282</v>
      </c>
      <c r="H43" s="53">
        <v>142</v>
      </c>
      <c r="I43" s="27">
        <f t="shared" si="2"/>
        <v>1.9317835531757434E-4</v>
      </c>
      <c r="J43" s="53">
        <v>1000</v>
      </c>
      <c r="K43" s="27">
        <f t="shared" si="3"/>
        <v>1.3604109529406644E-3</v>
      </c>
      <c r="L43" s="48">
        <v>22359</v>
      </c>
      <c r="M43" s="31" t="s">
        <v>153</v>
      </c>
      <c r="N43" s="29">
        <f t="shared" si="4"/>
        <v>3.0417428496800313E-2</v>
      </c>
      <c r="O43" s="53">
        <v>735072</v>
      </c>
      <c r="P43" s="55">
        <f t="shared" si="5"/>
        <v>46.58250950570342</v>
      </c>
      <c r="Q43" s="26">
        <f t="shared" si="6"/>
        <v>1</v>
      </c>
      <c r="R43" s="60">
        <v>735072</v>
      </c>
      <c r="S43" s="4"/>
      <c r="T43" s="4"/>
      <c r="U43" s="4"/>
      <c r="V43" s="4"/>
      <c r="W43" s="4"/>
      <c r="X43" s="5"/>
      <c r="Y43" s="5"/>
      <c r="Z43" s="4"/>
      <c r="AA43" s="4"/>
      <c r="AB43" s="4"/>
      <c r="AC43" s="4"/>
      <c r="AD43" s="5"/>
      <c r="AE43" s="5"/>
      <c r="AF43" s="4"/>
      <c r="AG43" s="4"/>
      <c r="AH43" s="4"/>
      <c r="AI43" s="4"/>
      <c r="AJ43" s="4"/>
      <c r="AK43" s="4"/>
      <c r="AL43" s="4"/>
      <c r="AM43" s="4"/>
      <c r="AN43" s="7"/>
      <c r="AO43" s="4"/>
      <c r="AP43" s="4"/>
      <c r="AQ43" s="7"/>
      <c r="AR43" s="4"/>
    </row>
    <row r="44" spans="1:44" x14ac:dyDescent="0.2">
      <c r="A44" s="23" t="s">
        <v>154</v>
      </c>
      <c r="B44" s="24" t="s">
        <v>155</v>
      </c>
      <c r="C44" s="25">
        <v>10611</v>
      </c>
      <c r="D44" s="48">
        <v>285000</v>
      </c>
      <c r="E44" s="26">
        <f t="shared" si="0"/>
        <v>0.70409312805107027</v>
      </c>
      <c r="F44" s="53">
        <v>58521</v>
      </c>
      <c r="G44" s="26">
        <f t="shared" si="1"/>
        <v>0.14457625946202343</v>
      </c>
      <c r="H44" s="53">
        <v>0</v>
      </c>
      <c r="I44" s="26">
        <f t="shared" si="2"/>
        <v>0</v>
      </c>
      <c r="J44" s="53">
        <v>0</v>
      </c>
      <c r="K44" s="30">
        <f t="shared" si="3"/>
        <v>0</v>
      </c>
      <c r="L44" s="48">
        <v>61255</v>
      </c>
      <c r="M44" s="31" t="s">
        <v>156</v>
      </c>
      <c r="N44" s="29">
        <f t="shared" si="4"/>
        <v>0.15133061248690635</v>
      </c>
      <c r="O44" s="53">
        <v>404776</v>
      </c>
      <c r="P44" s="55">
        <f t="shared" si="5"/>
        <v>38.146828762604841</v>
      </c>
      <c r="Q44" s="26">
        <f t="shared" si="6"/>
        <v>0.97824910096283979</v>
      </c>
      <c r="R44" s="60">
        <v>413776</v>
      </c>
      <c r="S44" s="4"/>
      <c r="T44" s="4"/>
      <c r="U44" s="4"/>
      <c r="V44" s="4"/>
      <c r="W44" s="4"/>
      <c r="X44" s="5"/>
      <c r="Y44" s="5"/>
      <c r="Z44" s="4"/>
      <c r="AA44" s="4"/>
      <c r="AB44" s="4"/>
      <c r="AC44" s="4"/>
      <c r="AD44" s="5"/>
      <c r="AE44" s="5"/>
      <c r="AF44" s="4"/>
      <c r="AG44" s="4"/>
      <c r="AH44" s="4"/>
      <c r="AI44" s="4"/>
      <c r="AJ44" s="4"/>
      <c r="AK44" s="4"/>
      <c r="AL44" s="4"/>
      <c r="AM44" s="4"/>
      <c r="AN44" s="7"/>
      <c r="AO44" s="4"/>
      <c r="AP44" s="4"/>
      <c r="AQ44" s="7"/>
      <c r="AR44" s="4"/>
    </row>
    <row r="45" spans="1:44" ht="25.5" x14ac:dyDescent="0.2">
      <c r="A45" s="23" t="s">
        <v>157</v>
      </c>
      <c r="B45" s="24" t="s">
        <v>158</v>
      </c>
      <c r="C45" s="25">
        <v>2544</v>
      </c>
      <c r="D45" s="48">
        <v>0</v>
      </c>
      <c r="E45" s="26">
        <f t="shared" si="0"/>
        <v>0</v>
      </c>
      <c r="F45" s="53">
        <v>21664</v>
      </c>
      <c r="G45" s="26">
        <f t="shared" si="1"/>
        <v>0.13591818809210113</v>
      </c>
      <c r="H45" s="53">
        <v>0</v>
      </c>
      <c r="I45" s="26">
        <f t="shared" si="2"/>
        <v>0</v>
      </c>
      <c r="J45" s="53">
        <v>0</v>
      </c>
      <c r="K45" s="30">
        <f t="shared" si="3"/>
        <v>0</v>
      </c>
      <c r="L45" s="48">
        <v>137726</v>
      </c>
      <c r="M45" s="31" t="s">
        <v>159</v>
      </c>
      <c r="N45" s="29">
        <f t="shared" si="4"/>
        <v>0.8640818119078989</v>
      </c>
      <c r="O45" s="53">
        <v>159390</v>
      </c>
      <c r="P45" s="55">
        <f t="shared" si="5"/>
        <v>62.653301886792455</v>
      </c>
      <c r="Q45" s="26">
        <f t="shared" si="6"/>
        <v>1</v>
      </c>
      <c r="R45" s="60">
        <v>159390</v>
      </c>
      <c r="S45" s="4"/>
      <c r="T45" s="4"/>
      <c r="U45" s="4"/>
      <c r="V45" s="4"/>
      <c r="W45" s="4"/>
      <c r="X45" s="5"/>
      <c r="Y45" s="5"/>
      <c r="Z45" s="4"/>
      <c r="AA45" s="4"/>
      <c r="AB45" s="4"/>
      <c r="AC45" s="4"/>
      <c r="AD45" s="5"/>
      <c r="AE45" s="5"/>
      <c r="AF45" s="4"/>
      <c r="AG45" s="4"/>
      <c r="AH45" s="4"/>
      <c r="AI45" s="4"/>
      <c r="AJ45" s="4"/>
      <c r="AK45" s="4"/>
      <c r="AL45" s="5"/>
      <c r="AM45" s="4"/>
      <c r="AN45" s="7"/>
      <c r="AO45" s="4"/>
      <c r="AP45" s="4"/>
      <c r="AQ45" s="7"/>
      <c r="AR45" s="4"/>
    </row>
    <row r="46" spans="1:44" ht="25.5" x14ac:dyDescent="0.2">
      <c r="A46" s="23" t="s">
        <v>160</v>
      </c>
      <c r="B46" s="24" t="s">
        <v>158</v>
      </c>
      <c r="C46" s="25">
        <v>80128</v>
      </c>
      <c r="D46" s="48">
        <v>3250673</v>
      </c>
      <c r="E46" s="26">
        <f t="shared" si="0"/>
        <v>0.80405381840308399</v>
      </c>
      <c r="F46" s="53">
        <v>750621</v>
      </c>
      <c r="G46" s="26">
        <f t="shared" si="1"/>
        <v>0.18566607014102657</v>
      </c>
      <c r="H46" s="53">
        <v>0</v>
      </c>
      <c r="I46" s="26">
        <f t="shared" si="2"/>
        <v>0</v>
      </c>
      <c r="J46" s="53">
        <v>1000</v>
      </c>
      <c r="K46" s="27">
        <f t="shared" si="3"/>
        <v>2.473499544257709E-4</v>
      </c>
      <c r="L46" s="48">
        <v>40561</v>
      </c>
      <c r="M46" s="31" t="s">
        <v>161</v>
      </c>
      <c r="N46" s="29">
        <f t="shared" si="4"/>
        <v>1.0032761501463693E-2</v>
      </c>
      <c r="O46" s="53">
        <v>4042855</v>
      </c>
      <c r="P46" s="55">
        <f t="shared" si="5"/>
        <v>50.454959564696487</v>
      </c>
      <c r="Q46" s="26">
        <f t="shared" si="6"/>
        <v>0.94745790715141942</v>
      </c>
      <c r="R46" s="60">
        <v>4267055</v>
      </c>
      <c r="S46" s="4"/>
      <c r="T46" s="4"/>
      <c r="U46" s="4"/>
      <c r="V46" s="4"/>
      <c r="W46" s="4"/>
      <c r="X46" s="5"/>
      <c r="Y46" s="5"/>
      <c r="Z46" s="4"/>
      <c r="AA46" s="4"/>
      <c r="AB46" s="4"/>
      <c r="AC46" s="4"/>
      <c r="AD46" s="5"/>
      <c r="AE46" s="5"/>
      <c r="AF46" s="4"/>
      <c r="AG46" s="4"/>
      <c r="AH46" s="4"/>
      <c r="AI46" s="4"/>
      <c r="AJ46" s="6"/>
      <c r="AK46" s="4"/>
      <c r="AL46" s="5"/>
      <c r="AM46" s="4"/>
      <c r="AN46" s="7"/>
      <c r="AO46" s="4"/>
      <c r="AP46" s="4"/>
      <c r="AQ46" s="7"/>
      <c r="AR46" s="4"/>
    </row>
    <row r="47" spans="1:44" ht="25.5" x14ac:dyDescent="0.2">
      <c r="A47" s="23" t="s">
        <v>162</v>
      </c>
      <c r="B47" s="24" t="s">
        <v>163</v>
      </c>
      <c r="C47" s="25">
        <v>6135</v>
      </c>
      <c r="D47" s="48">
        <v>211980</v>
      </c>
      <c r="E47" s="26">
        <f t="shared" si="0"/>
        <v>0.80818940866979294</v>
      </c>
      <c r="F47" s="53">
        <v>39528</v>
      </c>
      <c r="G47" s="26">
        <f t="shared" si="1"/>
        <v>0.15070341987876015</v>
      </c>
      <c r="H47" s="53">
        <v>0</v>
      </c>
      <c r="I47" s="26">
        <f t="shared" si="2"/>
        <v>0</v>
      </c>
      <c r="J47" s="53">
        <v>5000</v>
      </c>
      <c r="K47" s="30">
        <f t="shared" si="3"/>
        <v>1.9062869343093522E-2</v>
      </c>
      <c r="L47" s="48">
        <v>5782</v>
      </c>
      <c r="M47" s="31" t="s">
        <v>164</v>
      </c>
      <c r="N47" s="29">
        <f t="shared" si="4"/>
        <v>2.2044302108353349E-2</v>
      </c>
      <c r="O47" s="53">
        <v>262290</v>
      </c>
      <c r="P47" s="55">
        <f t="shared" si="5"/>
        <v>42.753056234718827</v>
      </c>
      <c r="Q47" s="26">
        <f t="shared" si="6"/>
        <v>1</v>
      </c>
      <c r="R47" s="60">
        <v>262290</v>
      </c>
      <c r="S47" s="4"/>
      <c r="T47" s="4"/>
      <c r="U47" s="4"/>
      <c r="V47" s="4"/>
      <c r="W47" s="4"/>
      <c r="X47" s="5"/>
      <c r="Y47" s="5"/>
      <c r="Z47" s="4"/>
      <c r="AA47" s="4"/>
      <c r="AB47" s="4"/>
      <c r="AC47" s="4"/>
      <c r="AD47" s="5"/>
      <c r="AE47" s="5"/>
      <c r="AF47" s="4"/>
      <c r="AG47" s="4"/>
      <c r="AH47" s="4"/>
      <c r="AI47" s="4"/>
      <c r="AJ47" s="6"/>
      <c r="AK47" s="4"/>
      <c r="AL47" s="5"/>
      <c r="AM47" s="4"/>
      <c r="AN47" s="7"/>
      <c r="AO47" s="4"/>
      <c r="AP47" s="4"/>
      <c r="AQ47" s="7"/>
      <c r="AR47" s="4"/>
    </row>
    <row r="48" spans="1:44" x14ac:dyDescent="0.2">
      <c r="A48" s="23" t="s">
        <v>165</v>
      </c>
      <c r="B48" s="24" t="s">
        <v>166</v>
      </c>
      <c r="C48" s="25">
        <v>29191</v>
      </c>
      <c r="D48" s="48">
        <v>750592</v>
      </c>
      <c r="E48" s="26">
        <f t="shared" si="0"/>
        <v>0.78809756302432776</v>
      </c>
      <c r="F48" s="53">
        <v>154267</v>
      </c>
      <c r="G48" s="26">
        <f t="shared" si="1"/>
        <v>0.16197540975000263</v>
      </c>
      <c r="H48" s="53">
        <v>2000</v>
      </c>
      <c r="I48" s="27">
        <f t="shared" si="2"/>
        <v>2.0999359519534655E-3</v>
      </c>
      <c r="J48" s="53">
        <v>13700</v>
      </c>
      <c r="K48" s="30">
        <f t="shared" si="3"/>
        <v>1.4384561270881238E-2</v>
      </c>
      <c r="L48" s="48">
        <v>31851</v>
      </c>
      <c r="M48" s="31" t="s">
        <v>167</v>
      </c>
      <c r="N48" s="29">
        <f t="shared" si="4"/>
        <v>3.3442530002834911E-2</v>
      </c>
      <c r="O48" s="53">
        <v>952410</v>
      </c>
      <c r="P48" s="55">
        <f t="shared" si="5"/>
        <v>32.626837038813335</v>
      </c>
      <c r="Q48" s="26">
        <f t="shared" si="6"/>
        <v>0.99895113330046881</v>
      </c>
      <c r="R48" s="60">
        <v>953410</v>
      </c>
      <c r="S48" s="4"/>
      <c r="T48" s="4"/>
      <c r="U48" s="4"/>
      <c r="V48" s="4"/>
      <c r="W48" s="4"/>
      <c r="X48" s="5"/>
      <c r="Y48" s="5"/>
      <c r="Z48" s="4"/>
      <c r="AA48" s="4"/>
      <c r="AB48" s="4"/>
      <c r="AC48" s="4"/>
      <c r="AD48" s="5"/>
      <c r="AE48" s="5"/>
      <c r="AF48" s="4"/>
      <c r="AG48" s="4"/>
      <c r="AH48" s="4"/>
      <c r="AI48" s="4"/>
      <c r="AJ48" s="6"/>
      <c r="AK48" s="4"/>
      <c r="AL48" s="4"/>
      <c r="AM48" s="4"/>
      <c r="AN48" s="7"/>
      <c r="AO48" s="4"/>
      <c r="AP48" s="4"/>
      <c r="AQ48" s="7"/>
      <c r="AR48" s="4"/>
    </row>
    <row r="49" spans="1:44" ht="25.5" x14ac:dyDescent="0.2">
      <c r="A49" s="23" t="s">
        <v>168</v>
      </c>
      <c r="B49" s="24" t="s">
        <v>169</v>
      </c>
      <c r="C49" s="25">
        <v>22787</v>
      </c>
      <c r="D49" s="48">
        <v>508000</v>
      </c>
      <c r="E49" s="26">
        <f t="shared" si="0"/>
        <v>0.19792390293468939</v>
      </c>
      <c r="F49" s="53">
        <v>317010</v>
      </c>
      <c r="G49" s="26">
        <f t="shared" si="1"/>
        <v>0.12351152848292497</v>
      </c>
      <c r="H49" s="53">
        <v>0</v>
      </c>
      <c r="I49" s="26">
        <f t="shared" si="2"/>
        <v>0</v>
      </c>
      <c r="J49" s="53">
        <v>301650</v>
      </c>
      <c r="K49" s="30">
        <f t="shared" si="3"/>
        <v>0.11752705771702571</v>
      </c>
      <c r="L49" s="48">
        <v>1439983</v>
      </c>
      <c r="M49" s="31" t="s">
        <v>170</v>
      </c>
      <c r="N49" s="29">
        <f t="shared" si="4"/>
        <v>0.56103751086535991</v>
      </c>
      <c r="O49" s="53">
        <v>2566643</v>
      </c>
      <c r="P49" s="55">
        <f t="shared" si="5"/>
        <v>112.63628384605258</v>
      </c>
      <c r="Q49" s="26">
        <f t="shared" si="6"/>
        <v>1</v>
      </c>
      <c r="R49" s="60">
        <v>2566643</v>
      </c>
      <c r="S49" s="4"/>
      <c r="T49" s="4"/>
      <c r="U49" s="4"/>
      <c r="V49" s="4"/>
      <c r="W49" s="4"/>
      <c r="X49" s="5"/>
      <c r="Y49" s="5"/>
      <c r="Z49" s="4"/>
      <c r="AA49" s="4"/>
      <c r="AB49" s="4"/>
      <c r="AC49" s="4"/>
      <c r="AD49" s="5"/>
      <c r="AE49" s="5"/>
      <c r="AF49" s="4"/>
      <c r="AG49" s="4"/>
      <c r="AH49" s="4"/>
      <c r="AI49" s="4"/>
      <c r="AJ49" s="4"/>
      <c r="AK49" s="4"/>
      <c r="AL49" s="4"/>
      <c r="AM49" s="4"/>
      <c r="AN49" s="7"/>
      <c r="AO49" s="4"/>
      <c r="AP49" s="4"/>
      <c r="AQ49" s="7"/>
      <c r="AR49" s="4"/>
    </row>
    <row r="50" spans="1:44" x14ac:dyDescent="0.2">
      <c r="A50" s="23" t="s">
        <v>171</v>
      </c>
      <c r="B50" s="24" t="s">
        <v>172</v>
      </c>
      <c r="C50" s="25">
        <v>41186</v>
      </c>
      <c r="D50" s="48">
        <v>919086</v>
      </c>
      <c r="E50" s="26">
        <f t="shared" si="0"/>
        <v>0.79339891714202837</v>
      </c>
      <c r="F50" s="53">
        <v>202925</v>
      </c>
      <c r="G50" s="26">
        <f t="shared" si="1"/>
        <v>0.17517454869407881</v>
      </c>
      <c r="H50" s="53">
        <v>2000</v>
      </c>
      <c r="I50" s="27">
        <f t="shared" si="2"/>
        <v>1.7264954903937792E-3</v>
      </c>
      <c r="J50" s="53">
        <v>15181</v>
      </c>
      <c r="K50" s="30">
        <f t="shared" si="3"/>
        <v>1.310496401983398E-2</v>
      </c>
      <c r="L50" s="48">
        <v>19224</v>
      </c>
      <c r="M50" s="31" t="s">
        <v>53</v>
      </c>
      <c r="N50" s="29">
        <f t="shared" si="4"/>
        <v>1.6595074653665005E-2</v>
      </c>
      <c r="O50" s="53">
        <v>1158416</v>
      </c>
      <c r="P50" s="55">
        <f t="shared" si="5"/>
        <v>28.126450735686884</v>
      </c>
      <c r="Q50" s="26">
        <f t="shared" si="6"/>
        <v>0.98974723517108443</v>
      </c>
      <c r="R50" s="60">
        <v>1170416</v>
      </c>
      <c r="S50" s="4"/>
      <c r="T50" s="4"/>
      <c r="U50" s="4"/>
      <c r="V50" s="4"/>
      <c r="W50" s="4"/>
      <c r="X50" s="5"/>
      <c r="Y50" s="5"/>
      <c r="Z50" s="4"/>
      <c r="AA50" s="4"/>
      <c r="AB50" s="4"/>
      <c r="AC50" s="4"/>
      <c r="AD50" s="5"/>
      <c r="AE50" s="5"/>
      <c r="AF50" s="4"/>
      <c r="AG50" s="4"/>
      <c r="AH50" s="4"/>
      <c r="AI50" s="4"/>
      <c r="AJ50" s="4"/>
      <c r="AK50" s="4"/>
      <c r="AL50" s="4"/>
      <c r="AM50" s="4"/>
      <c r="AN50" s="7"/>
      <c r="AO50" s="4"/>
      <c r="AP50" s="4"/>
      <c r="AQ50" s="7"/>
      <c r="AR50" s="4"/>
    </row>
    <row r="51" spans="1:44" x14ac:dyDescent="0.2">
      <c r="A51" s="23"/>
      <c r="B51" s="35"/>
      <c r="C51" s="36"/>
      <c r="D51" s="49"/>
      <c r="E51" s="37"/>
      <c r="F51" s="49"/>
      <c r="G51" s="37"/>
      <c r="H51" s="49"/>
      <c r="I51" s="37"/>
      <c r="J51" s="49"/>
      <c r="K51" s="37"/>
      <c r="L51" s="49"/>
      <c r="M51" s="38"/>
      <c r="N51" s="37"/>
      <c r="O51" s="49"/>
      <c r="P51" s="56"/>
      <c r="Q51" s="37"/>
      <c r="R51" s="61"/>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x14ac:dyDescent="0.2">
      <c r="A52" s="13" t="s">
        <v>173</v>
      </c>
      <c r="B52" s="13"/>
      <c r="C52" s="14"/>
      <c r="D52" s="50">
        <f>SUM(D3:D50)</f>
        <v>37399911</v>
      </c>
      <c r="E52" s="16">
        <f>D52/O52</f>
        <v>0.66688460531205518</v>
      </c>
      <c r="F52" s="50">
        <f t="shared" ref="F52:R52" si="7">SUM(F3:F50)</f>
        <v>9248084</v>
      </c>
      <c r="G52" s="16">
        <f>F52/O52</f>
        <v>0.16490426536664038</v>
      </c>
      <c r="H52" s="50">
        <f t="shared" si="7"/>
        <v>906618</v>
      </c>
      <c r="I52" s="16">
        <f>H52/O52</f>
        <v>1.6166070210669882E-2</v>
      </c>
      <c r="J52" s="50">
        <f t="shared" si="7"/>
        <v>1781718</v>
      </c>
      <c r="K52" s="16">
        <f>J52/O52</f>
        <v>3.1770137239294081E-2</v>
      </c>
      <c r="L52" s="50">
        <f t="shared" si="7"/>
        <v>6745202</v>
      </c>
      <c r="M52" s="15"/>
      <c r="N52" s="16">
        <f>L52/O52</f>
        <v>0.12027492187134042</v>
      </c>
      <c r="O52" s="50">
        <f t="shared" si="7"/>
        <v>56081533</v>
      </c>
      <c r="P52" s="57">
        <f>O52/1052566</f>
        <v>53.28077574232875</v>
      </c>
      <c r="Q52" s="16">
        <f>O52/R52</f>
        <v>0.93134098791221198</v>
      </c>
      <c r="R52" s="50">
        <f t="shared" si="7"/>
        <v>60215897</v>
      </c>
      <c r="S52" s="4"/>
      <c r="T52" s="4"/>
      <c r="U52" s="4"/>
      <c r="V52" s="4"/>
      <c r="W52" s="4"/>
      <c r="X52" s="4"/>
      <c r="Y52" s="4"/>
      <c r="Z52" s="4"/>
      <c r="AA52" s="4"/>
      <c r="AB52" s="4"/>
      <c r="AC52" s="4"/>
      <c r="AD52" s="4"/>
      <c r="AE52" s="4"/>
      <c r="AF52" s="4"/>
      <c r="AG52" s="4"/>
      <c r="AH52" s="4"/>
      <c r="AI52" s="4"/>
      <c r="AJ52" s="4"/>
      <c r="AK52" s="4"/>
      <c r="AL52" s="4"/>
      <c r="AM52" s="4"/>
      <c r="AN52" s="4"/>
      <c r="AO52" s="4"/>
      <c r="AP52" s="4"/>
      <c r="AQ52" s="4"/>
      <c r="AR52" s="4"/>
    </row>
    <row r="53" spans="1:44" x14ac:dyDescent="0.2">
      <c r="A53" s="13" t="s">
        <v>174</v>
      </c>
      <c r="B53" s="13"/>
      <c r="C53" s="14"/>
      <c r="D53" s="50">
        <f>AVERAGE(D3:D50)</f>
        <v>779164.8125</v>
      </c>
      <c r="E53" s="16">
        <f t="shared" ref="E53:R53" si="8">AVERAGE(E3:E50)</f>
        <v>0.68285154264343129</v>
      </c>
      <c r="F53" s="50">
        <f t="shared" si="8"/>
        <v>192668.41666666666</v>
      </c>
      <c r="G53" s="16">
        <f t="shared" si="8"/>
        <v>0.16897113656103355</v>
      </c>
      <c r="H53" s="50">
        <f t="shared" si="8"/>
        <v>18887.875</v>
      </c>
      <c r="I53" s="16">
        <f t="shared" si="8"/>
        <v>4.3237677472985556E-3</v>
      </c>
      <c r="J53" s="50">
        <f t="shared" si="8"/>
        <v>37119.125</v>
      </c>
      <c r="K53" s="16">
        <f t="shared" si="8"/>
        <v>1.5329309405919584E-2</v>
      </c>
      <c r="L53" s="50">
        <f t="shared" si="8"/>
        <v>140525.04166666666</v>
      </c>
      <c r="M53" s="15"/>
      <c r="N53" s="16">
        <f t="shared" si="8"/>
        <v>0.12852424364231715</v>
      </c>
      <c r="O53" s="50">
        <f t="shared" si="8"/>
        <v>1168365.2708333333</v>
      </c>
      <c r="P53" s="57">
        <f t="shared" si="8"/>
        <v>66.495853339163119</v>
      </c>
      <c r="Q53" s="16">
        <f t="shared" si="8"/>
        <v>0.94571935007904362</v>
      </c>
      <c r="R53" s="50">
        <f t="shared" si="8"/>
        <v>1254497.8541666667</v>
      </c>
      <c r="S53" s="4"/>
      <c r="T53" s="4"/>
      <c r="U53" s="4"/>
      <c r="V53" s="4"/>
      <c r="W53" s="4"/>
      <c r="X53" s="4"/>
      <c r="Y53" s="4"/>
      <c r="Z53" s="4"/>
      <c r="AA53" s="4"/>
      <c r="AB53" s="4"/>
      <c r="AC53" s="4"/>
      <c r="AD53" s="4"/>
      <c r="AE53" s="4"/>
      <c r="AF53" s="4"/>
      <c r="AG53" s="4"/>
      <c r="AH53" s="4"/>
      <c r="AI53" s="4"/>
      <c r="AJ53" s="4"/>
      <c r="AK53" s="4"/>
      <c r="AL53" s="4"/>
      <c r="AM53" s="4"/>
      <c r="AN53" s="4"/>
      <c r="AO53" s="4"/>
      <c r="AP53" s="4"/>
      <c r="AQ53" s="4"/>
      <c r="AR53" s="4"/>
    </row>
    <row r="54" spans="1:44" x14ac:dyDescent="0.2">
      <c r="A54" s="13" t="s">
        <v>175</v>
      </c>
      <c r="B54" s="13"/>
      <c r="C54" s="14"/>
      <c r="D54" s="50">
        <f>MEDIAN(D3:D50)</f>
        <v>516440</v>
      </c>
      <c r="E54" s="16">
        <f t="shared" ref="E54:R54" si="9">MEDIAN(E3:E50)</f>
        <v>0.78444308097774573</v>
      </c>
      <c r="F54" s="50">
        <f t="shared" si="9"/>
        <v>123004.5</v>
      </c>
      <c r="G54" s="16">
        <f t="shared" si="9"/>
        <v>0.16527081227374885</v>
      </c>
      <c r="H54" s="50">
        <f t="shared" si="9"/>
        <v>0</v>
      </c>
      <c r="I54" s="16">
        <f t="shared" si="9"/>
        <v>0</v>
      </c>
      <c r="J54" s="50">
        <f t="shared" si="9"/>
        <v>0</v>
      </c>
      <c r="K54" s="16">
        <f t="shared" si="9"/>
        <v>0</v>
      </c>
      <c r="L54" s="50">
        <f t="shared" si="9"/>
        <v>29803</v>
      </c>
      <c r="M54" s="15"/>
      <c r="N54" s="16">
        <f t="shared" si="9"/>
        <v>3.9141657040903458E-2</v>
      </c>
      <c r="O54" s="50">
        <f t="shared" si="9"/>
        <v>740732</v>
      </c>
      <c r="P54" s="57">
        <f t="shared" si="9"/>
        <v>50.16428912086964</v>
      </c>
      <c r="Q54" s="16">
        <f t="shared" si="9"/>
        <v>0.99173406388123386</v>
      </c>
      <c r="R54" s="50">
        <f t="shared" si="9"/>
        <v>777699</v>
      </c>
      <c r="S54" s="4"/>
      <c r="T54" s="4"/>
      <c r="U54" s="4"/>
      <c r="V54" s="4"/>
      <c r="W54" s="4"/>
      <c r="X54" s="4"/>
      <c r="Y54" s="4"/>
      <c r="Z54" s="4"/>
      <c r="AA54" s="4"/>
      <c r="AB54" s="4"/>
      <c r="AC54" s="4"/>
      <c r="AD54" s="4"/>
      <c r="AE54" s="4"/>
      <c r="AF54" s="4"/>
      <c r="AG54" s="4"/>
      <c r="AH54" s="4"/>
      <c r="AI54" s="4"/>
      <c r="AJ54" s="4"/>
      <c r="AK54" s="4"/>
      <c r="AL54" s="4"/>
      <c r="AM54" s="4"/>
      <c r="AN54" s="4"/>
      <c r="AO54" s="4"/>
      <c r="AP54" s="4"/>
      <c r="AQ54" s="4"/>
      <c r="AR54" s="4"/>
    </row>
    <row r="55" spans="1:44" x14ac:dyDescent="0.2">
      <c r="D55" s="51"/>
      <c r="E55" s="10"/>
      <c r="F55" s="51"/>
      <c r="G55" s="10"/>
      <c r="H55" s="51"/>
      <c r="I55" s="10"/>
      <c r="J55" s="51"/>
      <c r="K55" s="10"/>
      <c r="L55" s="51"/>
      <c r="M55" s="11"/>
      <c r="N55" s="10"/>
      <c r="O55" s="51"/>
      <c r="P55" s="58"/>
      <c r="Q55" s="10"/>
      <c r="R55" s="51"/>
      <c r="S55" s="4"/>
      <c r="T55" s="4"/>
      <c r="U55" s="4"/>
      <c r="V55" s="4"/>
      <c r="W55" s="4"/>
      <c r="X55" s="4"/>
      <c r="Y55" s="4"/>
      <c r="Z55" s="4"/>
      <c r="AA55" s="4"/>
      <c r="AB55" s="4"/>
      <c r="AC55" s="4"/>
      <c r="AD55" s="4"/>
      <c r="AE55" s="4"/>
      <c r="AF55" s="4"/>
      <c r="AG55" s="4"/>
      <c r="AH55" s="4"/>
      <c r="AI55" s="4"/>
      <c r="AJ55" s="4"/>
      <c r="AK55" s="4"/>
      <c r="AL55" s="4"/>
      <c r="AM55" s="4"/>
      <c r="AN55" s="4"/>
      <c r="AO55" s="4"/>
      <c r="AP55" s="4"/>
      <c r="AQ55" s="4"/>
      <c r="AR55" s="4"/>
    </row>
    <row r="56" spans="1:44" x14ac:dyDescent="0.2">
      <c r="D56" s="51"/>
      <c r="E56" s="10"/>
      <c r="F56" s="51"/>
      <c r="G56" s="10"/>
      <c r="H56" s="51"/>
      <c r="I56" s="10"/>
      <c r="J56" s="51"/>
      <c r="K56" s="10"/>
      <c r="L56" s="51"/>
      <c r="M56" s="11"/>
      <c r="N56" s="10"/>
      <c r="O56" s="51"/>
      <c r="P56" s="58"/>
      <c r="Q56" s="10"/>
      <c r="R56" s="51"/>
      <c r="S56" s="4"/>
      <c r="T56" s="4"/>
      <c r="U56" s="4"/>
      <c r="V56" s="4"/>
      <c r="W56" s="4"/>
      <c r="X56" s="4"/>
      <c r="Y56" s="4"/>
      <c r="Z56" s="4"/>
      <c r="AA56" s="4"/>
      <c r="AB56" s="4"/>
      <c r="AC56" s="4"/>
      <c r="AD56" s="4"/>
      <c r="AE56" s="4"/>
      <c r="AF56" s="4"/>
      <c r="AG56" s="4"/>
      <c r="AH56" s="4"/>
      <c r="AI56" s="4"/>
      <c r="AJ56" s="4"/>
      <c r="AK56" s="4"/>
      <c r="AL56" s="4"/>
      <c r="AM56" s="4"/>
      <c r="AN56" s="4"/>
      <c r="AO56" s="4"/>
      <c r="AP56" s="4"/>
      <c r="AQ56" s="4"/>
      <c r="AR56" s="4"/>
    </row>
    <row r="57" spans="1:44" x14ac:dyDescent="0.2">
      <c r="D57" s="51"/>
      <c r="E57" s="10"/>
      <c r="F57" s="51"/>
      <c r="G57" s="10"/>
      <c r="H57" s="51"/>
      <c r="I57" s="10"/>
      <c r="J57" s="51"/>
      <c r="K57" s="10"/>
      <c r="L57" s="51"/>
      <c r="M57" s="11"/>
      <c r="N57" s="10"/>
      <c r="O57" s="51"/>
      <c r="P57" s="58"/>
      <c r="Q57" s="10"/>
      <c r="R57" s="51"/>
      <c r="S57" s="4"/>
      <c r="T57" s="4"/>
      <c r="U57" s="4"/>
      <c r="V57" s="4"/>
      <c r="W57" s="4"/>
      <c r="X57" s="4"/>
      <c r="Y57" s="4"/>
      <c r="Z57" s="4"/>
      <c r="AA57" s="4"/>
      <c r="AB57" s="4"/>
      <c r="AC57" s="4"/>
      <c r="AD57" s="4"/>
      <c r="AE57" s="4"/>
      <c r="AF57" s="4"/>
      <c r="AG57" s="4"/>
      <c r="AH57" s="4"/>
      <c r="AI57" s="4"/>
      <c r="AJ57" s="4"/>
      <c r="AK57" s="4"/>
      <c r="AL57" s="4"/>
      <c r="AM57" s="4"/>
      <c r="AN57" s="4"/>
      <c r="AO57" s="4"/>
      <c r="AP57" s="4"/>
      <c r="AQ57" s="4"/>
      <c r="AR57" s="4"/>
    </row>
    <row r="58" spans="1:44" x14ac:dyDescent="0.2">
      <c r="D58" s="51"/>
      <c r="E58" s="10"/>
      <c r="F58" s="51"/>
      <c r="G58" s="10"/>
      <c r="H58" s="51"/>
      <c r="I58" s="10"/>
      <c r="J58" s="51"/>
      <c r="K58" s="10"/>
      <c r="L58" s="51"/>
      <c r="M58" s="11"/>
      <c r="N58" s="10"/>
      <c r="O58" s="51"/>
      <c r="P58" s="58"/>
      <c r="Q58" s="10"/>
      <c r="R58" s="51"/>
      <c r="S58" s="4"/>
      <c r="T58" s="4"/>
      <c r="U58" s="4"/>
      <c r="V58" s="4"/>
      <c r="W58" s="4"/>
      <c r="X58" s="4"/>
      <c r="Y58" s="4"/>
      <c r="Z58" s="4"/>
      <c r="AA58" s="4"/>
      <c r="AB58" s="4"/>
      <c r="AC58" s="4"/>
      <c r="AD58" s="4"/>
      <c r="AE58" s="4"/>
      <c r="AF58" s="4"/>
      <c r="AG58" s="4"/>
      <c r="AH58" s="4"/>
      <c r="AI58" s="4"/>
      <c r="AJ58" s="4"/>
      <c r="AK58" s="4"/>
      <c r="AL58" s="4"/>
      <c r="AM58" s="4"/>
      <c r="AN58" s="4"/>
      <c r="AO58" s="4"/>
      <c r="AP58" s="4"/>
      <c r="AQ58" s="4"/>
      <c r="AR58" s="4"/>
    </row>
    <row r="59" spans="1:44" x14ac:dyDescent="0.2">
      <c r="D59" s="51"/>
      <c r="E59" s="10"/>
      <c r="F59" s="51"/>
      <c r="G59" s="10"/>
      <c r="H59" s="51"/>
      <c r="I59" s="10"/>
      <c r="J59" s="51"/>
      <c r="K59" s="10"/>
      <c r="L59" s="51"/>
      <c r="M59" s="11"/>
      <c r="N59" s="10"/>
      <c r="O59" s="51"/>
      <c r="P59" s="58"/>
      <c r="Q59" s="10"/>
      <c r="R59" s="51"/>
      <c r="S59" s="4"/>
      <c r="T59" s="4"/>
      <c r="U59" s="4"/>
      <c r="V59" s="4"/>
      <c r="W59" s="4"/>
      <c r="X59" s="4"/>
      <c r="Y59" s="4"/>
      <c r="Z59" s="4"/>
      <c r="AA59" s="4"/>
      <c r="AB59" s="4"/>
      <c r="AC59" s="4"/>
      <c r="AD59" s="4"/>
      <c r="AE59" s="4"/>
      <c r="AF59" s="4"/>
      <c r="AG59" s="4"/>
      <c r="AH59" s="4"/>
      <c r="AI59" s="4"/>
      <c r="AJ59" s="4"/>
      <c r="AK59" s="4"/>
      <c r="AL59" s="4"/>
      <c r="AM59" s="4"/>
      <c r="AN59" s="4"/>
      <c r="AO59" s="4"/>
      <c r="AP59" s="4"/>
      <c r="AQ59" s="4"/>
      <c r="AR59" s="4"/>
    </row>
    <row r="60" spans="1:44" x14ac:dyDescent="0.2">
      <c r="D60" s="51"/>
      <c r="E60" s="10"/>
      <c r="F60" s="51"/>
      <c r="G60" s="10"/>
      <c r="H60" s="51"/>
      <c r="I60" s="10"/>
      <c r="J60" s="51"/>
      <c r="K60" s="10"/>
      <c r="L60" s="51"/>
      <c r="M60" s="11"/>
      <c r="N60" s="10"/>
      <c r="O60" s="51"/>
      <c r="P60" s="58"/>
      <c r="Q60" s="10"/>
      <c r="R60" s="51"/>
      <c r="S60" s="4"/>
      <c r="T60" s="4"/>
      <c r="U60" s="4"/>
      <c r="V60" s="4"/>
      <c r="W60" s="4"/>
      <c r="X60" s="4"/>
      <c r="Y60" s="4"/>
      <c r="Z60" s="4"/>
      <c r="AA60" s="4"/>
      <c r="AB60" s="4"/>
      <c r="AC60" s="4"/>
      <c r="AD60" s="4"/>
      <c r="AE60" s="4"/>
      <c r="AF60" s="4"/>
      <c r="AG60" s="4"/>
      <c r="AH60" s="4"/>
      <c r="AI60" s="4"/>
      <c r="AJ60" s="4"/>
      <c r="AK60" s="4"/>
      <c r="AL60" s="4"/>
      <c r="AM60" s="4"/>
      <c r="AN60" s="4"/>
      <c r="AO60" s="4"/>
      <c r="AP60" s="4"/>
      <c r="AQ60" s="4"/>
      <c r="AR60" s="4"/>
    </row>
    <row r="61" spans="1:44" x14ac:dyDescent="0.2">
      <c r="D61" s="51"/>
      <c r="E61" s="10"/>
      <c r="F61" s="51"/>
      <c r="G61" s="10"/>
      <c r="H61" s="51"/>
      <c r="I61" s="10"/>
      <c r="J61" s="51"/>
      <c r="K61" s="10"/>
      <c r="L61" s="51"/>
      <c r="M61" s="11"/>
      <c r="N61" s="10"/>
      <c r="O61" s="51"/>
      <c r="P61" s="58"/>
      <c r="Q61" s="10"/>
      <c r="R61" s="51"/>
      <c r="S61" s="4"/>
      <c r="T61" s="4"/>
      <c r="U61" s="4"/>
      <c r="V61" s="4"/>
      <c r="W61" s="4"/>
      <c r="X61" s="4"/>
      <c r="Y61" s="4"/>
      <c r="Z61" s="4"/>
      <c r="AA61" s="4"/>
      <c r="AB61" s="4"/>
      <c r="AC61" s="4"/>
      <c r="AD61" s="4"/>
      <c r="AE61" s="4"/>
      <c r="AF61" s="4"/>
      <c r="AG61" s="4"/>
      <c r="AH61" s="4"/>
      <c r="AI61" s="4"/>
      <c r="AJ61" s="4"/>
      <c r="AK61" s="4"/>
      <c r="AL61" s="4"/>
      <c r="AM61" s="4"/>
      <c r="AN61" s="4"/>
      <c r="AO61" s="4"/>
      <c r="AP61" s="4"/>
      <c r="AQ61" s="4"/>
      <c r="AR61" s="4"/>
    </row>
    <row r="62" spans="1:44" x14ac:dyDescent="0.2">
      <c r="D62" s="51"/>
      <c r="E62" s="10"/>
      <c r="F62" s="51"/>
      <c r="G62" s="10"/>
      <c r="H62" s="51"/>
      <c r="I62" s="10"/>
      <c r="J62" s="51"/>
      <c r="K62" s="10"/>
      <c r="L62" s="51"/>
      <c r="M62" s="11"/>
      <c r="N62" s="10"/>
      <c r="O62" s="51"/>
      <c r="P62" s="58"/>
      <c r="Q62" s="10"/>
      <c r="R62" s="51"/>
      <c r="S62" s="4"/>
      <c r="T62" s="4"/>
      <c r="U62" s="4"/>
      <c r="V62" s="4"/>
      <c r="W62" s="4"/>
      <c r="X62" s="4"/>
      <c r="Y62" s="4"/>
      <c r="Z62" s="4"/>
      <c r="AA62" s="4"/>
      <c r="AB62" s="4"/>
      <c r="AC62" s="4"/>
      <c r="AD62" s="4"/>
      <c r="AE62" s="4"/>
      <c r="AF62" s="4"/>
      <c r="AG62" s="4"/>
      <c r="AH62" s="4"/>
      <c r="AI62" s="4"/>
      <c r="AJ62" s="4"/>
      <c r="AK62" s="4"/>
      <c r="AL62" s="4"/>
      <c r="AM62" s="4"/>
      <c r="AN62" s="4"/>
      <c r="AO62" s="4"/>
      <c r="AP62" s="4"/>
      <c r="AQ62" s="4"/>
      <c r="AR62" s="4"/>
    </row>
    <row r="63" spans="1:44" x14ac:dyDescent="0.2">
      <c r="D63" s="51"/>
      <c r="E63" s="10"/>
      <c r="F63" s="51"/>
      <c r="G63" s="10"/>
      <c r="H63" s="51"/>
      <c r="I63" s="10"/>
      <c r="J63" s="51"/>
      <c r="K63" s="10"/>
      <c r="L63" s="51"/>
      <c r="M63" s="11"/>
      <c r="N63" s="10"/>
      <c r="O63" s="51"/>
      <c r="P63" s="58"/>
      <c r="Q63" s="10"/>
      <c r="R63" s="51"/>
      <c r="S63" s="4"/>
      <c r="T63" s="4"/>
      <c r="U63" s="4"/>
      <c r="V63" s="4"/>
      <c r="W63" s="4"/>
      <c r="X63" s="4"/>
      <c r="Y63" s="4"/>
      <c r="Z63" s="4"/>
      <c r="AA63" s="4"/>
      <c r="AB63" s="4"/>
      <c r="AC63" s="4"/>
      <c r="AD63" s="4"/>
      <c r="AE63" s="4"/>
      <c r="AF63" s="4"/>
      <c r="AG63" s="4"/>
      <c r="AH63" s="4"/>
      <c r="AI63" s="4"/>
      <c r="AJ63" s="4"/>
      <c r="AK63" s="4"/>
      <c r="AL63" s="4"/>
      <c r="AM63" s="4"/>
      <c r="AN63" s="4"/>
      <c r="AO63" s="4"/>
      <c r="AP63" s="4"/>
      <c r="AQ63" s="4"/>
      <c r="AR63" s="4"/>
    </row>
    <row r="64" spans="1:44" x14ac:dyDescent="0.2">
      <c r="D64" s="51"/>
      <c r="E64" s="10"/>
      <c r="F64" s="51"/>
      <c r="G64" s="10"/>
      <c r="H64" s="51"/>
      <c r="I64" s="10"/>
      <c r="J64" s="51"/>
      <c r="K64" s="10"/>
      <c r="L64" s="51"/>
      <c r="M64" s="11"/>
      <c r="N64" s="10"/>
      <c r="O64" s="51"/>
      <c r="P64" s="58"/>
      <c r="Q64" s="10"/>
      <c r="R64" s="51"/>
      <c r="S64" s="4"/>
      <c r="T64" s="4"/>
      <c r="U64" s="4"/>
      <c r="V64" s="4"/>
      <c r="W64" s="4"/>
      <c r="X64" s="4"/>
      <c r="Y64" s="4"/>
      <c r="Z64" s="4"/>
      <c r="AA64" s="4"/>
      <c r="AB64" s="4"/>
      <c r="AC64" s="4"/>
      <c r="AD64" s="4"/>
      <c r="AE64" s="4"/>
      <c r="AF64" s="4"/>
      <c r="AG64" s="4"/>
      <c r="AH64" s="4"/>
      <c r="AI64" s="4"/>
      <c r="AJ64" s="4"/>
      <c r="AK64" s="4"/>
      <c r="AL64" s="4"/>
      <c r="AM64" s="4"/>
      <c r="AN64" s="4"/>
      <c r="AO64" s="4"/>
      <c r="AP64" s="4"/>
      <c r="AQ64" s="4"/>
      <c r="AR64" s="4"/>
    </row>
    <row r="65" spans="4:44" x14ac:dyDescent="0.2">
      <c r="D65" s="51"/>
      <c r="E65" s="10"/>
      <c r="F65" s="51"/>
      <c r="G65" s="10"/>
      <c r="H65" s="51"/>
      <c r="I65" s="10"/>
      <c r="J65" s="51"/>
      <c r="K65" s="10"/>
      <c r="L65" s="51"/>
      <c r="M65" s="11"/>
      <c r="N65" s="10"/>
      <c r="O65" s="51"/>
      <c r="P65" s="58"/>
      <c r="Q65" s="10"/>
      <c r="R65" s="51"/>
      <c r="S65" s="4"/>
      <c r="T65" s="4"/>
      <c r="U65" s="4"/>
      <c r="V65" s="4"/>
      <c r="W65" s="4"/>
      <c r="X65" s="4"/>
      <c r="Y65" s="4"/>
      <c r="Z65" s="4"/>
      <c r="AA65" s="4"/>
      <c r="AB65" s="4"/>
      <c r="AC65" s="4"/>
      <c r="AD65" s="4"/>
      <c r="AE65" s="4"/>
      <c r="AF65" s="4"/>
      <c r="AG65" s="4"/>
      <c r="AH65" s="4"/>
      <c r="AI65" s="4"/>
      <c r="AJ65" s="4"/>
      <c r="AK65" s="4"/>
      <c r="AL65" s="4"/>
      <c r="AM65" s="4"/>
      <c r="AN65" s="4"/>
      <c r="AO65" s="4"/>
      <c r="AP65" s="4"/>
      <c r="AQ65" s="4"/>
      <c r="AR65" s="4"/>
    </row>
    <row r="66" spans="4:44" x14ac:dyDescent="0.2">
      <c r="D66" s="51"/>
      <c r="E66" s="10"/>
      <c r="F66" s="51"/>
      <c r="G66" s="10"/>
      <c r="H66" s="51"/>
      <c r="I66" s="10"/>
      <c r="J66" s="51"/>
      <c r="K66" s="10"/>
      <c r="L66" s="51"/>
      <c r="M66" s="11"/>
      <c r="N66" s="10"/>
      <c r="O66" s="51"/>
      <c r="P66" s="58"/>
      <c r="Q66" s="10"/>
      <c r="R66" s="51"/>
      <c r="S66" s="4"/>
      <c r="T66" s="4"/>
      <c r="U66" s="4"/>
      <c r="V66" s="4"/>
      <c r="W66" s="4"/>
      <c r="X66" s="4"/>
      <c r="Y66" s="4"/>
      <c r="Z66" s="4"/>
      <c r="AA66" s="4"/>
      <c r="AB66" s="4"/>
      <c r="AC66" s="4"/>
      <c r="AD66" s="4"/>
      <c r="AE66" s="4"/>
      <c r="AF66" s="4"/>
      <c r="AG66" s="4"/>
      <c r="AH66" s="4"/>
      <c r="AI66" s="4"/>
      <c r="AJ66" s="4"/>
      <c r="AK66" s="4"/>
      <c r="AL66" s="4"/>
      <c r="AM66" s="4"/>
      <c r="AN66" s="4"/>
      <c r="AO66" s="4"/>
      <c r="AP66" s="4"/>
      <c r="AQ66" s="4"/>
      <c r="AR66" s="4"/>
    </row>
    <row r="67" spans="4:44" x14ac:dyDescent="0.2">
      <c r="D67" s="51"/>
      <c r="E67" s="10"/>
      <c r="F67" s="51"/>
      <c r="G67" s="10"/>
      <c r="H67" s="51"/>
      <c r="I67" s="10"/>
      <c r="J67" s="51"/>
      <c r="K67" s="10"/>
      <c r="L67" s="51"/>
      <c r="M67" s="11"/>
      <c r="N67" s="10"/>
      <c r="O67" s="51"/>
      <c r="P67" s="58"/>
      <c r="Q67" s="10"/>
      <c r="R67" s="51"/>
      <c r="S67" s="4"/>
      <c r="T67" s="4"/>
      <c r="U67" s="4"/>
      <c r="V67" s="4"/>
      <c r="W67" s="4"/>
      <c r="X67" s="4"/>
      <c r="Y67" s="4"/>
      <c r="Z67" s="4"/>
      <c r="AA67" s="4"/>
      <c r="AB67" s="4"/>
      <c r="AC67" s="4"/>
      <c r="AD67" s="4"/>
      <c r="AE67" s="4"/>
      <c r="AF67" s="4"/>
      <c r="AG67" s="4"/>
      <c r="AH67" s="4"/>
      <c r="AI67" s="4"/>
      <c r="AJ67" s="4"/>
      <c r="AK67" s="4"/>
      <c r="AL67" s="4"/>
      <c r="AM67" s="4"/>
      <c r="AN67" s="4"/>
      <c r="AO67" s="4"/>
      <c r="AP67" s="4"/>
      <c r="AQ67" s="4"/>
      <c r="AR67" s="4"/>
    </row>
    <row r="68" spans="4:44" x14ac:dyDescent="0.2">
      <c r="D68" s="51"/>
      <c r="E68" s="10"/>
      <c r="F68" s="51"/>
      <c r="G68" s="10"/>
      <c r="H68" s="51"/>
      <c r="I68" s="10"/>
      <c r="J68" s="51"/>
      <c r="K68" s="10"/>
      <c r="L68" s="51"/>
      <c r="M68" s="11"/>
      <c r="N68" s="10"/>
      <c r="O68" s="51"/>
      <c r="P68" s="58"/>
      <c r="Q68" s="10"/>
      <c r="R68" s="51"/>
      <c r="S68" s="4"/>
      <c r="T68" s="4"/>
      <c r="U68" s="4"/>
      <c r="V68" s="4"/>
      <c r="W68" s="4"/>
      <c r="X68" s="4"/>
      <c r="Y68" s="4"/>
      <c r="Z68" s="4"/>
      <c r="AA68" s="4"/>
      <c r="AB68" s="4"/>
      <c r="AC68" s="4"/>
      <c r="AD68" s="4"/>
      <c r="AE68" s="4"/>
      <c r="AF68" s="4"/>
      <c r="AG68" s="4"/>
      <c r="AH68" s="4"/>
      <c r="AI68" s="4"/>
      <c r="AJ68" s="4"/>
      <c r="AK68" s="4"/>
      <c r="AL68" s="4"/>
      <c r="AM68" s="4"/>
      <c r="AN68" s="4"/>
      <c r="AO68" s="4"/>
      <c r="AP68" s="4"/>
      <c r="AQ68" s="4"/>
      <c r="AR68" s="4"/>
    </row>
    <row r="69" spans="4:44" x14ac:dyDescent="0.2">
      <c r="D69" s="51"/>
      <c r="E69" s="10"/>
      <c r="F69" s="51"/>
      <c r="G69" s="10"/>
      <c r="H69" s="51"/>
      <c r="I69" s="10"/>
      <c r="J69" s="51"/>
      <c r="K69" s="10"/>
      <c r="L69" s="51"/>
      <c r="M69" s="11"/>
      <c r="N69" s="10"/>
      <c r="O69" s="51"/>
      <c r="P69" s="58"/>
      <c r="Q69" s="10"/>
      <c r="R69" s="51"/>
      <c r="S69" s="4"/>
      <c r="T69" s="4"/>
      <c r="U69" s="4"/>
      <c r="V69" s="4"/>
      <c r="W69" s="4"/>
      <c r="X69" s="4"/>
      <c r="Y69" s="4"/>
      <c r="Z69" s="4"/>
      <c r="AA69" s="4"/>
      <c r="AB69" s="4"/>
      <c r="AC69" s="4"/>
      <c r="AD69" s="4"/>
      <c r="AE69" s="4"/>
      <c r="AF69" s="4"/>
      <c r="AG69" s="4"/>
      <c r="AH69" s="4"/>
      <c r="AI69" s="4"/>
      <c r="AJ69" s="4"/>
      <c r="AK69" s="4"/>
      <c r="AL69" s="4"/>
      <c r="AM69" s="4"/>
      <c r="AN69" s="4"/>
      <c r="AO69" s="4"/>
      <c r="AP69" s="4"/>
      <c r="AQ69" s="4"/>
      <c r="AR69" s="4"/>
    </row>
    <row r="70" spans="4:44" x14ac:dyDescent="0.2">
      <c r="D70" s="51"/>
      <c r="E70" s="10"/>
      <c r="F70" s="51"/>
      <c r="G70" s="10"/>
      <c r="H70" s="51"/>
      <c r="I70" s="10"/>
      <c r="J70" s="51"/>
      <c r="K70" s="10"/>
      <c r="L70" s="51"/>
      <c r="M70" s="11"/>
      <c r="N70" s="10"/>
      <c r="O70" s="51"/>
      <c r="P70" s="58"/>
      <c r="Q70" s="10"/>
      <c r="R70" s="51"/>
      <c r="S70" s="4"/>
      <c r="T70" s="4"/>
      <c r="U70" s="4"/>
      <c r="V70" s="4"/>
      <c r="W70" s="4"/>
      <c r="X70" s="4"/>
      <c r="Y70" s="4"/>
      <c r="Z70" s="4"/>
      <c r="AA70" s="4"/>
      <c r="AB70" s="4"/>
      <c r="AC70" s="4"/>
      <c r="AD70" s="4"/>
      <c r="AE70" s="4"/>
      <c r="AF70" s="4"/>
      <c r="AG70" s="4"/>
      <c r="AH70" s="4"/>
      <c r="AI70" s="4"/>
      <c r="AJ70" s="4"/>
      <c r="AK70" s="4"/>
      <c r="AL70" s="4"/>
      <c r="AM70" s="4"/>
      <c r="AN70" s="4"/>
      <c r="AO70" s="4"/>
      <c r="AP70" s="4"/>
      <c r="AQ70" s="4"/>
      <c r="AR70" s="4"/>
    </row>
    <row r="71" spans="4:44" x14ac:dyDescent="0.2">
      <c r="D71" s="51"/>
      <c r="E71" s="10"/>
      <c r="F71" s="51"/>
      <c r="G71" s="10"/>
      <c r="H71" s="51"/>
      <c r="I71" s="10"/>
      <c r="J71" s="51"/>
      <c r="K71" s="10"/>
      <c r="L71" s="51"/>
      <c r="M71" s="11"/>
      <c r="N71" s="10"/>
      <c r="O71" s="51"/>
      <c r="P71" s="58"/>
      <c r="Q71" s="10"/>
      <c r="R71" s="51"/>
      <c r="S71" s="4"/>
      <c r="T71" s="4"/>
      <c r="U71" s="4"/>
      <c r="V71" s="4"/>
      <c r="W71" s="4"/>
      <c r="X71" s="4"/>
      <c r="Y71" s="4"/>
      <c r="Z71" s="4"/>
      <c r="AA71" s="4"/>
      <c r="AB71" s="4"/>
      <c r="AC71" s="4"/>
      <c r="AD71" s="4"/>
      <c r="AE71" s="4"/>
      <c r="AF71" s="4"/>
      <c r="AG71" s="4"/>
      <c r="AH71" s="4"/>
      <c r="AI71" s="4"/>
      <c r="AJ71" s="4"/>
      <c r="AK71" s="4"/>
      <c r="AL71" s="4"/>
      <c r="AM71" s="4"/>
      <c r="AN71" s="4"/>
      <c r="AO71" s="4"/>
      <c r="AP71" s="4"/>
      <c r="AQ71" s="4"/>
      <c r="AR71" s="4"/>
    </row>
  </sheetData>
  <autoFilter ref="A2:R50" xr:uid="{8DC9B391-72B6-4B43-8CEF-130AFE7CBE2A}"/>
  <mergeCells count="9">
    <mergeCell ref="R1:R2"/>
    <mergeCell ref="B1:B2"/>
    <mergeCell ref="C1:C2"/>
    <mergeCell ref="A1:A2"/>
    <mergeCell ref="D1:E1"/>
    <mergeCell ref="F1:G1"/>
    <mergeCell ref="H1:I1"/>
    <mergeCell ref="O1:Q1"/>
    <mergeCell ref="J1:N1"/>
  </mergeCells>
  <conditionalFormatting sqref="A3:R50">
    <cfRule type="expression" dxfId="4" priority="1">
      <formula>MOD(ROW(),2)=0</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ignoredErrors>
    <ignoredError sqref="Q52 K52 I52 G52 E5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C5521-8861-432A-B6DC-97783EC5EC0B}">
  <sheetPr>
    <tabColor theme="7" tint="0.39997558519241921"/>
  </sheetPr>
  <dimension ref="A1:BD71"/>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38.140625" style="3" customWidth="1"/>
    <col min="2" max="2" width="12.140625" style="40" customWidth="1"/>
    <col min="3" max="3" width="12" style="40" customWidth="1"/>
    <col min="4" max="4" width="13.5703125" style="40" bestFit="1" customWidth="1"/>
    <col min="5" max="6" width="11.42578125" style="3" customWidth="1"/>
    <col min="7" max="7" width="12" style="40" bestFit="1" customWidth="1"/>
    <col min="8" max="10" width="11.5703125" style="40" bestFit="1" customWidth="1"/>
    <col min="11" max="11" width="15.28515625" style="40" customWidth="1"/>
    <col min="12" max="12" width="12" style="40" bestFit="1" customWidth="1"/>
    <col min="13" max="13" width="11.42578125" style="40" customWidth="1"/>
    <col min="14" max="14" width="34.5703125" style="3" customWidth="1"/>
    <col min="15" max="15" width="12" style="40" bestFit="1" customWidth="1"/>
    <col min="16" max="16" width="11.42578125" style="3" customWidth="1"/>
    <col min="17" max="18" width="12" style="40" bestFit="1" customWidth="1"/>
    <col min="19" max="19" width="11.5703125" style="40" bestFit="1" customWidth="1"/>
    <col min="20" max="20" width="12" style="40" bestFit="1" customWidth="1"/>
    <col min="21" max="21" width="15.28515625" style="40" customWidth="1"/>
    <col min="22" max="23" width="12" style="40" bestFit="1" customWidth="1"/>
    <col min="24" max="24" width="36.42578125" style="3" customWidth="1"/>
    <col min="25" max="25" width="13.5703125" style="40" bestFit="1" customWidth="1"/>
    <col min="26" max="26" width="11.42578125" style="3" customWidth="1"/>
    <col min="27" max="27" width="14" style="40" customWidth="1"/>
    <col min="28" max="28" width="12.85546875" style="3" customWidth="1"/>
    <col min="29" max="29" width="15.28515625" style="40" hidden="1" customWidth="1"/>
    <col min="30" max="30" width="20.28515625" style="3" hidden="1" customWidth="1"/>
    <col min="31" max="31" width="11.42578125" style="8" hidden="1" customWidth="1"/>
    <col min="32" max="32" width="15.28515625" style="3" customWidth="1"/>
    <col min="33" max="34" width="11.42578125" style="3" bestFit="1" customWidth="1"/>
    <col min="35" max="38" width="15.28515625" style="3" customWidth="1"/>
    <col min="39" max="40" width="11.42578125" style="3" bestFit="1" customWidth="1"/>
    <col min="41" max="44" width="15.28515625" style="3" customWidth="1"/>
    <col min="45" max="45" width="11.42578125" style="3" bestFit="1" customWidth="1"/>
    <col min="46" max="46" width="15.28515625" style="3" customWidth="1"/>
    <col min="47" max="47" width="11.42578125" style="3" bestFit="1" customWidth="1"/>
    <col min="48" max="48" width="15.28515625" style="3" customWidth="1"/>
    <col min="49" max="49" width="11.42578125" style="3" bestFit="1" customWidth="1"/>
    <col min="50" max="51" width="15.28515625" style="3" customWidth="1"/>
    <col min="52" max="52" width="11.42578125" style="3" bestFit="1" customWidth="1"/>
    <col min="53" max="53" width="15.28515625" style="3" customWidth="1"/>
    <col min="54" max="16384" width="9.140625" style="3"/>
  </cols>
  <sheetData>
    <row r="1" spans="1:56" x14ac:dyDescent="0.2">
      <c r="A1" s="157" t="s">
        <v>23</v>
      </c>
      <c r="B1" s="169" t="s">
        <v>176</v>
      </c>
      <c r="C1" s="170"/>
      <c r="D1" s="170"/>
      <c r="E1" s="170"/>
      <c r="F1" s="108"/>
      <c r="G1" s="171" t="s">
        <v>177</v>
      </c>
      <c r="H1" s="172"/>
      <c r="I1" s="172"/>
      <c r="J1" s="172"/>
      <c r="K1" s="172"/>
      <c r="L1" s="172"/>
      <c r="M1" s="172"/>
      <c r="N1" s="172"/>
      <c r="O1" s="172"/>
      <c r="P1" s="173"/>
      <c r="Q1" s="174" t="s">
        <v>178</v>
      </c>
      <c r="R1" s="175"/>
      <c r="S1" s="175"/>
      <c r="T1" s="175"/>
      <c r="U1" s="175"/>
      <c r="V1" s="175"/>
      <c r="W1" s="175"/>
      <c r="X1" s="175"/>
      <c r="Y1" s="175"/>
      <c r="Z1" s="176"/>
      <c r="AA1" s="177" t="s">
        <v>179</v>
      </c>
      <c r="AB1" s="178"/>
    </row>
    <row r="2" spans="1:56" s="2" customFormat="1" ht="66" customHeight="1" x14ac:dyDescent="0.2">
      <c r="A2" s="158"/>
      <c r="B2" s="62" t="s">
        <v>180</v>
      </c>
      <c r="C2" s="62" t="s">
        <v>181</v>
      </c>
      <c r="D2" s="62" t="s">
        <v>182</v>
      </c>
      <c r="E2" s="106" t="s">
        <v>183</v>
      </c>
      <c r="F2" s="63" t="s">
        <v>184</v>
      </c>
      <c r="G2" s="107" t="s">
        <v>185</v>
      </c>
      <c r="H2" s="64" t="s">
        <v>186</v>
      </c>
      <c r="I2" s="64" t="s">
        <v>187</v>
      </c>
      <c r="J2" s="64" t="s">
        <v>188</v>
      </c>
      <c r="K2" s="64" t="s">
        <v>189</v>
      </c>
      <c r="L2" s="64" t="s">
        <v>190</v>
      </c>
      <c r="M2" s="64" t="s">
        <v>191</v>
      </c>
      <c r="N2" s="67" t="s">
        <v>192</v>
      </c>
      <c r="O2" s="64" t="s">
        <v>193</v>
      </c>
      <c r="P2" s="20" t="s">
        <v>194</v>
      </c>
      <c r="Q2" s="44" t="s">
        <v>195</v>
      </c>
      <c r="R2" s="65" t="s">
        <v>196</v>
      </c>
      <c r="S2" s="65" t="s">
        <v>197</v>
      </c>
      <c r="T2" s="65" t="s">
        <v>198</v>
      </c>
      <c r="U2" s="65" t="s">
        <v>199</v>
      </c>
      <c r="V2" s="65" t="s">
        <v>200</v>
      </c>
      <c r="W2" s="65" t="s">
        <v>201</v>
      </c>
      <c r="X2" s="66" t="s">
        <v>202</v>
      </c>
      <c r="Y2" s="65" t="s">
        <v>203</v>
      </c>
      <c r="Z2" s="18" t="s">
        <v>204</v>
      </c>
      <c r="AA2" s="45" t="s">
        <v>179</v>
      </c>
      <c r="AB2" s="71" t="s">
        <v>205</v>
      </c>
      <c r="AC2" s="46" t="s">
        <v>206</v>
      </c>
      <c r="AD2" s="1" t="s">
        <v>24</v>
      </c>
      <c r="AE2" s="1" t="s">
        <v>207</v>
      </c>
    </row>
    <row r="3" spans="1:56" ht="25.5" x14ac:dyDescent="0.2">
      <c r="A3" s="32" t="s">
        <v>45</v>
      </c>
      <c r="B3" s="68">
        <v>1038224</v>
      </c>
      <c r="C3" s="68">
        <v>329710</v>
      </c>
      <c r="D3" s="68">
        <v>1367934</v>
      </c>
      <c r="E3" s="26">
        <f t="shared" ref="E3:E50" si="0">D3/AA3</f>
        <v>0.82145617337885191</v>
      </c>
      <c r="F3" s="88">
        <f t="shared" ref="F3:F50" si="1">D3/AE3</f>
        <v>83.870876762722261</v>
      </c>
      <c r="G3" s="43">
        <v>84282</v>
      </c>
      <c r="H3" s="68">
        <v>5466</v>
      </c>
      <c r="I3" s="68">
        <v>20240.72</v>
      </c>
      <c r="J3" s="68">
        <v>0</v>
      </c>
      <c r="K3" s="68">
        <v>2243</v>
      </c>
      <c r="L3" s="68">
        <v>13256</v>
      </c>
      <c r="M3" s="68">
        <v>15083</v>
      </c>
      <c r="N3" s="34" t="s">
        <v>208</v>
      </c>
      <c r="O3" s="68">
        <v>140571</v>
      </c>
      <c r="P3" s="26">
        <f t="shared" ref="P3:P50" si="2">O3/AA3</f>
        <v>8.4414098741634164E-2</v>
      </c>
      <c r="Q3" s="43">
        <v>1351</v>
      </c>
      <c r="R3" s="68">
        <v>1351</v>
      </c>
      <c r="S3" s="68">
        <v>1351</v>
      </c>
      <c r="T3" s="68">
        <v>94454</v>
      </c>
      <c r="U3" s="68">
        <v>13195</v>
      </c>
      <c r="V3" s="68">
        <v>23118</v>
      </c>
      <c r="W3" s="68">
        <v>21930</v>
      </c>
      <c r="X3" s="34" t="s">
        <v>209</v>
      </c>
      <c r="Y3" s="68">
        <v>156750</v>
      </c>
      <c r="Z3" s="26">
        <f>Y3/AA3</f>
        <v>9.4129727879513944E-2</v>
      </c>
      <c r="AA3" s="43">
        <v>1665255</v>
      </c>
      <c r="AB3" s="72">
        <f>AA3/AC3</f>
        <v>1.0000001681424449</v>
      </c>
      <c r="AC3" s="40">
        <v>1665254.72</v>
      </c>
      <c r="AD3" s="4" t="s">
        <v>46</v>
      </c>
      <c r="AE3" s="9">
        <v>16310</v>
      </c>
      <c r="AF3" s="4"/>
      <c r="AG3" s="4"/>
      <c r="AH3" s="4"/>
      <c r="AI3" s="4"/>
      <c r="AJ3" s="5"/>
      <c r="AK3" s="5"/>
      <c r="AL3" s="4"/>
      <c r="AM3" s="4"/>
      <c r="AN3" s="4"/>
      <c r="AO3" s="4"/>
      <c r="AP3" s="5"/>
      <c r="AQ3" s="5"/>
      <c r="AR3" s="4"/>
      <c r="AS3" s="4"/>
      <c r="AT3" s="4"/>
      <c r="AU3" s="4"/>
      <c r="AV3" s="4"/>
      <c r="AW3" s="4"/>
      <c r="AX3" s="4"/>
      <c r="AY3" s="4"/>
      <c r="AZ3" s="7"/>
      <c r="BA3" s="4"/>
      <c r="BB3" s="4"/>
      <c r="BC3" s="7"/>
      <c r="BD3" s="4"/>
    </row>
    <row r="4" spans="1:56" x14ac:dyDescent="0.2">
      <c r="A4" s="32" t="s">
        <v>48</v>
      </c>
      <c r="B4" s="68">
        <v>535420</v>
      </c>
      <c r="C4" s="68">
        <v>122301</v>
      </c>
      <c r="D4" s="68">
        <v>657721</v>
      </c>
      <c r="E4" s="26">
        <f t="shared" si="0"/>
        <v>0.75108714022738587</v>
      </c>
      <c r="F4" s="88">
        <f t="shared" si="1"/>
        <v>28.653872963317941</v>
      </c>
      <c r="G4" s="43">
        <v>20975</v>
      </c>
      <c r="H4" s="68">
        <v>7666</v>
      </c>
      <c r="I4" s="68">
        <v>3671</v>
      </c>
      <c r="J4" s="68">
        <v>0</v>
      </c>
      <c r="K4" s="68">
        <v>3145</v>
      </c>
      <c r="L4" s="68">
        <v>0</v>
      </c>
      <c r="M4" s="68">
        <v>12020</v>
      </c>
      <c r="N4" s="34" t="s">
        <v>50</v>
      </c>
      <c r="O4" s="68">
        <v>47477</v>
      </c>
      <c r="P4" s="26">
        <f t="shared" si="2"/>
        <v>5.421655102478954E-2</v>
      </c>
      <c r="Q4" s="43">
        <v>0</v>
      </c>
      <c r="R4" s="68">
        <v>0</v>
      </c>
      <c r="S4" s="68">
        <v>0</v>
      </c>
      <c r="T4" s="68">
        <v>98741</v>
      </c>
      <c r="U4" s="68">
        <v>4375</v>
      </c>
      <c r="V4" s="68">
        <v>32418</v>
      </c>
      <c r="W4" s="68">
        <v>34960</v>
      </c>
      <c r="X4" s="34" t="s">
        <v>50</v>
      </c>
      <c r="Y4" s="68">
        <v>170494</v>
      </c>
      <c r="Z4" s="26">
        <f t="shared" ref="Z4:Z50" si="3">Y4/AA4</f>
        <v>0.19469630874782456</v>
      </c>
      <c r="AA4" s="43">
        <v>875692</v>
      </c>
      <c r="AB4" s="72">
        <f t="shared" ref="AB4:AB50" si="4">AA4/AC4</f>
        <v>0.60892796546525663</v>
      </c>
      <c r="AC4" s="40">
        <v>1438088</v>
      </c>
      <c r="AD4" s="4" t="s">
        <v>49</v>
      </c>
      <c r="AE4" s="9">
        <v>22954</v>
      </c>
      <c r="AF4" s="4"/>
      <c r="AG4" s="4"/>
      <c r="AH4" s="4"/>
      <c r="AI4" s="4"/>
      <c r="AJ4" s="5"/>
      <c r="AK4" s="5"/>
      <c r="AL4" s="4"/>
      <c r="AM4" s="4"/>
      <c r="AN4" s="4"/>
      <c r="AO4" s="4"/>
      <c r="AP4" s="5"/>
      <c r="AQ4" s="5"/>
      <c r="AR4" s="4"/>
      <c r="AS4" s="4"/>
      <c r="AT4" s="4"/>
      <c r="AU4" s="4"/>
      <c r="AV4" s="4"/>
      <c r="AW4" s="4"/>
      <c r="AX4" s="4"/>
      <c r="AY4" s="4"/>
      <c r="AZ4" s="7"/>
      <c r="BA4" s="4"/>
      <c r="BB4" s="4"/>
      <c r="BC4" s="7"/>
      <c r="BD4" s="4"/>
    </row>
    <row r="5" spans="1:56" ht="38.25" x14ac:dyDescent="0.2">
      <c r="A5" s="32" t="s">
        <v>51</v>
      </c>
      <c r="B5" s="68">
        <v>542065</v>
      </c>
      <c r="C5" s="68">
        <v>188448</v>
      </c>
      <c r="D5" s="68">
        <v>730513</v>
      </c>
      <c r="E5" s="26">
        <f t="shared" si="0"/>
        <v>0.79851885859198657</v>
      </c>
      <c r="F5" s="88">
        <f t="shared" si="1"/>
        <v>51.975311277125577</v>
      </c>
      <c r="G5" s="43">
        <v>26544</v>
      </c>
      <c r="H5" s="68">
        <v>4711</v>
      </c>
      <c r="I5" s="68">
        <v>2369</v>
      </c>
      <c r="J5" s="68">
        <v>0</v>
      </c>
      <c r="K5" s="68">
        <v>1933</v>
      </c>
      <c r="L5" s="68">
        <v>3370</v>
      </c>
      <c r="M5" s="68">
        <v>3281</v>
      </c>
      <c r="N5" s="34" t="s">
        <v>210</v>
      </c>
      <c r="O5" s="68">
        <v>42208</v>
      </c>
      <c r="P5" s="26">
        <f t="shared" si="2"/>
        <v>4.6137281586296985E-2</v>
      </c>
      <c r="Q5" s="43">
        <v>4366</v>
      </c>
      <c r="R5" s="68">
        <v>1927</v>
      </c>
      <c r="S5" s="68">
        <v>0</v>
      </c>
      <c r="T5" s="68">
        <v>79121</v>
      </c>
      <c r="U5" s="68">
        <v>18390</v>
      </c>
      <c r="V5" s="68">
        <v>19922</v>
      </c>
      <c r="W5" s="68">
        <v>18388</v>
      </c>
      <c r="X5" s="34" t="s">
        <v>211</v>
      </c>
      <c r="Y5" s="68">
        <v>142114</v>
      </c>
      <c r="Z5" s="26">
        <f t="shared" si="3"/>
        <v>0.15534385982171647</v>
      </c>
      <c r="AA5" s="43">
        <v>914835</v>
      </c>
      <c r="AB5" s="72">
        <f t="shared" si="4"/>
        <v>0.72526403579565901</v>
      </c>
      <c r="AC5" s="40">
        <v>1261382</v>
      </c>
      <c r="AD5" s="4" t="s">
        <v>52</v>
      </c>
      <c r="AE5" s="9">
        <v>14055</v>
      </c>
      <c r="AF5" s="4"/>
      <c r="AG5" s="4"/>
      <c r="AH5" s="4"/>
      <c r="AI5" s="4"/>
      <c r="AJ5" s="5"/>
      <c r="AK5" s="5"/>
      <c r="AL5" s="4"/>
      <c r="AM5" s="4"/>
      <c r="AN5" s="4"/>
      <c r="AO5" s="4"/>
      <c r="AP5" s="5"/>
      <c r="AQ5" s="5"/>
      <c r="AR5" s="4"/>
      <c r="AS5" s="4"/>
      <c r="AT5" s="4"/>
      <c r="AU5" s="4"/>
      <c r="AV5" s="6"/>
      <c r="AW5" s="4"/>
      <c r="AX5" s="5"/>
      <c r="AY5" s="4"/>
      <c r="AZ5" s="7"/>
      <c r="BA5" s="4"/>
      <c r="BB5" s="4"/>
      <c r="BC5" s="7"/>
      <c r="BD5" s="4"/>
    </row>
    <row r="6" spans="1:56" x14ac:dyDescent="0.2">
      <c r="A6" s="32" t="s">
        <v>54</v>
      </c>
      <c r="B6" s="68">
        <v>59357</v>
      </c>
      <c r="C6" s="68">
        <v>20340</v>
      </c>
      <c r="D6" s="68">
        <v>79697</v>
      </c>
      <c r="E6" s="26">
        <f t="shared" si="0"/>
        <v>0.62323657293002599</v>
      </c>
      <c r="F6" s="88">
        <f t="shared" si="1"/>
        <v>41.945789473684208</v>
      </c>
      <c r="G6" s="43">
        <v>7067</v>
      </c>
      <c r="H6" s="68">
        <v>2378</v>
      </c>
      <c r="I6" s="68">
        <v>0</v>
      </c>
      <c r="J6" s="68">
        <v>0</v>
      </c>
      <c r="K6" s="68">
        <v>976</v>
      </c>
      <c r="L6" s="68">
        <v>217</v>
      </c>
      <c r="M6" s="68">
        <v>0</v>
      </c>
      <c r="N6" s="34"/>
      <c r="O6" s="68">
        <v>10638</v>
      </c>
      <c r="P6" s="26">
        <f t="shared" si="2"/>
        <v>8.3189965278863895E-2</v>
      </c>
      <c r="Q6" s="43">
        <v>1000</v>
      </c>
      <c r="R6" s="68">
        <v>272</v>
      </c>
      <c r="S6" s="68">
        <v>0</v>
      </c>
      <c r="T6" s="68">
        <v>6302</v>
      </c>
      <c r="U6" s="68">
        <v>2500</v>
      </c>
      <c r="V6" s="68">
        <v>10057</v>
      </c>
      <c r="W6" s="68">
        <v>17410</v>
      </c>
      <c r="X6" s="34" t="s">
        <v>212</v>
      </c>
      <c r="Y6" s="68">
        <v>37541</v>
      </c>
      <c r="Z6" s="26">
        <f t="shared" si="3"/>
        <v>0.29357346179111016</v>
      </c>
      <c r="AA6" s="43">
        <v>127876</v>
      </c>
      <c r="AB6" s="72">
        <f t="shared" si="4"/>
        <v>1</v>
      </c>
      <c r="AC6" s="40">
        <v>127876</v>
      </c>
      <c r="AD6" s="4" t="s">
        <v>52</v>
      </c>
      <c r="AE6" s="9">
        <v>1900</v>
      </c>
      <c r="AF6" s="4"/>
      <c r="AG6" s="4"/>
      <c r="AH6" s="4"/>
      <c r="AI6" s="4"/>
      <c r="AJ6" s="5"/>
      <c r="AK6" s="5"/>
      <c r="AL6" s="4"/>
      <c r="AM6" s="4"/>
      <c r="AN6" s="4"/>
      <c r="AO6" s="4"/>
      <c r="AP6" s="5"/>
      <c r="AQ6" s="5"/>
      <c r="AR6" s="4"/>
      <c r="AS6" s="4"/>
      <c r="AT6" s="4"/>
      <c r="AU6" s="4"/>
      <c r="AV6" s="6"/>
      <c r="AW6" s="4"/>
      <c r="AX6" s="4"/>
      <c r="AY6" s="4"/>
      <c r="AZ6" s="7"/>
      <c r="BA6" s="4"/>
      <c r="BB6" s="4"/>
      <c r="BC6" s="7"/>
      <c r="BD6" s="4"/>
    </row>
    <row r="7" spans="1:56" ht="25.5" x14ac:dyDescent="0.2">
      <c r="A7" s="32" t="s">
        <v>55</v>
      </c>
      <c r="B7" s="68">
        <v>126467</v>
      </c>
      <c r="C7" s="68">
        <v>3279</v>
      </c>
      <c r="D7" s="68">
        <v>129746</v>
      </c>
      <c r="E7" s="26">
        <f t="shared" si="0"/>
        <v>0.61618320320662601</v>
      </c>
      <c r="F7" s="88">
        <f t="shared" si="1"/>
        <v>6.6962221304706855</v>
      </c>
      <c r="G7" s="43">
        <v>3999</v>
      </c>
      <c r="H7" s="68">
        <v>5063</v>
      </c>
      <c r="I7" s="68">
        <v>0</v>
      </c>
      <c r="J7" s="68">
        <v>0</v>
      </c>
      <c r="K7" s="68">
        <v>2078</v>
      </c>
      <c r="L7" s="68">
        <v>0</v>
      </c>
      <c r="M7" s="68">
        <v>453</v>
      </c>
      <c r="N7" s="34" t="s">
        <v>213</v>
      </c>
      <c r="O7" s="68">
        <v>11593</v>
      </c>
      <c r="P7" s="26">
        <f t="shared" si="2"/>
        <v>5.505689481582797E-2</v>
      </c>
      <c r="Q7" s="43">
        <v>0</v>
      </c>
      <c r="R7" s="68">
        <v>0</v>
      </c>
      <c r="S7" s="68">
        <v>0</v>
      </c>
      <c r="T7" s="68">
        <v>28066</v>
      </c>
      <c r="U7" s="68">
        <v>2320</v>
      </c>
      <c r="V7" s="68">
        <v>21413</v>
      </c>
      <c r="W7" s="68">
        <v>17426</v>
      </c>
      <c r="X7" s="34" t="s">
        <v>214</v>
      </c>
      <c r="Y7" s="68">
        <v>69225</v>
      </c>
      <c r="Z7" s="26">
        <f t="shared" si="3"/>
        <v>0.32875990197754601</v>
      </c>
      <c r="AA7" s="43">
        <v>210564</v>
      </c>
      <c r="AB7" s="72">
        <f t="shared" si="4"/>
        <v>0.82070750378073309</v>
      </c>
      <c r="AC7" s="40">
        <v>256564</v>
      </c>
      <c r="AD7" s="4" t="s">
        <v>56</v>
      </c>
      <c r="AE7" s="9">
        <v>19376</v>
      </c>
      <c r="AF7" s="4"/>
      <c r="AG7" s="4"/>
      <c r="AH7" s="4"/>
      <c r="AI7" s="4"/>
      <c r="AJ7" s="5"/>
      <c r="AK7" s="5"/>
      <c r="AL7" s="4"/>
      <c r="AM7" s="4"/>
      <c r="AN7" s="4"/>
      <c r="AO7" s="4"/>
      <c r="AP7" s="5"/>
      <c r="AQ7" s="5"/>
      <c r="AR7" s="4"/>
      <c r="AS7" s="4"/>
      <c r="AT7" s="4"/>
      <c r="AU7" s="4"/>
      <c r="AV7" s="4"/>
      <c r="AW7" s="4"/>
      <c r="AX7" s="4"/>
      <c r="AY7" s="4"/>
      <c r="AZ7" s="7"/>
      <c r="BA7" s="4"/>
      <c r="BB7" s="4"/>
      <c r="BC7" s="7"/>
      <c r="BD7" s="4"/>
    </row>
    <row r="8" spans="1:56" ht="38.25" x14ac:dyDescent="0.2">
      <c r="A8" s="32" t="s">
        <v>58</v>
      </c>
      <c r="B8" s="68">
        <v>204891</v>
      </c>
      <c r="C8" s="68">
        <v>31142</v>
      </c>
      <c r="D8" s="68">
        <v>236033</v>
      </c>
      <c r="E8" s="26">
        <f t="shared" si="0"/>
        <v>0.68898048064264716</v>
      </c>
      <c r="F8" s="88">
        <f t="shared" si="1"/>
        <v>30.156253992589754</v>
      </c>
      <c r="G8" s="43">
        <v>17709</v>
      </c>
      <c r="H8" s="68">
        <v>2623</v>
      </c>
      <c r="I8" s="68">
        <v>997</v>
      </c>
      <c r="J8" s="68">
        <v>0</v>
      </c>
      <c r="K8" s="68">
        <v>1076</v>
      </c>
      <c r="L8" s="68">
        <v>2299</v>
      </c>
      <c r="M8" s="68">
        <v>5016</v>
      </c>
      <c r="N8" s="34" t="s">
        <v>215</v>
      </c>
      <c r="O8" s="68">
        <v>29720</v>
      </c>
      <c r="P8" s="26">
        <f t="shared" si="2"/>
        <v>8.6752699345851961E-2</v>
      </c>
      <c r="Q8" s="43">
        <v>1268</v>
      </c>
      <c r="R8" s="68">
        <v>6395</v>
      </c>
      <c r="S8" s="68">
        <v>4638</v>
      </c>
      <c r="T8" s="68">
        <v>36092</v>
      </c>
      <c r="U8" s="68">
        <v>4865</v>
      </c>
      <c r="V8" s="68">
        <v>11094</v>
      </c>
      <c r="W8" s="68">
        <v>12478</v>
      </c>
      <c r="X8" s="34" t="s">
        <v>216</v>
      </c>
      <c r="Y8" s="68">
        <v>76830</v>
      </c>
      <c r="Z8" s="26">
        <f t="shared" si="3"/>
        <v>0.22426682001150086</v>
      </c>
      <c r="AA8" s="43">
        <v>342583</v>
      </c>
      <c r="AB8" s="72">
        <f t="shared" si="4"/>
        <v>1</v>
      </c>
      <c r="AC8" s="40">
        <v>342583</v>
      </c>
      <c r="AD8" s="4" t="s">
        <v>59</v>
      </c>
      <c r="AE8" s="9">
        <v>7827</v>
      </c>
      <c r="AF8" s="4"/>
      <c r="AG8" s="4"/>
      <c r="AH8" s="4"/>
      <c r="AI8" s="4"/>
      <c r="AJ8" s="5"/>
      <c r="AK8" s="5"/>
      <c r="AL8" s="4"/>
      <c r="AM8" s="4"/>
      <c r="AN8" s="4"/>
      <c r="AO8" s="4"/>
      <c r="AP8" s="5"/>
      <c r="AQ8" s="5"/>
      <c r="AR8" s="4"/>
      <c r="AS8" s="4"/>
      <c r="AT8" s="4"/>
      <c r="AU8" s="4"/>
      <c r="AV8" s="6"/>
      <c r="AW8" s="4"/>
      <c r="AX8" s="4"/>
      <c r="AY8" s="4"/>
      <c r="AZ8" s="7"/>
      <c r="BA8" s="4"/>
      <c r="BB8" s="4"/>
      <c r="BC8" s="7"/>
      <c r="BD8" s="4"/>
    </row>
    <row r="9" spans="1:56" x14ac:dyDescent="0.2">
      <c r="A9" s="32" t="s">
        <v>61</v>
      </c>
      <c r="B9" s="68">
        <v>736652</v>
      </c>
      <c r="C9" s="68">
        <v>82230</v>
      </c>
      <c r="D9" s="68">
        <v>818882</v>
      </c>
      <c r="E9" s="26">
        <f t="shared" si="0"/>
        <v>0.72277465422738463</v>
      </c>
      <c r="F9" s="88">
        <f t="shared" si="1"/>
        <v>23.387273661963786</v>
      </c>
      <c r="G9" s="43">
        <v>91387</v>
      </c>
      <c r="H9" s="68">
        <v>11735</v>
      </c>
      <c r="I9" s="68">
        <v>15000</v>
      </c>
      <c r="J9" s="68">
        <v>0</v>
      </c>
      <c r="K9" s="68">
        <v>4815</v>
      </c>
      <c r="L9" s="68">
        <v>29088</v>
      </c>
      <c r="M9" s="68">
        <v>8660</v>
      </c>
      <c r="N9" s="34" t="s">
        <v>217</v>
      </c>
      <c r="O9" s="68">
        <v>160685</v>
      </c>
      <c r="P9" s="26">
        <f t="shared" si="2"/>
        <v>0.14182635021227394</v>
      </c>
      <c r="Q9" s="43">
        <v>6066</v>
      </c>
      <c r="R9" s="68">
        <v>12728</v>
      </c>
      <c r="S9" s="68">
        <v>23445</v>
      </c>
      <c r="T9" s="68">
        <v>30783</v>
      </c>
      <c r="U9" s="68">
        <v>0</v>
      </c>
      <c r="V9" s="68">
        <v>49630</v>
      </c>
      <c r="W9" s="68">
        <v>30751</v>
      </c>
      <c r="X9" s="34" t="s">
        <v>218</v>
      </c>
      <c r="Y9" s="68">
        <v>153403</v>
      </c>
      <c r="Z9" s="26">
        <f t="shared" si="3"/>
        <v>0.13539899556034141</v>
      </c>
      <c r="AA9" s="43">
        <v>1132970</v>
      </c>
      <c r="AB9" s="72">
        <f t="shared" si="4"/>
        <v>1</v>
      </c>
      <c r="AC9" s="40">
        <v>1132970</v>
      </c>
      <c r="AD9" s="4" t="s">
        <v>62</v>
      </c>
      <c r="AE9" s="9">
        <v>35014</v>
      </c>
      <c r="AF9" s="4"/>
      <c r="AG9" s="4"/>
      <c r="AH9" s="4"/>
      <c r="AI9" s="4"/>
      <c r="AJ9" s="5"/>
      <c r="AK9" s="5"/>
      <c r="AL9" s="4"/>
      <c r="AM9" s="4"/>
      <c r="AN9" s="4"/>
      <c r="AO9" s="4"/>
      <c r="AP9" s="5"/>
      <c r="AQ9" s="5"/>
      <c r="AR9" s="4"/>
      <c r="AS9" s="4"/>
      <c r="AT9" s="4"/>
      <c r="AU9" s="4"/>
      <c r="AV9" s="4"/>
      <c r="AW9" s="4"/>
      <c r="AX9" s="4"/>
      <c r="AY9" s="4"/>
      <c r="AZ9" s="7"/>
      <c r="BA9" s="4"/>
      <c r="BB9" s="4"/>
      <c r="BC9" s="7"/>
      <c r="BD9" s="4"/>
    </row>
    <row r="10" spans="1:56" x14ac:dyDescent="0.2">
      <c r="A10" s="32" t="s">
        <v>63</v>
      </c>
      <c r="B10" s="68">
        <v>2077553</v>
      </c>
      <c r="C10" s="68">
        <v>508742</v>
      </c>
      <c r="D10" s="68">
        <v>2586295</v>
      </c>
      <c r="E10" s="26">
        <f t="shared" si="0"/>
        <v>0.78201551334551078</v>
      </c>
      <c r="F10" s="88">
        <f t="shared" si="1"/>
        <v>32.173050368840734</v>
      </c>
      <c r="G10" s="43">
        <v>104196</v>
      </c>
      <c r="H10" s="68">
        <v>26943</v>
      </c>
      <c r="I10" s="68">
        <v>12512</v>
      </c>
      <c r="J10" s="68">
        <v>0</v>
      </c>
      <c r="K10" s="68">
        <v>11055</v>
      </c>
      <c r="L10" s="68">
        <v>11292</v>
      </c>
      <c r="M10" s="68">
        <v>44916</v>
      </c>
      <c r="N10" s="34" t="s">
        <v>219</v>
      </c>
      <c r="O10" s="68">
        <v>210914</v>
      </c>
      <c r="P10" s="26">
        <f t="shared" si="2"/>
        <v>6.3773861830052278E-2</v>
      </c>
      <c r="Q10" s="43">
        <v>5785</v>
      </c>
      <c r="R10" s="68">
        <v>16002</v>
      </c>
      <c r="S10" s="68">
        <v>0</v>
      </c>
      <c r="T10" s="68">
        <v>339926</v>
      </c>
      <c r="U10" s="68">
        <v>34352</v>
      </c>
      <c r="V10" s="68">
        <v>113943</v>
      </c>
      <c r="W10" s="68">
        <v>0</v>
      </c>
      <c r="X10" s="34" t="s">
        <v>50</v>
      </c>
      <c r="Y10" s="68">
        <v>510008</v>
      </c>
      <c r="Z10" s="26">
        <f t="shared" si="3"/>
        <v>0.15421062482443698</v>
      </c>
      <c r="AA10" s="43">
        <v>3307217</v>
      </c>
      <c r="AB10" s="72">
        <f t="shared" si="4"/>
        <v>0.99329964685663963</v>
      </c>
      <c r="AC10" s="40">
        <v>3329526</v>
      </c>
      <c r="AD10" s="4" t="s">
        <v>64</v>
      </c>
      <c r="AE10" s="9">
        <v>80387</v>
      </c>
      <c r="AF10" s="4"/>
      <c r="AG10" s="4"/>
      <c r="AH10" s="4"/>
      <c r="AI10" s="4"/>
      <c r="AJ10" s="5"/>
      <c r="AK10" s="5"/>
      <c r="AL10" s="4"/>
      <c r="AM10" s="4"/>
      <c r="AN10" s="4"/>
      <c r="AO10" s="4"/>
      <c r="AP10" s="5"/>
      <c r="AQ10" s="5"/>
      <c r="AR10" s="4"/>
      <c r="AS10" s="4"/>
      <c r="AT10" s="4"/>
      <c r="AU10" s="4"/>
      <c r="AV10" s="6"/>
      <c r="AW10" s="4"/>
      <c r="AX10" s="5"/>
      <c r="AY10" s="4"/>
      <c r="AZ10" s="7"/>
      <c r="BA10" s="4"/>
      <c r="BB10" s="4"/>
      <c r="BC10" s="7"/>
      <c r="BD10" s="4"/>
    </row>
    <row r="11" spans="1:56" ht="25.5" x14ac:dyDescent="0.2">
      <c r="A11" s="32" t="s">
        <v>66</v>
      </c>
      <c r="B11" s="68">
        <v>982422</v>
      </c>
      <c r="C11" s="68">
        <v>360691</v>
      </c>
      <c r="D11" s="68">
        <v>1343113</v>
      </c>
      <c r="E11" s="26">
        <f t="shared" si="0"/>
        <v>0.77500493353290578</v>
      </c>
      <c r="F11" s="88">
        <f t="shared" si="1"/>
        <v>40.085745836566588</v>
      </c>
      <c r="G11" s="43">
        <v>65665</v>
      </c>
      <c r="H11" s="68">
        <v>11230</v>
      </c>
      <c r="I11" s="68">
        <v>19295</v>
      </c>
      <c r="J11" s="68">
        <v>0</v>
      </c>
      <c r="K11" s="68">
        <v>4608</v>
      </c>
      <c r="L11" s="68">
        <v>22030</v>
      </c>
      <c r="M11" s="68">
        <v>24053</v>
      </c>
      <c r="N11" s="34" t="s">
        <v>220</v>
      </c>
      <c r="O11" s="68">
        <v>146881</v>
      </c>
      <c r="P11" s="26">
        <f t="shared" si="2"/>
        <v>8.4753479150486019E-2</v>
      </c>
      <c r="Q11" s="43">
        <v>11197</v>
      </c>
      <c r="R11" s="68">
        <v>2782</v>
      </c>
      <c r="S11" s="68">
        <v>1185</v>
      </c>
      <c r="T11" s="68">
        <v>155327</v>
      </c>
      <c r="U11" s="68">
        <v>25061</v>
      </c>
      <c r="V11" s="68">
        <v>47492</v>
      </c>
      <c r="W11" s="68">
        <v>0</v>
      </c>
      <c r="X11" s="34" t="s">
        <v>50</v>
      </c>
      <c r="Y11" s="68">
        <v>243044</v>
      </c>
      <c r="Z11" s="26">
        <f t="shared" si="3"/>
        <v>0.14024158731660818</v>
      </c>
      <c r="AA11" s="43">
        <v>1733038</v>
      </c>
      <c r="AB11" s="72">
        <f t="shared" si="4"/>
        <v>0.99337952571036825</v>
      </c>
      <c r="AC11" s="40">
        <v>1744588</v>
      </c>
      <c r="AD11" s="4" t="s">
        <v>67</v>
      </c>
      <c r="AE11" s="9">
        <v>33506</v>
      </c>
      <c r="AF11" s="4"/>
      <c r="AG11" s="4"/>
      <c r="AH11" s="4"/>
      <c r="AI11" s="4"/>
      <c r="AJ11" s="5"/>
      <c r="AK11" s="5"/>
      <c r="AL11" s="4"/>
      <c r="AM11" s="4"/>
      <c r="AN11" s="4"/>
      <c r="AO11" s="4"/>
      <c r="AP11" s="5"/>
      <c r="AQ11" s="5"/>
      <c r="AR11" s="4"/>
      <c r="AS11" s="4"/>
      <c r="AT11" s="4"/>
      <c r="AU11" s="4"/>
      <c r="AV11" s="4"/>
      <c r="AW11" s="4"/>
      <c r="AX11" s="5"/>
      <c r="AY11" s="4"/>
      <c r="AZ11" s="7"/>
      <c r="BA11" s="4"/>
      <c r="BB11" s="4"/>
      <c r="BC11" s="7"/>
      <c r="BD11" s="4"/>
    </row>
    <row r="12" spans="1:56" ht="25.5" x14ac:dyDescent="0.2">
      <c r="A12" s="32" t="s">
        <v>69</v>
      </c>
      <c r="B12" s="68">
        <v>378064</v>
      </c>
      <c r="C12" s="68">
        <v>118489</v>
      </c>
      <c r="D12" s="68">
        <v>496553</v>
      </c>
      <c r="E12" s="26">
        <f t="shared" si="0"/>
        <v>0.76425926324959448</v>
      </c>
      <c r="F12" s="88">
        <f t="shared" si="1"/>
        <v>37.772174045336982</v>
      </c>
      <c r="G12" s="43">
        <v>34459</v>
      </c>
      <c r="H12" s="68">
        <v>4406</v>
      </c>
      <c r="I12" s="68">
        <v>0</v>
      </c>
      <c r="J12" s="68">
        <v>164</v>
      </c>
      <c r="K12" s="68">
        <v>1808</v>
      </c>
      <c r="L12" s="68">
        <v>3585</v>
      </c>
      <c r="M12" s="68">
        <v>7390</v>
      </c>
      <c r="N12" s="34" t="s">
        <v>221</v>
      </c>
      <c r="O12" s="68">
        <v>51812</v>
      </c>
      <c r="P12" s="26">
        <f t="shared" si="2"/>
        <v>7.9745366451291169E-2</v>
      </c>
      <c r="Q12" s="43">
        <v>399</v>
      </c>
      <c r="R12" s="68">
        <v>0</v>
      </c>
      <c r="S12" s="68">
        <v>0</v>
      </c>
      <c r="T12" s="68">
        <v>68580</v>
      </c>
      <c r="U12" s="68">
        <v>5136</v>
      </c>
      <c r="V12" s="68">
        <v>18633</v>
      </c>
      <c r="W12" s="68">
        <v>8605</v>
      </c>
      <c r="X12" s="34" t="s">
        <v>222</v>
      </c>
      <c r="Y12" s="68">
        <v>101353</v>
      </c>
      <c r="Z12" s="26">
        <f t="shared" si="3"/>
        <v>0.15599537029911439</v>
      </c>
      <c r="AA12" s="43">
        <v>649718</v>
      </c>
      <c r="AB12" s="72">
        <f t="shared" si="4"/>
        <v>0.91774301082559273</v>
      </c>
      <c r="AC12" s="40">
        <v>707952</v>
      </c>
      <c r="AD12" s="4" t="s">
        <v>70</v>
      </c>
      <c r="AE12" s="9">
        <v>13146</v>
      </c>
      <c r="AF12" s="4"/>
      <c r="AG12" s="4"/>
      <c r="AH12" s="4"/>
      <c r="AI12" s="4"/>
      <c r="AJ12" s="5"/>
      <c r="AK12" s="5"/>
      <c r="AL12" s="4"/>
      <c r="AM12" s="4"/>
      <c r="AN12" s="4"/>
      <c r="AO12" s="4"/>
      <c r="AP12" s="5"/>
      <c r="AQ12" s="5"/>
      <c r="AR12" s="4"/>
      <c r="AS12" s="4"/>
      <c r="AT12" s="4"/>
      <c r="AU12" s="4"/>
      <c r="AV12" s="4"/>
      <c r="AW12" s="4"/>
      <c r="AX12" s="4"/>
      <c r="AY12" s="4"/>
      <c r="AZ12" s="7"/>
      <c r="BA12" s="4"/>
      <c r="BB12" s="4"/>
      <c r="BC12" s="7"/>
      <c r="BD12" s="4"/>
    </row>
    <row r="13" spans="1:56" ht="25.5" x14ac:dyDescent="0.2">
      <c r="A13" s="32" t="s">
        <v>72</v>
      </c>
      <c r="B13" s="68">
        <v>1166857</v>
      </c>
      <c r="C13" s="68">
        <v>644876</v>
      </c>
      <c r="D13" s="68">
        <v>1811733</v>
      </c>
      <c r="E13" s="26">
        <f t="shared" si="0"/>
        <v>0.81965146106760411</v>
      </c>
      <c r="F13" s="88">
        <f t="shared" si="1"/>
        <v>38.51718859621149</v>
      </c>
      <c r="G13" s="43">
        <v>122596</v>
      </c>
      <c r="H13" s="68">
        <v>15765</v>
      </c>
      <c r="I13" s="68">
        <v>3059</v>
      </c>
      <c r="J13" s="68">
        <v>0</v>
      </c>
      <c r="K13" s="68">
        <v>6469</v>
      </c>
      <c r="L13" s="68">
        <v>0</v>
      </c>
      <c r="M13" s="68">
        <v>0</v>
      </c>
      <c r="N13" s="34" t="s">
        <v>50</v>
      </c>
      <c r="O13" s="68">
        <v>147889</v>
      </c>
      <c r="P13" s="26">
        <f t="shared" si="2"/>
        <v>6.690689794016387E-2</v>
      </c>
      <c r="Q13" s="43">
        <v>16465</v>
      </c>
      <c r="R13" s="68">
        <v>8114</v>
      </c>
      <c r="S13" s="68">
        <v>0</v>
      </c>
      <c r="T13" s="68">
        <v>79693</v>
      </c>
      <c r="U13" s="68">
        <v>7405</v>
      </c>
      <c r="V13" s="68">
        <v>66671</v>
      </c>
      <c r="W13" s="68">
        <v>72400</v>
      </c>
      <c r="X13" s="34" t="s">
        <v>223</v>
      </c>
      <c r="Y13" s="68">
        <v>250748</v>
      </c>
      <c r="Z13" s="26">
        <f t="shared" si="3"/>
        <v>0.11344164099223207</v>
      </c>
      <c r="AA13" s="43">
        <v>2210370</v>
      </c>
      <c r="AB13" s="72">
        <f t="shared" si="4"/>
        <v>0.97927474913054069</v>
      </c>
      <c r="AC13" s="40">
        <v>2257150</v>
      </c>
      <c r="AD13" s="4" t="s">
        <v>73</v>
      </c>
      <c r="AE13" s="9">
        <v>47037</v>
      </c>
      <c r="AF13" s="4"/>
      <c r="AG13" s="4"/>
      <c r="AH13" s="4"/>
      <c r="AI13" s="4"/>
      <c r="AJ13" s="5"/>
      <c r="AK13" s="5"/>
      <c r="AL13" s="4"/>
      <c r="AM13" s="4"/>
      <c r="AN13" s="4"/>
      <c r="AO13" s="4"/>
      <c r="AP13" s="5"/>
      <c r="AQ13" s="5"/>
      <c r="AR13" s="4"/>
      <c r="AS13" s="4"/>
      <c r="AT13" s="4"/>
      <c r="AU13" s="4"/>
      <c r="AV13" s="4"/>
      <c r="AW13" s="4"/>
      <c r="AX13" s="4"/>
      <c r="AY13" s="4"/>
      <c r="AZ13" s="7"/>
      <c r="BA13" s="4"/>
      <c r="BB13" s="4"/>
      <c r="BC13" s="7"/>
      <c r="BD13" s="4"/>
    </row>
    <row r="14" spans="1:56" ht="25.5" x14ac:dyDescent="0.2">
      <c r="A14" s="32" t="s">
        <v>74</v>
      </c>
      <c r="B14" s="68">
        <v>143841</v>
      </c>
      <c r="C14" s="68">
        <v>46295</v>
      </c>
      <c r="D14" s="68">
        <v>190136</v>
      </c>
      <c r="E14" s="26">
        <f t="shared" si="0"/>
        <v>0.749251284637937</v>
      </c>
      <c r="F14" s="88">
        <f t="shared" si="1"/>
        <v>29.593151750972762</v>
      </c>
      <c r="G14" s="43">
        <v>8927</v>
      </c>
      <c r="H14" s="68">
        <v>2378</v>
      </c>
      <c r="I14" s="68">
        <v>0</v>
      </c>
      <c r="J14" s="68">
        <v>0</v>
      </c>
      <c r="K14" s="68">
        <v>976</v>
      </c>
      <c r="L14" s="68">
        <v>0</v>
      </c>
      <c r="M14" s="68">
        <v>7950</v>
      </c>
      <c r="N14" s="34" t="s">
        <v>224</v>
      </c>
      <c r="O14" s="68">
        <v>20231</v>
      </c>
      <c r="P14" s="26">
        <f t="shared" si="2"/>
        <v>7.9722423631033074E-2</v>
      </c>
      <c r="Q14" s="43">
        <v>2740</v>
      </c>
      <c r="R14" s="68">
        <v>1250</v>
      </c>
      <c r="S14" s="68">
        <v>0</v>
      </c>
      <c r="T14" s="68">
        <v>25475</v>
      </c>
      <c r="U14" s="68">
        <v>2614</v>
      </c>
      <c r="V14" s="68">
        <v>10057</v>
      </c>
      <c r="W14" s="68">
        <v>1265</v>
      </c>
      <c r="X14" s="34" t="s">
        <v>225</v>
      </c>
      <c r="Y14" s="68">
        <v>43401</v>
      </c>
      <c r="Z14" s="26">
        <f t="shared" si="3"/>
        <v>0.17102629173102993</v>
      </c>
      <c r="AA14" s="43">
        <v>253768</v>
      </c>
      <c r="AB14" s="72">
        <f t="shared" si="4"/>
        <v>1</v>
      </c>
      <c r="AC14" s="40">
        <v>253768</v>
      </c>
      <c r="AD14" s="4" t="s">
        <v>75</v>
      </c>
      <c r="AE14" s="9">
        <v>6425</v>
      </c>
      <c r="AF14" s="4"/>
      <c r="AG14" s="4"/>
      <c r="AH14" s="4"/>
      <c r="AI14" s="4"/>
      <c r="AJ14" s="5"/>
      <c r="AK14" s="5"/>
      <c r="AL14" s="4"/>
      <c r="AM14" s="4"/>
      <c r="AN14" s="4"/>
      <c r="AO14" s="4"/>
      <c r="AP14" s="5"/>
      <c r="AQ14" s="5"/>
      <c r="AR14" s="4"/>
      <c r="AS14" s="4"/>
      <c r="AT14" s="4"/>
      <c r="AU14" s="4"/>
      <c r="AV14" s="6"/>
      <c r="AW14" s="4"/>
      <c r="AX14" s="5"/>
      <c r="AY14" s="4"/>
      <c r="AZ14" s="7"/>
      <c r="BA14" s="4"/>
      <c r="BB14" s="4"/>
      <c r="BC14" s="7"/>
      <c r="BD14" s="4"/>
    </row>
    <row r="15" spans="1:56" ht="25.5" x14ac:dyDescent="0.2">
      <c r="A15" s="32" t="s">
        <v>77</v>
      </c>
      <c r="B15" s="68">
        <v>123511</v>
      </c>
      <c r="C15" s="68">
        <v>18687</v>
      </c>
      <c r="D15" s="68">
        <v>142198</v>
      </c>
      <c r="E15" s="26">
        <f t="shared" si="0"/>
        <v>0.696567568494325</v>
      </c>
      <c r="F15" s="88">
        <f t="shared" si="1"/>
        <v>30.872340425531913</v>
      </c>
      <c r="G15" s="43">
        <v>11532</v>
      </c>
      <c r="H15" s="68">
        <v>2378</v>
      </c>
      <c r="I15" s="68">
        <v>1008</v>
      </c>
      <c r="J15" s="68">
        <v>0</v>
      </c>
      <c r="K15" s="68">
        <v>976</v>
      </c>
      <c r="L15" s="68">
        <v>0</v>
      </c>
      <c r="M15" s="68">
        <v>2895</v>
      </c>
      <c r="N15" s="34" t="s">
        <v>226</v>
      </c>
      <c r="O15" s="68">
        <v>18789</v>
      </c>
      <c r="P15" s="26">
        <f t="shared" si="2"/>
        <v>9.2039325760136376E-2</v>
      </c>
      <c r="Q15" s="43">
        <v>1517</v>
      </c>
      <c r="R15" s="68">
        <v>1500</v>
      </c>
      <c r="S15" s="68">
        <v>0</v>
      </c>
      <c r="T15" s="68">
        <v>13979</v>
      </c>
      <c r="U15" s="68">
        <v>10430</v>
      </c>
      <c r="V15" s="68">
        <v>10057</v>
      </c>
      <c r="W15" s="68">
        <v>5671</v>
      </c>
      <c r="X15" s="34" t="s">
        <v>227</v>
      </c>
      <c r="Y15" s="68">
        <v>43154</v>
      </c>
      <c r="Z15" s="26">
        <f t="shared" si="3"/>
        <v>0.21139310574553863</v>
      </c>
      <c r="AA15" s="43">
        <v>204141</v>
      </c>
      <c r="AB15" s="72">
        <f t="shared" si="4"/>
        <v>1</v>
      </c>
      <c r="AC15" s="40">
        <v>204141</v>
      </c>
      <c r="AD15" s="4" t="s">
        <v>78</v>
      </c>
      <c r="AE15" s="9">
        <v>4606</v>
      </c>
      <c r="AF15" s="4"/>
      <c r="AG15" s="4"/>
      <c r="AH15" s="4"/>
      <c r="AI15" s="4"/>
      <c r="AJ15" s="5"/>
      <c r="AK15" s="5"/>
      <c r="AL15" s="4"/>
      <c r="AM15" s="4"/>
      <c r="AN15" s="4"/>
      <c r="AO15" s="4"/>
      <c r="AP15" s="5"/>
      <c r="AQ15" s="5"/>
      <c r="AR15" s="4"/>
      <c r="AS15" s="4"/>
      <c r="AT15" s="4"/>
      <c r="AU15" s="4"/>
      <c r="AV15" s="6"/>
      <c r="AW15" s="4"/>
      <c r="AX15" s="5"/>
      <c r="AY15" s="4"/>
      <c r="AZ15" s="7"/>
      <c r="BA15" s="4"/>
      <c r="BB15" s="4"/>
      <c r="BC15" s="7"/>
      <c r="BD15" s="4"/>
    </row>
    <row r="16" spans="1:56" x14ac:dyDescent="0.2">
      <c r="A16" s="32" t="s">
        <v>80</v>
      </c>
      <c r="B16" s="68">
        <v>130335</v>
      </c>
      <c r="C16" s="68">
        <v>26723</v>
      </c>
      <c r="D16" s="68">
        <v>157058</v>
      </c>
      <c r="E16" s="26">
        <f t="shared" si="0"/>
        <v>0.71134562253725264</v>
      </c>
      <c r="F16" s="88">
        <f t="shared" si="1"/>
        <v>38.875742574257423</v>
      </c>
      <c r="G16" s="43">
        <v>9590</v>
      </c>
      <c r="H16" s="68">
        <v>2378</v>
      </c>
      <c r="I16" s="68">
        <v>0</v>
      </c>
      <c r="J16" s="68">
        <v>250</v>
      </c>
      <c r="K16" s="68">
        <v>976</v>
      </c>
      <c r="L16" s="68">
        <v>0</v>
      </c>
      <c r="M16" s="68">
        <v>650</v>
      </c>
      <c r="N16" s="34" t="s">
        <v>228</v>
      </c>
      <c r="O16" s="68">
        <v>13844</v>
      </c>
      <c r="P16" s="26">
        <f t="shared" si="2"/>
        <v>6.2702115132025907E-2</v>
      </c>
      <c r="Q16" s="43">
        <v>1303</v>
      </c>
      <c r="R16" s="68">
        <v>850</v>
      </c>
      <c r="S16" s="68">
        <v>0</v>
      </c>
      <c r="T16" s="68">
        <v>23126</v>
      </c>
      <c r="U16" s="68">
        <v>705</v>
      </c>
      <c r="V16" s="68">
        <v>10057</v>
      </c>
      <c r="W16" s="68">
        <v>13847</v>
      </c>
      <c r="X16" s="34" t="s">
        <v>50</v>
      </c>
      <c r="Y16" s="68">
        <v>49888</v>
      </c>
      <c r="Z16" s="26">
        <f t="shared" si="3"/>
        <v>0.22595226233072149</v>
      </c>
      <c r="AA16" s="43">
        <v>220790</v>
      </c>
      <c r="AB16" s="72">
        <f t="shared" si="4"/>
        <v>0.96799508965759129</v>
      </c>
      <c r="AC16" s="40">
        <v>228090</v>
      </c>
      <c r="AD16" s="4" t="s">
        <v>81</v>
      </c>
      <c r="AE16" s="9">
        <v>4040</v>
      </c>
      <c r="AF16" s="4"/>
      <c r="AG16" s="4"/>
      <c r="AH16" s="4"/>
      <c r="AI16" s="4"/>
      <c r="AJ16" s="5"/>
      <c r="AK16" s="5"/>
      <c r="AL16" s="4"/>
      <c r="AM16" s="4"/>
      <c r="AN16" s="4"/>
      <c r="AO16" s="4"/>
      <c r="AP16" s="5"/>
      <c r="AQ16" s="5"/>
      <c r="AR16" s="4"/>
      <c r="AS16" s="4"/>
      <c r="AT16" s="4"/>
      <c r="AU16" s="4"/>
      <c r="AV16" s="6"/>
      <c r="AW16" s="4"/>
      <c r="AX16" s="4"/>
      <c r="AY16" s="4"/>
      <c r="AZ16" s="7"/>
      <c r="BA16" s="4"/>
      <c r="BB16" s="4"/>
      <c r="BC16" s="7"/>
      <c r="BD16" s="4"/>
    </row>
    <row r="17" spans="1:56" ht="38.25" x14ac:dyDescent="0.2">
      <c r="A17" s="32" t="s">
        <v>83</v>
      </c>
      <c r="B17" s="68">
        <v>150825</v>
      </c>
      <c r="C17" s="68">
        <v>11534</v>
      </c>
      <c r="D17" s="68">
        <v>162359</v>
      </c>
      <c r="E17" s="26">
        <f t="shared" si="0"/>
        <v>0.63455690958407263</v>
      </c>
      <c r="F17" s="88">
        <f t="shared" si="1"/>
        <v>28.454083420960394</v>
      </c>
      <c r="G17" s="43">
        <v>13980</v>
      </c>
      <c r="H17" s="68">
        <v>2378</v>
      </c>
      <c r="I17" s="68">
        <v>300</v>
      </c>
      <c r="J17" s="68">
        <v>2400</v>
      </c>
      <c r="K17" s="68">
        <v>976</v>
      </c>
      <c r="L17" s="68">
        <v>700</v>
      </c>
      <c r="M17" s="68">
        <v>5034</v>
      </c>
      <c r="N17" s="34" t="s">
        <v>229</v>
      </c>
      <c r="O17" s="68">
        <v>25768</v>
      </c>
      <c r="P17" s="26">
        <f t="shared" si="2"/>
        <v>0.10071053927507798</v>
      </c>
      <c r="Q17" s="43">
        <v>2200</v>
      </c>
      <c r="R17" s="68">
        <v>1400</v>
      </c>
      <c r="S17" s="68">
        <v>0</v>
      </c>
      <c r="T17" s="68">
        <v>24255</v>
      </c>
      <c r="U17" s="68">
        <v>8412</v>
      </c>
      <c r="V17" s="68">
        <v>10057</v>
      </c>
      <c r="W17" s="68">
        <v>21411</v>
      </c>
      <c r="X17" s="34" t="s">
        <v>230</v>
      </c>
      <c r="Y17" s="68">
        <v>67735</v>
      </c>
      <c r="Z17" s="26">
        <f t="shared" si="3"/>
        <v>0.26473255114084937</v>
      </c>
      <c r="AA17" s="43">
        <v>255862</v>
      </c>
      <c r="AB17" s="72">
        <f t="shared" si="4"/>
        <v>0.97411121517387367</v>
      </c>
      <c r="AC17" s="40">
        <v>262662</v>
      </c>
      <c r="AD17" s="4" t="s">
        <v>81</v>
      </c>
      <c r="AE17" s="9">
        <v>5706</v>
      </c>
      <c r="AF17" s="4"/>
      <c r="AG17" s="4"/>
      <c r="AH17" s="4"/>
      <c r="AI17" s="4"/>
      <c r="AJ17" s="5"/>
      <c r="AK17" s="5"/>
      <c r="AL17" s="4"/>
      <c r="AM17" s="4"/>
      <c r="AN17" s="4"/>
      <c r="AO17" s="4"/>
      <c r="AP17" s="5"/>
      <c r="AQ17" s="5"/>
      <c r="AR17" s="4"/>
      <c r="AS17" s="4"/>
      <c r="AT17" s="4"/>
      <c r="AU17" s="4"/>
      <c r="AV17" s="4"/>
      <c r="AW17" s="4"/>
      <c r="AX17" s="4"/>
      <c r="AY17" s="4"/>
      <c r="AZ17" s="7"/>
      <c r="BA17" s="4"/>
      <c r="BB17" s="4"/>
      <c r="BC17" s="7"/>
      <c r="BD17" s="4"/>
    </row>
    <row r="18" spans="1:56" ht="25.5" x14ac:dyDescent="0.2">
      <c r="A18" s="32" t="s">
        <v>84</v>
      </c>
      <c r="B18" s="68">
        <v>62265</v>
      </c>
      <c r="C18" s="68">
        <v>5392</v>
      </c>
      <c r="D18" s="68">
        <v>67657</v>
      </c>
      <c r="E18" s="26">
        <f t="shared" si="0"/>
        <v>0.59954097547143059</v>
      </c>
      <c r="F18" s="88">
        <f t="shared" si="1"/>
        <v>21.768661518661517</v>
      </c>
      <c r="G18" s="43">
        <v>4214</v>
      </c>
      <c r="H18" s="68">
        <v>2378</v>
      </c>
      <c r="I18" s="68">
        <v>0</v>
      </c>
      <c r="J18" s="68">
        <v>0</v>
      </c>
      <c r="K18" s="68">
        <v>976</v>
      </c>
      <c r="L18" s="68">
        <v>0</v>
      </c>
      <c r="M18" s="68">
        <v>1265</v>
      </c>
      <c r="N18" s="34" t="s">
        <v>231</v>
      </c>
      <c r="O18" s="68">
        <v>8833</v>
      </c>
      <c r="P18" s="26">
        <f t="shared" si="2"/>
        <v>7.8273429746207282E-2</v>
      </c>
      <c r="Q18" s="43">
        <v>860</v>
      </c>
      <c r="R18" s="68">
        <v>975</v>
      </c>
      <c r="S18" s="68">
        <v>67</v>
      </c>
      <c r="T18" s="68">
        <v>13349</v>
      </c>
      <c r="U18" s="68">
        <v>1921</v>
      </c>
      <c r="V18" s="68">
        <v>10057</v>
      </c>
      <c r="W18" s="68">
        <v>9129</v>
      </c>
      <c r="X18" s="34" t="s">
        <v>232</v>
      </c>
      <c r="Y18" s="68">
        <v>36358</v>
      </c>
      <c r="Z18" s="26">
        <f t="shared" si="3"/>
        <v>0.32218559478236214</v>
      </c>
      <c r="AA18" s="43">
        <v>112848</v>
      </c>
      <c r="AB18" s="72">
        <f t="shared" si="4"/>
        <v>0.89654405338841658</v>
      </c>
      <c r="AC18" s="40">
        <v>125870</v>
      </c>
      <c r="AD18" s="4" t="s">
        <v>85</v>
      </c>
      <c r="AE18" s="9">
        <v>3108</v>
      </c>
      <c r="AF18" s="4"/>
      <c r="AG18" s="4"/>
      <c r="AH18" s="4"/>
      <c r="AI18" s="4"/>
      <c r="AJ18" s="5"/>
      <c r="AK18" s="5"/>
      <c r="AL18" s="4"/>
      <c r="AM18" s="4"/>
      <c r="AN18" s="4"/>
      <c r="AO18" s="4"/>
      <c r="AP18" s="5"/>
      <c r="AQ18" s="5"/>
      <c r="AR18" s="4"/>
      <c r="AS18" s="4"/>
      <c r="AT18" s="4"/>
      <c r="AU18" s="4"/>
      <c r="AV18" s="6"/>
      <c r="AW18" s="4"/>
      <c r="AX18" s="5"/>
      <c r="AY18" s="4"/>
      <c r="AZ18" s="7"/>
      <c r="BA18" s="4"/>
      <c r="BB18" s="4"/>
      <c r="BC18" s="7"/>
      <c r="BD18" s="4"/>
    </row>
    <row r="19" spans="1:56" ht="38.25" x14ac:dyDescent="0.2">
      <c r="A19" s="32" t="s">
        <v>87</v>
      </c>
      <c r="B19" s="68">
        <v>79718</v>
      </c>
      <c r="C19" s="68">
        <v>7095</v>
      </c>
      <c r="D19" s="68">
        <v>86813</v>
      </c>
      <c r="E19" s="26">
        <f t="shared" si="0"/>
        <v>0.65213112783762262</v>
      </c>
      <c r="F19" s="88">
        <f t="shared" si="1"/>
        <v>17.089173228346457</v>
      </c>
      <c r="G19" s="43">
        <v>9603</v>
      </c>
      <c r="H19" s="68">
        <v>2378</v>
      </c>
      <c r="I19" s="68">
        <v>0</v>
      </c>
      <c r="J19" s="68">
        <v>0</v>
      </c>
      <c r="K19" s="68">
        <v>976</v>
      </c>
      <c r="L19" s="68">
        <v>0</v>
      </c>
      <c r="M19" s="68">
        <v>1856</v>
      </c>
      <c r="N19" s="34" t="s">
        <v>233</v>
      </c>
      <c r="O19" s="68">
        <v>14813</v>
      </c>
      <c r="P19" s="26">
        <f t="shared" si="2"/>
        <v>0.11127386908249576</v>
      </c>
      <c r="Q19" s="43">
        <v>2252</v>
      </c>
      <c r="R19" s="68">
        <v>0</v>
      </c>
      <c r="S19" s="68">
        <v>0</v>
      </c>
      <c r="T19" s="68">
        <v>10758</v>
      </c>
      <c r="U19" s="68">
        <v>3900</v>
      </c>
      <c r="V19" s="68">
        <v>10057</v>
      </c>
      <c r="W19" s="68">
        <v>4529</v>
      </c>
      <c r="X19" s="34" t="s">
        <v>234</v>
      </c>
      <c r="Y19" s="68">
        <v>31496</v>
      </c>
      <c r="Z19" s="26">
        <f t="shared" si="3"/>
        <v>0.2365950030798816</v>
      </c>
      <c r="AA19" s="43">
        <v>133122</v>
      </c>
      <c r="AB19" s="72">
        <f t="shared" si="4"/>
        <v>1</v>
      </c>
      <c r="AC19" s="40">
        <v>133122</v>
      </c>
      <c r="AD19" s="4" t="s">
        <v>85</v>
      </c>
      <c r="AE19" s="9">
        <v>5080</v>
      </c>
      <c r="AF19" s="4"/>
      <c r="AG19" s="4"/>
      <c r="AH19" s="4"/>
      <c r="AI19" s="4"/>
      <c r="AJ19" s="5"/>
      <c r="AK19" s="5"/>
      <c r="AL19" s="4"/>
      <c r="AM19" s="4"/>
      <c r="AN19" s="4"/>
      <c r="AO19" s="4"/>
      <c r="AP19" s="5"/>
      <c r="AQ19" s="5"/>
      <c r="AR19" s="4"/>
      <c r="AS19" s="4"/>
      <c r="AT19" s="4"/>
      <c r="AU19" s="4"/>
      <c r="AV19" s="4"/>
      <c r="AW19" s="4"/>
      <c r="AX19" s="4"/>
      <c r="AY19" s="4"/>
      <c r="AZ19" s="7"/>
      <c r="BA19" s="4"/>
      <c r="BB19" s="4"/>
      <c r="BC19" s="7"/>
      <c r="BD19" s="4"/>
    </row>
    <row r="20" spans="1:56" x14ac:dyDescent="0.2">
      <c r="A20" s="32" t="s">
        <v>89</v>
      </c>
      <c r="B20" s="68">
        <v>300585</v>
      </c>
      <c r="C20" s="68">
        <v>115858</v>
      </c>
      <c r="D20" s="68">
        <v>416443</v>
      </c>
      <c r="E20" s="26">
        <f t="shared" si="0"/>
        <v>0.68829685604445368</v>
      </c>
      <c r="F20" s="88">
        <f t="shared" si="1"/>
        <v>77.047733580018502</v>
      </c>
      <c r="G20" s="43">
        <v>24667</v>
      </c>
      <c r="H20" s="68">
        <v>2378</v>
      </c>
      <c r="I20" s="68">
        <v>17925</v>
      </c>
      <c r="J20" s="68">
        <v>3587</v>
      </c>
      <c r="K20" s="68">
        <v>976</v>
      </c>
      <c r="L20" s="68">
        <v>10520</v>
      </c>
      <c r="M20" s="68">
        <v>11276</v>
      </c>
      <c r="N20" s="34" t="s">
        <v>235</v>
      </c>
      <c r="O20" s="68">
        <v>71329</v>
      </c>
      <c r="P20" s="26">
        <f t="shared" si="2"/>
        <v>0.11789254818737459</v>
      </c>
      <c r="Q20" s="43">
        <v>0</v>
      </c>
      <c r="R20" s="68">
        <v>1000</v>
      </c>
      <c r="S20" s="68">
        <v>0</v>
      </c>
      <c r="T20" s="68">
        <v>94379</v>
      </c>
      <c r="U20" s="68">
        <v>8486</v>
      </c>
      <c r="V20" s="68">
        <v>10057</v>
      </c>
      <c r="W20" s="68">
        <v>3340</v>
      </c>
      <c r="X20" s="34" t="s">
        <v>236</v>
      </c>
      <c r="Y20" s="68">
        <v>117262</v>
      </c>
      <c r="Z20" s="26">
        <f t="shared" si="3"/>
        <v>0.1938105957681717</v>
      </c>
      <c r="AA20" s="43">
        <v>605034</v>
      </c>
      <c r="AB20" s="72">
        <f t="shared" si="4"/>
        <v>1</v>
      </c>
      <c r="AC20" s="40">
        <v>605034</v>
      </c>
      <c r="AD20" s="4" t="s">
        <v>90</v>
      </c>
      <c r="AE20" s="9">
        <v>5405</v>
      </c>
      <c r="AF20" s="4"/>
      <c r="AG20" s="4"/>
      <c r="AH20" s="4"/>
      <c r="AI20" s="4"/>
      <c r="AJ20" s="5"/>
      <c r="AK20" s="5"/>
      <c r="AL20" s="4"/>
      <c r="AM20" s="4"/>
      <c r="AN20" s="4"/>
      <c r="AO20" s="4"/>
      <c r="AP20" s="5"/>
      <c r="AQ20" s="5"/>
      <c r="AR20" s="4"/>
      <c r="AS20" s="4"/>
      <c r="AT20" s="4"/>
      <c r="AU20" s="4"/>
      <c r="AV20" s="6"/>
      <c r="AW20" s="4"/>
      <c r="AX20" s="4"/>
      <c r="AY20" s="4"/>
      <c r="AZ20" s="7"/>
      <c r="BA20" s="4"/>
      <c r="BB20" s="4"/>
      <c r="BC20" s="7"/>
      <c r="BD20" s="4"/>
    </row>
    <row r="21" spans="1:56" ht="25.5" x14ac:dyDescent="0.2">
      <c r="A21" s="32" t="s">
        <v>91</v>
      </c>
      <c r="B21" s="68">
        <v>319818</v>
      </c>
      <c r="C21" s="68">
        <v>235532</v>
      </c>
      <c r="D21" s="68">
        <v>555350</v>
      </c>
      <c r="E21" s="26">
        <f t="shared" si="0"/>
        <v>0.84441660217159586</v>
      </c>
      <c r="F21" s="88">
        <f t="shared" si="1"/>
        <v>19.303764468698947</v>
      </c>
      <c r="G21" s="43">
        <v>2265</v>
      </c>
      <c r="H21" s="68">
        <v>8551</v>
      </c>
      <c r="I21" s="68">
        <v>3130</v>
      </c>
      <c r="J21" s="68">
        <v>0</v>
      </c>
      <c r="K21" s="68">
        <v>3509</v>
      </c>
      <c r="L21" s="68">
        <v>0</v>
      </c>
      <c r="M21" s="68">
        <v>850</v>
      </c>
      <c r="N21" s="34" t="s">
        <v>237</v>
      </c>
      <c r="O21" s="68">
        <v>18305</v>
      </c>
      <c r="P21" s="26">
        <f t="shared" si="2"/>
        <v>2.783298082785822E-2</v>
      </c>
      <c r="Q21" s="43">
        <v>0</v>
      </c>
      <c r="R21" s="68">
        <v>0</v>
      </c>
      <c r="S21" s="68">
        <v>0</v>
      </c>
      <c r="T21" s="68">
        <v>41147</v>
      </c>
      <c r="U21" s="68">
        <v>3612</v>
      </c>
      <c r="V21" s="68">
        <v>36162</v>
      </c>
      <c r="W21" s="68">
        <v>3097</v>
      </c>
      <c r="X21" s="34" t="s">
        <v>238</v>
      </c>
      <c r="Y21" s="68">
        <v>84018</v>
      </c>
      <c r="Z21" s="26">
        <f t="shared" si="3"/>
        <v>0.12775041700054587</v>
      </c>
      <c r="AA21" s="43">
        <v>657673</v>
      </c>
      <c r="AB21" s="72">
        <f t="shared" si="4"/>
        <v>1</v>
      </c>
      <c r="AC21" s="40">
        <v>657673</v>
      </c>
      <c r="AD21" s="4" t="s">
        <v>92</v>
      </c>
      <c r="AE21" s="9">
        <v>28769</v>
      </c>
      <c r="AF21" s="4"/>
      <c r="AG21" s="4"/>
      <c r="AH21" s="4"/>
      <c r="AI21" s="4"/>
      <c r="AJ21" s="5"/>
      <c r="AK21" s="5"/>
      <c r="AL21" s="4"/>
      <c r="AM21" s="4"/>
      <c r="AN21" s="4"/>
      <c r="AO21" s="4"/>
      <c r="AP21" s="5"/>
      <c r="AQ21" s="5"/>
      <c r="AR21" s="4"/>
      <c r="AS21" s="4"/>
      <c r="AT21" s="4"/>
      <c r="AU21" s="4"/>
      <c r="AV21" s="6"/>
      <c r="AW21" s="4"/>
      <c r="AX21" s="5"/>
      <c r="AY21" s="4"/>
      <c r="AZ21" s="7"/>
      <c r="BA21" s="4"/>
      <c r="BB21" s="4"/>
      <c r="BC21" s="7"/>
      <c r="BD21" s="4"/>
    </row>
    <row r="22" spans="1:56" x14ac:dyDescent="0.2">
      <c r="A22" s="32" t="s">
        <v>94</v>
      </c>
      <c r="B22" s="68">
        <v>644632</v>
      </c>
      <c r="C22" s="68">
        <v>315660</v>
      </c>
      <c r="D22" s="68">
        <v>960292</v>
      </c>
      <c r="E22" s="26">
        <f t="shared" si="0"/>
        <v>0.77410440782897494</v>
      </c>
      <c r="F22" s="88">
        <f t="shared" si="1"/>
        <v>45.500687040985547</v>
      </c>
      <c r="G22" s="43">
        <v>102227</v>
      </c>
      <c r="H22" s="68">
        <v>7074</v>
      </c>
      <c r="I22" s="68">
        <v>11443</v>
      </c>
      <c r="J22" s="68">
        <v>8878</v>
      </c>
      <c r="K22" s="68">
        <v>2902</v>
      </c>
      <c r="L22" s="68">
        <v>10304</v>
      </c>
      <c r="M22" s="68">
        <v>15282</v>
      </c>
      <c r="N22" s="34" t="s">
        <v>213</v>
      </c>
      <c r="O22" s="68">
        <v>158110</v>
      </c>
      <c r="P22" s="26">
        <f t="shared" si="2"/>
        <v>0.12745461580627479</v>
      </c>
      <c r="Q22" s="43">
        <v>0</v>
      </c>
      <c r="R22" s="68">
        <v>0</v>
      </c>
      <c r="S22" s="68">
        <v>0</v>
      </c>
      <c r="T22" s="68">
        <v>61939</v>
      </c>
      <c r="U22" s="68">
        <v>17136</v>
      </c>
      <c r="V22" s="68">
        <v>29915</v>
      </c>
      <c r="W22" s="68">
        <v>13128</v>
      </c>
      <c r="X22" s="34" t="s">
        <v>239</v>
      </c>
      <c r="Y22" s="68">
        <v>122118</v>
      </c>
      <c r="Z22" s="26">
        <f t="shared" si="3"/>
        <v>9.8440976364750271E-2</v>
      </c>
      <c r="AA22" s="43">
        <v>1240520</v>
      </c>
      <c r="AB22" s="72">
        <f t="shared" si="4"/>
        <v>0.97873253615847555</v>
      </c>
      <c r="AC22" s="40">
        <v>1267476</v>
      </c>
      <c r="AD22" s="4" t="s">
        <v>95</v>
      </c>
      <c r="AE22" s="9">
        <v>21105</v>
      </c>
      <c r="AF22" s="4"/>
      <c r="AG22" s="4"/>
      <c r="AH22" s="4"/>
      <c r="AI22" s="4"/>
      <c r="AJ22" s="5"/>
      <c r="AK22" s="5"/>
      <c r="AL22" s="4"/>
      <c r="AM22" s="4"/>
      <c r="AN22" s="4"/>
      <c r="AO22" s="4"/>
      <c r="AP22" s="5"/>
      <c r="AQ22" s="5"/>
      <c r="AR22" s="4"/>
      <c r="AS22" s="4"/>
      <c r="AT22" s="4"/>
      <c r="AU22" s="4"/>
      <c r="AV22" s="4"/>
      <c r="AW22" s="4"/>
      <c r="AX22" s="4"/>
      <c r="AY22" s="4"/>
      <c r="AZ22" s="7"/>
      <c r="BA22" s="4"/>
      <c r="BB22" s="4"/>
      <c r="BC22" s="7"/>
      <c r="BD22" s="4"/>
    </row>
    <row r="23" spans="1:56" ht="25.5" x14ac:dyDescent="0.2">
      <c r="A23" s="32" t="s">
        <v>97</v>
      </c>
      <c r="B23" s="68">
        <v>133800</v>
      </c>
      <c r="C23" s="68">
        <v>20819</v>
      </c>
      <c r="D23" s="68">
        <v>154619</v>
      </c>
      <c r="E23" s="26">
        <f t="shared" si="0"/>
        <v>0.63837280354075832</v>
      </c>
      <c r="F23" s="88">
        <f t="shared" si="1"/>
        <v>44.278064146620849</v>
      </c>
      <c r="G23" s="43">
        <v>11857</v>
      </c>
      <c r="H23" s="68">
        <v>2378</v>
      </c>
      <c r="I23" s="68">
        <v>2000</v>
      </c>
      <c r="J23" s="68">
        <v>0</v>
      </c>
      <c r="K23" s="68">
        <v>976</v>
      </c>
      <c r="L23" s="68">
        <v>0</v>
      </c>
      <c r="M23" s="68">
        <v>5185</v>
      </c>
      <c r="N23" s="34" t="s">
        <v>240</v>
      </c>
      <c r="O23" s="68">
        <v>22396</v>
      </c>
      <c r="P23" s="26">
        <f t="shared" si="2"/>
        <v>9.2465979653851241E-2</v>
      </c>
      <c r="Q23" s="43">
        <v>0</v>
      </c>
      <c r="R23" s="68">
        <v>0</v>
      </c>
      <c r="S23" s="68">
        <v>0</v>
      </c>
      <c r="T23" s="68">
        <v>35000</v>
      </c>
      <c r="U23" s="68">
        <v>3447</v>
      </c>
      <c r="V23" s="68">
        <v>10057</v>
      </c>
      <c r="W23" s="68">
        <v>16689</v>
      </c>
      <c r="X23" s="34" t="s">
        <v>241</v>
      </c>
      <c r="Y23" s="68">
        <v>65193</v>
      </c>
      <c r="Z23" s="26">
        <f t="shared" si="3"/>
        <v>0.2691612168053904</v>
      </c>
      <c r="AA23" s="43">
        <v>242208</v>
      </c>
      <c r="AB23" s="72">
        <f t="shared" si="4"/>
        <v>1</v>
      </c>
      <c r="AC23" s="40">
        <v>242208</v>
      </c>
      <c r="AD23" s="4" t="s">
        <v>98</v>
      </c>
      <c r="AE23" s="9">
        <v>3492</v>
      </c>
      <c r="AF23" s="4"/>
      <c r="AG23" s="4"/>
      <c r="AH23" s="4"/>
      <c r="AI23" s="4"/>
      <c r="AJ23" s="5"/>
      <c r="AK23" s="5"/>
      <c r="AL23" s="4"/>
      <c r="AM23" s="4"/>
      <c r="AN23" s="4"/>
      <c r="AO23" s="4"/>
      <c r="AP23" s="5"/>
      <c r="AQ23" s="5"/>
      <c r="AR23" s="4"/>
      <c r="AS23" s="4"/>
      <c r="AT23" s="4"/>
      <c r="AU23" s="4"/>
      <c r="AV23" s="6"/>
      <c r="AW23" s="4"/>
      <c r="AX23" s="4"/>
      <c r="AY23" s="4"/>
      <c r="AZ23" s="7"/>
      <c r="BA23" s="4"/>
      <c r="BB23" s="4"/>
      <c r="BC23" s="7"/>
      <c r="BD23" s="4"/>
    </row>
    <row r="24" spans="1:56" ht="25.5" x14ac:dyDescent="0.2">
      <c r="A24" s="32" t="s">
        <v>100</v>
      </c>
      <c r="B24" s="68">
        <v>405384</v>
      </c>
      <c r="C24" s="68">
        <v>72607</v>
      </c>
      <c r="D24" s="68">
        <v>477991</v>
      </c>
      <c r="E24" s="26">
        <f t="shared" si="0"/>
        <v>0.6271382800343227</v>
      </c>
      <c r="F24" s="88">
        <f t="shared" si="1"/>
        <v>29.596965944272444</v>
      </c>
      <c r="G24" s="43">
        <v>46352</v>
      </c>
      <c r="H24" s="68">
        <v>5413</v>
      </c>
      <c r="I24" s="68">
        <v>3631</v>
      </c>
      <c r="J24" s="68">
        <v>0</v>
      </c>
      <c r="K24" s="68">
        <v>2221</v>
      </c>
      <c r="L24" s="68">
        <v>30626</v>
      </c>
      <c r="M24" s="68">
        <v>11160</v>
      </c>
      <c r="N24" s="34" t="s">
        <v>242</v>
      </c>
      <c r="O24" s="68">
        <v>99403</v>
      </c>
      <c r="P24" s="26">
        <f t="shared" si="2"/>
        <v>0.13041966574737135</v>
      </c>
      <c r="Q24" s="43">
        <v>843</v>
      </c>
      <c r="R24" s="68">
        <v>150</v>
      </c>
      <c r="S24" s="68">
        <v>30</v>
      </c>
      <c r="T24" s="68">
        <v>142581</v>
      </c>
      <c r="U24" s="68">
        <v>10423</v>
      </c>
      <c r="V24" s="68">
        <v>22891</v>
      </c>
      <c r="W24" s="68">
        <v>7866</v>
      </c>
      <c r="X24" s="34" t="s">
        <v>243</v>
      </c>
      <c r="Y24" s="68">
        <v>184784</v>
      </c>
      <c r="Z24" s="26">
        <f t="shared" si="3"/>
        <v>0.24244205421830595</v>
      </c>
      <c r="AA24" s="43">
        <v>762178</v>
      </c>
      <c r="AB24" s="72">
        <f t="shared" si="4"/>
        <v>1</v>
      </c>
      <c r="AC24" s="40">
        <v>762178</v>
      </c>
      <c r="AD24" s="4" t="s">
        <v>101</v>
      </c>
      <c r="AE24" s="9">
        <v>16150</v>
      </c>
      <c r="AF24" s="4"/>
      <c r="AG24" s="4"/>
      <c r="AH24" s="4"/>
      <c r="AI24" s="4"/>
      <c r="AJ24" s="5"/>
      <c r="AK24" s="5"/>
      <c r="AL24" s="4"/>
      <c r="AM24" s="4"/>
      <c r="AN24" s="4"/>
      <c r="AO24" s="4"/>
      <c r="AP24" s="5"/>
      <c r="AQ24" s="5"/>
      <c r="AR24" s="4"/>
      <c r="AS24" s="4"/>
      <c r="AT24" s="4"/>
      <c r="AU24" s="4"/>
      <c r="AV24" s="6"/>
      <c r="AW24" s="4"/>
      <c r="AX24" s="4"/>
      <c r="AY24" s="4"/>
      <c r="AZ24" s="7"/>
      <c r="BA24" s="4"/>
      <c r="BB24" s="4"/>
      <c r="BC24" s="7"/>
      <c r="BD24" s="4"/>
    </row>
    <row r="25" spans="1:56" x14ac:dyDescent="0.2">
      <c r="A25" s="32" t="s">
        <v>103</v>
      </c>
      <c r="B25" s="68">
        <v>416634</v>
      </c>
      <c r="C25" s="68">
        <v>266175</v>
      </c>
      <c r="D25" s="68">
        <v>682809</v>
      </c>
      <c r="E25" s="26">
        <f t="shared" si="0"/>
        <v>0.73781136136720216</v>
      </c>
      <c r="F25" s="88">
        <f t="shared" si="1"/>
        <v>43.030564658432063</v>
      </c>
      <c r="G25" s="43">
        <v>40699</v>
      </c>
      <c r="H25" s="68">
        <v>5318</v>
      </c>
      <c r="I25" s="68">
        <v>4341</v>
      </c>
      <c r="J25" s="68">
        <v>0</v>
      </c>
      <c r="K25" s="68">
        <v>2182</v>
      </c>
      <c r="L25" s="68">
        <v>10517</v>
      </c>
      <c r="M25" s="68">
        <v>9675</v>
      </c>
      <c r="N25" s="34" t="s">
        <v>244</v>
      </c>
      <c r="O25" s="68">
        <v>72732</v>
      </c>
      <c r="P25" s="26">
        <f t="shared" si="2"/>
        <v>7.8590785907859076E-2</v>
      </c>
      <c r="Q25" s="43">
        <v>0</v>
      </c>
      <c r="R25" s="68">
        <v>0</v>
      </c>
      <c r="S25" s="68">
        <v>0</v>
      </c>
      <c r="T25" s="68">
        <v>92438</v>
      </c>
      <c r="U25" s="68">
        <v>6582</v>
      </c>
      <c r="V25" s="68">
        <v>22492</v>
      </c>
      <c r="W25" s="68">
        <v>48399</v>
      </c>
      <c r="X25" s="34" t="s">
        <v>245</v>
      </c>
      <c r="Y25" s="68">
        <v>169911</v>
      </c>
      <c r="Z25" s="26">
        <f t="shared" si="3"/>
        <v>0.18359785272493873</v>
      </c>
      <c r="AA25" s="43">
        <v>925452</v>
      </c>
      <c r="AB25" s="72">
        <f t="shared" si="4"/>
        <v>1</v>
      </c>
      <c r="AC25" s="40">
        <v>925452</v>
      </c>
      <c r="AD25" s="4" t="s">
        <v>104</v>
      </c>
      <c r="AE25" s="9">
        <v>15868</v>
      </c>
      <c r="AF25" s="4"/>
      <c r="AG25" s="4"/>
      <c r="AH25" s="4"/>
      <c r="AI25" s="4"/>
      <c r="AJ25" s="5"/>
      <c r="AK25" s="5"/>
      <c r="AL25" s="4"/>
      <c r="AM25" s="4"/>
      <c r="AN25" s="4"/>
      <c r="AO25" s="4"/>
      <c r="AP25" s="5"/>
      <c r="AQ25" s="5"/>
      <c r="AR25" s="4"/>
      <c r="AS25" s="4"/>
      <c r="AT25" s="4"/>
      <c r="AU25" s="4"/>
      <c r="AV25" s="4"/>
      <c r="AW25" s="4"/>
      <c r="AX25" s="4"/>
      <c r="AY25" s="4"/>
      <c r="AZ25" s="7"/>
      <c r="BA25" s="4"/>
      <c r="BB25" s="4"/>
      <c r="BC25" s="7"/>
      <c r="BD25" s="4"/>
    </row>
    <row r="26" spans="1:56" x14ac:dyDescent="0.2">
      <c r="A26" s="32" t="s">
        <v>106</v>
      </c>
      <c r="B26" s="68">
        <v>226725</v>
      </c>
      <c r="C26" s="68">
        <v>99495</v>
      </c>
      <c r="D26" s="68">
        <v>326220</v>
      </c>
      <c r="E26" s="26">
        <f t="shared" si="0"/>
        <v>0.64989501113638992</v>
      </c>
      <c r="F26" s="88">
        <f t="shared" si="1"/>
        <v>310.39010466222646</v>
      </c>
      <c r="G26" s="43">
        <v>23484</v>
      </c>
      <c r="H26" s="68">
        <v>2378</v>
      </c>
      <c r="I26" s="68">
        <v>0</v>
      </c>
      <c r="J26" s="68">
        <v>0</v>
      </c>
      <c r="K26" s="68">
        <v>976</v>
      </c>
      <c r="L26" s="68">
        <v>0</v>
      </c>
      <c r="M26" s="68">
        <v>3612</v>
      </c>
      <c r="N26" s="34" t="s">
        <v>246</v>
      </c>
      <c r="O26" s="68">
        <v>30450</v>
      </c>
      <c r="P26" s="26">
        <f t="shared" si="2"/>
        <v>6.0662445862004394E-2</v>
      </c>
      <c r="Q26" s="43">
        <v>3371</v>
      </c>
      <c r="R26" s="68">
        <v>1126</v>
      </c>
      <c r="S26" s="68">
        <v>0</v>
      </c>
      <c r="T26" s="68">
        <v>91875</v>
      </c>
      <c r="U26" s="68">
        <v>27692</v>
      </c>
      <c r="V26" s="68">
        <v>10057</v>
      </c>
      <c r="W26" s="68">
        <v>11167</v>
      </c>
      <c r="X26" s="34" t="s">
        <v>247</v>
      </c>
      <c r="Y26" s="68">
        <v>145288</v>
      </c>
      <c r="Z26" s="26">
        <f t="shared" si="3"/>
        <v>0.28944254300160571</v>
      </c>
      <c r="AA26" s="43">
        <v>501958</v>
      </c>
      <c r="AB26" s="72">
        <f t="shared" si="4"/>
        <v>0.97564948317349742</v>
      </c>
      <c r="AC26" s="40">
        <v>514486</v>
      </c>
      <c r="AD26" s="4" t="s">
        <v>107</v>
      </c>
      <c r="AE26" s="9">
        <v>1051</v>
      </c>
      <c r="AF26" s="4"/>
      <c r="AG26" s="4"/>
      <c r="AH26" s="4"/>
      <c r="AI26" s="4"/>
      <c r="AJ26" s="5"/>
      <c r="AK26" s="5"/>
      <c r="AL26" s="4"/>
      <c r="AM26" s="4"/>
      <c r="AN26" s="4"/>
      <c r="AO26" s="4"/>
      <c r="AP26" s="5"/>
      <c r="AQ26" s="5"/>
      <c r="AR26" s="4"/>
      <c r="AS26" s="4"/>
      <c r="AT26" s="4"/>
      <c r="AU26" s="4"/>
      <c r="AV26" s="6"/>
      <c r="AW26" s="4"/>
      <c r="AX26" s="4"/>
      <c r="AY26" s="4"/>
      <c r="AZ26" s="7"/>
      <c r="BA26" s="4"/>
      <c r="BB26" s="4"/>
      <c r="BC26" s="7"/>
      <c r="BD26" s="4"/>
    </row>
    <row r="27" spans="1:56" ht="38.25" x14ac:dyDescent="0.2">
      <c r="A27" s="32" t="s">
        <v>109</v>
      </c>
      <c r="B27" s="68">
        <v>1171561</v>
      </c>
      <c r="C27" s="68">
        <v>394707</v>
      </c>
      <c r="D27" s="68">
        <v>1566268</v>
      </c>
      <c r="E27" s="26">
        <f t="shared" si="0"/>
        <v>0.6031315113868766</v>
      </c>
      <c r="F27" s="88">
        <f t="shared" si="1"/>
        <v>63.483625162127105</v>
      </c>
      <c r="G27" s="43">
        <v>138151</v>
      </c>
      <c r="H27" s="68">
        <v>8269</v>
      </c>
      <c r="I27" s="68">
        <v>0</v>
      </c>
      <c r="J27" s="68">
        <v>5000</v>
      </c>
      <c r="K27" s="68">
        <v>3393</v>
      </c>
      <c r="L27" s="68">
        <v>5000</v>
      </c>
      <c r="M27" s="68">
        <v>72000</v>
      </c>
      <c r="N27" s="34" t="s">
        <v>248</v>
      </c>
      <c r="O27" s="68">
        <v>231813</v>
      </c>
      <c r="P27" s="26">
        <f t="shared" si="2"/>
        <v>8.9265518448391978E-2</v>
      </c>
      <c r="Q27" s="43">
        <v>7300</v>
      </c>
      <c r="R27" s="68">
        <v>4000</v>
      </c>
      <c r="S27" s="68">
        <v>0</v>
      </c>
      <c r="T27" s="68">
        <v>384541</v>
      </c>
      <c r="U27" s="68">
        <v>18000</v>
      </c>
      <c r="V27" s="68">
        <v>34971</v>
      </c>
      <c r="W27" s="68">
        <v>350000</v>
      </c>
      <c r="X27" s="34" t="s">
        <v>249</v>
      </c>
      <c r="Y27" s="68">
        <v>798812</v>
      </c>
      <c r="Z27" s="26">
        <f t="shared" si="3"/>
        <v>0.30760297016473148</v>
      </c>
      <c r="AA27" s="43">
        <v>2596893</v>
      </c>
      <c r="AB27" s="72">
        <f t="shared" si="4"/>
        <v>0.98745196097331711</v>
      </c>
      <c r="AC27" s="40">
        <v>2629893</v>
      </c>
      <c r="AD27" s="4" t="s">
        <v>110</v>
      </c>
      <c r="AE27" s="9">
        <v>24672</v>
      </c>
      <c r="AF27" s="4"/>
      <c r="AG27" s="4"/>
      <c r="AH27" s="4"/>
      <c r="AI27" s="4"/>
      <c r="AJ27" s="5"/>
      <c r="AK27" s="5"/>
      <c r="AL27" s="4"/>
      <c r="AM27" s="4"/>
      <c r="AN27" s="4"/>
      <c r="AO27" s="4"/>
      <c r="AP27" s="5"/>
      <c r="AQ27" s="5"/>
      <c r="AR27" s="4"/>
      <c r="AS27" s="4"/>
      <c r="AT27" s="4"/>
      <c r="AU27" s="4"/>
      <c r="AV27" s="4"/>
      <c r="AW27" s="4"/>
      <c r="AX27" s="5"/>
      <c r="AY27" s="4"/>
      <c r="AZ27" s="7"/>
      <c r="BA27" s="4"/>
      <c r="BB27" s="4"/>
      <c r="BC27" s="7"/>
      <c r="BD27" s="4"/>
    </row>
    <row r="28" spans="1:56" ht="25.5" x14ac:dyDescent="0.2">
      <c r="A28" s="32" t="s">
        <v>112</v>
      </c>
      <c r="B28" s="68">
        <v>37640</v>
      </c>
      <c r="C28" s="68">
        <v>1780</v>
      </c>
      <c r="D28" s="68">
        <v>39420</v>
      </c>
      <c r="E28" s="26">
        <f t="shared" si="0"/>
        <v>0.5256070080934413</v>
      </c>
      <c r="F28" s="88">
        <f t="shared" si="1"/>
        <v>36.165137614678898</v>
      </c>
      <c r="G28" s="43">
        <v>5518</v>
      </c>
      <c r="H28" s="68">
        <v>2378</v>
      </c>
      <c r="I28" s="68">
        <v>0</v>
      </c>
      <c r="J28" s="68">
        <v>0</v>
      </c>
      <c r="K28" s="68">
        <v>976</v>
      </c>
      <c r="L28" s="68">
        <v>0</v>
      </c>
      <c r="M28" s="68">
        <v>231</v>
      </c>
      <c r="N28" s="34" t="s">
        <v>250</v>
      </c>
      <c r="O28" s="68">
        <v>9103</v>
      </c>
      <c r="P28" s="26">
        <f t="shared" si="2"/>
        <v>0.12137495166602222</v>
      </c>
      <c r="Q28" s="43">
        <v>1066</v>
      </c>
      <c r="R28" s="68">
        <v>56</v>
      </c>
      <c r="S28" s="68">
        <v>0</v>
      </c>
      <c r="T28" s="68">
        <v>8209</v>
      </c>
      <c r="U28" s="68">
        <v>0</v>
      </c>
      <c r="V28" s="68">
        <v>10057</v>
      </c>
      <c r="W28" s="68">
        <v>7088</v>
      </c>
      <c r="X28" s="34" t="s">
        <v>251</v>
      </c>
      <c r="Y28" s="68">
        <v>26476</v>
      </c>
      <c r="Z28" s="26">
        <f t="shared" si="3"/>
        <v>0.35301804024053657</v>
      </c>
      <c r="AA28" s="43">
        <v>74999</v>
      </c>
      <c r="AB28" s="72">
        <f t="shared" si="4"/>
        <v>0.93779228249180979</v>
      </c>
      <c r="AC28" s="40">
        <v>79974</v>
      </c>
      <c r="AD28" s="4" t="s">
        <v>113</v>
      </c>
      <c r="AE28" s="9">
        <v>1090</v>
      </c>
      <c r="AF28" s="4"/>
      <c r="AG28" s="4"/>
      <c r="AH28" s="4"/>
      <c r="AI28" s="4"/>
      <c r="AJ28" s="5"/>
      <c r="AK28" s="5"/>
      <c r="AL28" s="4"/>
      <c r="AM28" s="4"/>
      <c r="AN28" s="4"/>
      <c r="AO28" s="4"/>
      <c r="AP28" s="5"/>
      <c r="AQ28" s="5"/>
      <c r="AR28" s="4"/>
      <c r="AS28" s="4"/>
      <c r="AT28" s="4"/>
      <c r="AU28" s="4"/>
      <c r="AV28" s="6"/>
      <c r="AW28" s="4"/>
      <c r="AX28" s="5"/>
      <c r="AY28" s="4"/>
      <c r="AZ28" s="7"/>
      <c r="BA28" s="4"/>
      <c r="BB28" s="4"/>
      <c r="BC28" s="7"/>
      <c r="BD28" s="4"/>
    </row>
    <row r="29" spans="1:56" ht="25.5" x14ac:dyDescent="0.2">
      <c r="A29" s="32" t="s">
        <v>115</v>
      </c>
      <c r="B29" s="68">
        <v>767416</v>
      </c>
      <c r="C29" s="68">
        <v>395142</v>
      </c>
      <c r="D29" s="68">
        <v>1162558</v>
      </c>
      <c r="E29" s="26">
        <f t="shared" si="0"/>
        <v>0.72813876348477025</v>
      </c>
      <c r="F29" s="88">
        <f t="shared" si="1"/>
        <v>47.476538571486913</v>
      </c>
      <c r="G29" s="43">
        <v>69977</v>
      </c>
      <c r="H29" s="68">
        <v>8207</v>
      </c>
      <c r="I29" s="68">
        <v>15941</v>
      </c>
      <c r="J29" s="68">
        <v>0</v>
      </c>
      <c r="K29" s="68">
        <v>3368</v>
      </c>
      <c r="L29" s="68">
        <v>49832</v>
      </c>
      <c r="M29" s="68">
        <v>29998</v>
      </c>
      <c r="N29" s="34" t="s">
        <v>252</v>
      </c>
      <c r="O29" s="68">
        <v>177323</v>
      </c>
      <c r="P29" s="26">
        <f t="shared" si="2"/>
        <v>0.11106177064491399</v>
      </c>
      <c r="Q29" s="43">
        <v>0</v>
      </c>
      <c r="R29" s="68">
        <v>0</v>
      </c>
      <c r="S29" s="68">
        <v>0</v>
      </c>
      <c r="T29" s="68">
        <v>181589</v>
      </c>
      <c r="U29" s="68">
        <v>21669</v>
      </c>
      <c r="V29" s="68">
        <v>34708</v>
      </c>
      <c r="W29" s="68">
        <v>18769</v>
      </c>
      <c r="X29" s="34" t="s">
        <v>253</v>
      </c>
      <c r="Y29" s="68">
        <v>256735</v>
      </c>
      <c r="Z29" s="26">
        <f t="shared" si="3"/>
        <v>0.16079946587031571</v>
      </c>
      <c r="AA29" s="43">
        <v>1596616</v>
      </c>
      <c r="AB29" s="72">
        <f t="shared" si="4"/>
        <v>1</v>
      </c>
      <c r="AC29" s="40">
        <v>1596616</v>
      </c>
      <c r="AD29" s="4" t="s">
        <v>113</v>
      </c>
      <c r="AE29" s="9">
        <v>24487</v>
      </c>
      <c r="AF29" s="4"/>
      <c r="AG29" s="4"/>
      <c r="AH29" s="4"/>
      <c r="AI29" s="4"/>
      <c r="AJ29" s="5"/>
      <c r="AK29" s="5"/>
      <c r="AL29" s="4"/>
      <c r="AM29" s="4"/>
      <c r="AN29" s="4"/>
      <c r="AO29" s="4"/>
      <c r="AP29" s="5"/>
      <c r="AQ29" s="5"/>
      <c r="AR29" s="4"/>
      <c r="AS29" s="4"/>
      <c r="AT29" s="4"/>
      <c r="AU29" s="4"/>
      <c r="AV29" s="4"/>
      <c r="AW29" s="4"/>
      <c r="AX29" s="4"/>
      <c r="AY29" s="4"/>
      <c r="AZ29" s="7"/>
      <c r="BA29" s="4"/>
      <c r="BB29" s="4"/>
      <c r="BC29" s="7"/>
      <c r="BD29" s="4"/>
    </row>
    <row r="30" spans="1:56" ht="25.5" x14ac:dyDescent="0.2">
      <c r="A30" s="32" t="s">
        <v>117</v>
      </c>
      <c r="B30" s="68">
        <v>53739</v>
      </c>
      <c r="C30" s="68">
        <v>4987</v>
      </c>
      <c r="D30" s="68">
        <v>58726</v>
      </c>
      <c r="E30" s="26">
        <f t="shared" si="0"/>
        <v>0.63445727682285191</v>
      </c>
      <c r="F30" s="88">
        <f t="shared" si="1"/>
        <v>64.6762114537445</v>
      </c>
      <c r="G30" s="43">
        <v>3749</v>
      </c>
      <c r="H30" s="68">
        <v>2378</v>
      </c>
      <c r="I30" s="68">
        <v>0</v>
      </c>
      <c r="J30" s="68">
        <v>0</v>
      </c>
      <c r="K30" s="68">
        <v>976</v>
      </c>
      <c r="L30" s="68">
        <v>510</v>
      </c>
      <c r="M30" s="68">
        <v>598</v>
      </c>
      <c r="N30" s="34" t="s">
        <v>50</v>
      </c>
      <c r="O30" s="68">
        <v>8211</v>
      </c>
      <c r="P30" s="26">
        <f t="shared" si="2"/>
        <v>8.8709067533842542E-2</v>
      </c>
      <c r="Q30" s="43">
        <v>669</v>
      </c>
      <c r="R30" s="68">
        <v>1617</v>
      </c>
      <c r="S30" s="68">
        <v>0</v>
      </c>
      <c r="T30" s="68">
        <v>5546</v>
      </c>
      <c r="U30" s="68">
        <v>0</v>
      </c>
      <c r="V30" s="68">
        <v>10057</v>
      </c>
      <c r="W30" s="68">
        <v>7735</v>
      </c>
      <c r="X30" s="34" t="s">
        <v>254</v>
      </c>
      <c r="Y30" s="68">
        <v>25624</v>
      </c>
      <c r="Z30" s="26">
        <f t="shared" si="3"/>
        <v>0.27683365564330548</v>
      </c>
      <c r="AA30" s="43">
        <v>92561</v>
      </c>
      <c r="AB30" s="72">
        <f t="shared" si="4"/>
        <v>1</v>
      </c>
      <c r="AC30" s="40">
        <v>92561</v>
      </c>
      <c r="AD30" s="4" t="s">
        <v>113</v>
      </c>
      <c r="AE30" s="9">
        <v>908</v>
      </c>
      <c r="AF30" s="4"/>
      <c r="AG30" s="4"/>
      <c r="AH30" s="4"/>
      <c r="AI30" s="4"/>
      <c r="AJ30" s="5"/>
      <c r="AK30" s="5"/>
      <c r="AL30" s="4"/>
      <c r="AM30" s="4"/>
      <c r="AN30" s="4"/>
      <c r="AO30" s="4"/>
      <c r="AP30" s="5"/>
      <c r="AQ30" s="5"/>
      <c r="AR30" s="4"/>
      <c r="AS30" s="4"/>
      <c r="AT30" s="4"/>
      <c r="AU30" s="4"/>
      <c r="AV30" s="6"/>
      <c r="AW30" s="4"/>
      <c r="AX30" s="5"/>
      <c r="AY30" s="4"/>
      <c r="AZ30" s="7"/>
      <c r="BA30" s="4"/>
      <c r="BB30" s="4"/>
      <c r="BC30" s="7"/>
      <c r="BD30" s="4"/>
    </row>
    <row r="31" spans="1:56" ht="25.5" x14ac:dyDescent="0.2">
      <c r="A31" s="32" t="s">
        <v>119</v>
      </c>
      <c r="B31" s="68">
        <v>593198</v>
      </c>
      <c r="C31" s="68">
        <v>219999</v>
      </c>
      <c r="D31" s="68">
        <v>813197</v>
      </c>
      <c r="E31" s="26">
        <f t="shared" si="0"/>
        <v>0.68306837596786574</v>
      </c>
      <c r="F31" s="88">
        <f t="shared" si="1"/>
        <v>25.350614128062848</v>
      </c>
      <c r="G31" s="43">
        <v>110422</v>
      </c>
      <c r="H31" s="68">
        <v>10751</v>
      </c>
      <c r="I31" s="68">
        <v>818</v>
      </c>
      <c r="J31" s="68">
        <v>0</v>
      </c>
      <c r="K31" s="68">
        <v>4412</v>
      </c>
      <c r="L31" s="68">
        <v>5526</v>
      </c>
      <c r="M31" s="68">
        <v>35510</v>
      </c>
      <c r="N31" s="34" t="s">
        <v>255</v>
      </c>
      <c r="O31" s="68">
        <v>167439</v>
      </c>
      <c r="P31" s="26">
        <f t="shared" si="2"/>
        <v>0.14064523824323438</v>
      </c>
      <c r="Q31" s="43">
        <v>4384</v>
      </c>
      <c r="R31" s="68">
        <v>3230</v>
      </c>
      <c r="S31" s="68">
        <v>8846</v>
      </c>
      <c r="T31" s="68">
        <v>54701</v>
      </c>
      <c r="U31" s="68">
        <v>26766</v>
      </c>
      <c r="V31" s="68">
        <v>45468</v>
      </c>
      <c r="W31" s="68">
        <v>66475</v>
      </c>
      <c r="X31" s="34" t="s">
        <v>256</v>
      </c>
      <c r="Y31" s="68">
        <v>209870</v>
      </c>
      <c r="Z31" s="26">
        <f t="shared" si="3"/>
        <v>0.17628638578889985</v>
      </c>
      <c r="AA31" s="43">
        <v>1190506</v>
      </c>
      <c r="AB31" s="72">
        <f t="shared" si="4"/>
        <v>1</v>
      </c>
      <c r="AC31" s="40">
        <v>1190506</v>
      </c>
      <c r="AD31" s="4" t="s">
        <v>120</v>
      </c>
      <c r="AE31" s="9">
        <v>32078</v>
      </c>
      <c r="AF31" s="4"/>
      <c r="AG31" s="4"/>
      <c r="AH31" s="4"/>
      <c r="AI31" s="4"/>
      <c r="AJ31" s="5"/>
      <c r="AK31" s="5"/>
      <c r="AL31" s="4"/>
      <c r="AM31" s="4"/>
      <c r="AN31" s="4"/>
      <c r="AO31" s="4"/>
      <c r="AP31" s="5"/>
      <c r="AQ31" s="5"/>
      <c r="AR31" s="4"/>
      <c r="AS31" s="4"/>
      <c r="AT31" s="4"/>
      <c r="AU31" s="4"/>
      <c r="AV31" s="6"/>
      <c r="AW31" s="4"/>
      <c r="AX31" s="4"/>
      <c r="AY31" s="4"/>
      <c r="AZ31" s="7"/>
      <c r="BA31" s="4"/>
      <c r="BB31" s="4"/>
      <c r="BC31" s="7"/>
      <c r="BD31" s="4"/>
    </row>
    <row r="32" spans="1:56" ht="38.25" x14ac:dyDescent="0.2">
      <c r="A32" s="32" t="s">
        <v>122</v>
      </c>
      <c r="B32" s="68">
        <v>271993</v>
      </c>
      <c r="C32" s="68">
        <v>10650</v>
      </c>
      <c r="D32" s="68">
        <v>282643</v>
      </c>
      <c r="E32" s="26">
        <f t="shared" si="0"/>
        <v>0.63231662028295554</v>
      </c>
      <c r="F32" s="88">
        <f t="shared" si="1"/>
        <v>23.618534302665665</v>
      </c>
      <c r="G32" s="43">
        <v>24147</v>
      </c>
      <c r="H32" s="68">
        <v>4011</v>
      </c>
      <c r="I32" s="68">
        <v>10000</v>
      </c>
      <c r="J32" s="68">
        <v>0</v>
      </c>
      <c r="K32" s="68">
        <v>1646</v>
      </c>
      <c r="L32" s="68">
        <v>1800</v>
      </c>
      <c r="M32" s="68">
        <v>8397</v>
      </c>
      <c r="N32" s="34" t="s">
        <v>257</v>
      </c>
      <c r="O32" s="68">
        <v>50001</v>
      </c>
      <c r="P32" s="26">
        <f t="shared" si="2"/>
        <v>0.11186006138757394</v>
      </c>
      <c r="Q32" s="43">
        <v>2816</v>
      </c>
      <c r="R32" s="68">
        <v>1620</v>
      </c>
      <c r="S32" s="68">
        <v>0</v>
      </c>
      <c r="T32" s="68">
        <v>0</v>
      </c>
      <c r="U32" s="68">
        <v>3689</v>
      </c>
      <c r="V32" s="68">
        <v>16962</v>
      </c>
      <c r="W32" s="68">
        <v>89265</v>
      </c>
      <c r="X32" s="34" t="s">
        <v>258</v>
      </c>
      <c r="Y32" s="68">
        <v>114352</v>
      </c>
      <c r="Z32" s="26">
        <f t="shared" si="3"/>
        <v>0.25582331832947053</v>
      </c>
      <c r="AA32" s="43">
        <v>446996</v>
      </c>
      <c r="AB32" s="72">
        <f t="shared" si="4"/>
        <v>1</v>
      </c>
      <c r="AC32" s="40">
        <v>446996</v>
      </c>
      <c r="AD32" s="4" t="s">
        <v>123</v>
      </c>
      <c r="AE32" s="9">
        <v>11967</v>
      </c>
      <c r="AF32" s="4"/>
      <c r="AG32" s="4"/>
      <c r="AH32" s="4"/>
      <c r="AI32" s="4"/>
      <c r="AJ32" s="5"/>
      <c r="AK32" s="5"/>
      <c r="AL32" s="4"/>
      <c r="AM32" s="4"/>
      <c r="AN32" s="4"/>
      <c r="AO32" s="4"/>
      <c r="AP32" s="5"/>
      <c r="AQ32" s="5"/>
      <c r="AR32" s="4"/>
      <c r="AS32" s="4"/>
      <c r="AT32" s="4"/>
      <c r="AU32" s="4"/>
      <c r="AV32" s="4"/>
      <c r="AW32" s="4"/>
      <c r="AX32" s="4"/>
      <c r="AY32" s="4"/>
      <c r="AZ32" s="7"/>
      <c r="BA32" s="4"/>
      <c r="BB32" s="4"/>
      <c r="BC32" s="7"/>
      <c r="BD32" s="4"/>
    </row>
    <row r="33" spans="1:56" ht="25.5" x14ac:dyDescent="0.2">
      <c r="A33" s="32" t="s">
        <v>125</v>
      </c>
      <c r="B33" s="68">
        <v>1378707</v>
      </c>
      <c r="C33" s="68">
        <v>595192</v>
      </c>
      <c r="D33" s="68">
        <v>1973899</v>
      </c>
      <c r="E33" s="26">
        <f t="shared" si="0"/>
        <v>0.77311785715544656</v>
      </c>
      <c r="F33" s="88">
        <f t="shared" si="1"/>
        <v>27.743562714341934</v>
      </c>
      <c r="G33" s="43">
        <v>75706</v>
      </c>
      <c r="H33" s="68">
        <v>17760</v>
      </c>
      <c r="I33" s="68">
        <v>1295</v>
      </c>
      <c r="J33" s="68">
        <v>0</v>
      </c>
      <c r="K33" s="68">
        <v>7287</v>
      </c>
      <c r="L33" s="68">
        <v>65166</v>
      </c>
      <c r="M33" s="68">
        <v>12820</v>
      </c>
      <c r="N33" s="34" t="s">
        <v>259</v>
      </c>
      <c r="O33" s="68">
        <v>180034</v>
      </c>
      <c r="P33" s="26">
        <f t="shared" si="2"/>
        <v>7.0513993013382986E-2</v>
      </c>
      <c r="Q33" s="43">
        <v>1917</v>
      </c>
      <c r="R33" s="68">
        <v>284</v>
      </c>
      <c r="S33" s="68">
        <v>0</v>
      </c>
      <c r="T33" s="68">
        <v>137980</v>
      </c>
      <c r="U33" s="68">
        <v>29399</v>
      </c>
      <c r="V33" s="68">
        <v>75110</v>
      </c>
      <c r="W33" s="68">
        <v>154544</v>
      </c>
      <c r="X33" s="34" t="s">
        <v>260</v>
      </c>
      <c r="Y33" s="68">
        <v>399234</v>
      </c>
      <c r="Z33" s="26">
        <f t="shared" si="3"/>
        <v>0.15636814983117048</v>
      </c>
      <c r="AA33" s="43">
        <v>2553167</v>
      </c>
      <c r="AB33" s="72">
        <f t="shared" si="4"/>
        <v>0.98495011339880467</v>
      </c>
      <c r="AC33" s="40">
        <v>2592179</v>
      </c>
      <c r="AD33" s="4" t="s">
        <v>126</v>
      </c>
      <c r="AE33" s="9">
        <v>71148</v>
      </c>
      <c r="AF33" s="4"/>
      <c r="AG33" s="4"/>
      <c r="AH33" s="4"/>
      <c r="AI33" s="4"/>
      <c r="AJ33" s="5"/>
      <c r="AK33" s="5"/>
      <c r="AL33" s="4"/>
      <c r="AM33" s="4"/>
      <c r="AN33" s="4"/>
      <c r="AO33" s="4"/>
      <c r="AP33" s="5"/>
      <c r="AQ33" s="5"/>
      <c r="AR33" s="4"/>
      <c r="AS33" s="4"/>
      <c r="AT33" s="4"/>
      <c r="AU33" s="4"/>
      <c r="AV33" s="4"/>
      <c r="AW33" s="4"/>
      <c r="AX33" s="5"/>
      <c r="AY33" s="4"/>
      <c r="AZ33" s="7"/>
      <c r="BA33" s="4"/>
      <c r="BB33" s="4"/>
      <c r="BC33" s="7"/>
      <c r="BD33" s="4"/>
    </row>
    <row r="34" spans="1:56" x14ac:dyDescent="0.2">
      <c r="A34" s="32" t="s">
        <v>128</v>
      </c>
      <c r="B34" s="68">
        <v>400038</v>
      </c>
      <c r="C34" s="68">
        <v>97922</v>
      </c>
      <c r="D34" s="68">
        <v>497960</v>
      </c>
      <c r="E34" s="26">
        <f t="shared" si="0"/>
        <v>0.74306972135631566</v>
      </c>
      <c r="F34" s="88">
        <f t="shared" si="1"/>
        <v>28.636494335499453</v>
      </c>
      <c r="G34" s="43">
        <v>34910</v>
      </c>
      <c r="H34" s="68">
        <v>5828</v>
      </c>
      <c r="I34" s="68">
        <v>0</v>
      </c>
      <c r="J34" s="68">
        <v>1854</v>
      </c>
      <c r="K34" s="68">
        <v>2391</v>
      </c>
      <c r="L34" s="68">
        <v>1929</v>
      </c>
      <c r="M34" s="68">
        <v>1623</v>
      </c>
      <c r="N34" s="34" t="s">
        <v>261</v>
      </c>
      <c r="O34" s="68">
        <v>48535</v>
      </c>
      <c r="P34" s="26">
        <f t="shared" si="2"/>
        <v>7.2425272965757848E-2</v>
      </c>
      <c r="Q34" s="43">
        <v>1582</v>
      </c>
      <c r="R34" s="68">
        <v>0</v>
      </c>
      <c r="S34" s="68">
        <v>0</v>
      </c>
      <c r="T34" s="68">
        <v>80896</v>
      </c>
      <c r="U34" s="68">
        <v>0</v>
      </c>
      <c r="V34" s="68">
        <v>24648</v>
      </c>
      <c r="W34" s="68">
        <v>16518</v>
      </c>
      <c r="X34" s="34" t="s">
        <v>262</v>
      </c>
      <c r="Y34" s="68">
        <v>123644</v>
      </c>
      <c r="Z34" s="26">
        <f t="shared" si="3"/>
        <v>0.18450500567792652</v>
      </c>
      <c r="AA34" s="43">
        <v>670139</v>
      </c>
      <c r="AB34" s="72">
        <f t="shared" si="4"/>
        <v>1</v>
      </c>
      <c r="AC34" s="40">
        <v>670139</v>
      </c>
      <c r="AD34" s="4" t="s">
        <v>129</v>
      </c>
      <c r="AE34" s="9">
        <v>17389</v>
      </c>
      <c r="AF34" s="4"/>
      <c r="AG34" s="4"/>
      <c r="AH34" s="4"/>
      <c r="AI34" s="4"/>
      <c r="AJ34" s="5"/>
      <c r="AK34" s="5"/>
      <c r="AL34" s="4"/>
      <c r="AM34" s="4"/>
      <c r="AN34" s="4"/>
      <c r="AO34" s="4"/>
      <c r="AP34" s="5"/>
      <c r="AQ34" s="5"/>
      <c r="AR34" s="4"/>
      <c r="AS34" s="4"/>
      <c r="AT34" s="4"/>
      <c r="AU34" s="4"/>
      <c r="AV34" s="6"/>
      <c r="AW34" s="4"/>
      <c r="AX34" s="5"/>
      <c r="AY34" s="4"/>
      <c r="AZ34" s="7"/>
      <c r="BA34" s="4"/>
      <c r="BB34" s="4"/>
      <c r="BC34" s="7"/>
      <c r="BD34" s="4"/>
    </row>
    <row r="35" spans="1:56" ht="51" x14ac:dyDescent="0.2">
      <c r="A35" s="32" t="s">
        <v>131</v>
      </c>
      <c r="B35" s="68">
        <v>3232747</v>
      </c>
      <c r="C35" s="68">
        <v>940792</v>
      </c>
      <c r="D35" s="68">
        <v>4173539</v>
      </c>
      <c r="E35" s="26">
        <f t="shared" si="0"/>
        <v>0.77041582868076175</v>
      </c>
      <c r="F35" s="88">
        <f t="shared" si="1"/>
        <v>23.44131721728581</v>
      </c>
      <c r="G35" s="43">
        <v>68469</v>
      </c>
      <c r="H35" s="68">
        <v>43441</v>
      </c>
      <c r="I35" s="68">
        <v>18545</v>
      </c>
      <c r="J35" s="68">
        <v>0</v>
      </c>
      <c r="K35" s="68">
        <v>17825</v>
      </c>
      <c r="L35" s="68">
        <v>11887</v>
      </c>
      <c r="M35" s="68">
        <v>7506</v>
      </c>
      <c r="N35" s="34" t="s">
        <v>213</v>
      </c>
      <c r="O35" s="68">
        <v>167673</v>
      </c>
      <c r="P35" s="26">
        <f t="shared" si="2"/>
        <v>3.0951653558859607E-2</v>
      </c>
      <c r="Q35" s="43">
        <v>86085</v>
      </c>
      <c r="R35" s="68">
        <v>18503</v>
      </c>
      <c r="S35" s="68">
        <v>26179</v>
      </c>
      <c r="T35" s="68">
        <v>412560</v>
      </c>
      <c r="U35" s="68">
        <v>34807</v>
      </c>
      <c r="V35" s="68">
        <v>183717</v>
      </c>
      <c r="W35" s="68">
        <v>314192</v>
      </c>
      <c r="X35" s="34" t="s">
        <v>263</v>
      </c>
      <c r="Y35" s="68">
        <v>1076043</v>
      </c>
      <c r="Z35" s="26">
        <f t="shared" si="3"/>
        <v>0.19863251776037863</v>
      </c>
      <c r="AA35" s="43">
        <v>5417255</v>
      </c>
      <c r="AB35" s="72">
        <f t="shared" si="4"/>
        <v>0.99134421741569079</v>
      </c>
      <c r="AC35" s="40">
        <v>5464555</v>
      </c>
      <c r="AD35" s="4" t="s">
        <v>132</v>
      </c>
      <c r="AE35" s="9">
        <v>178042</v>
      </c>
      <c r="AF35" s="4"/>
      <c r="AG35" s="4"/>
      <c r="AH35" s="4"/>
      <c r="AI35" s="4"/>
      <c r="AJ35" s="5"/>
      <c r="AK35" s="5"/>
      <c r="AL35" s="4"/>
      <c r="AM35" s="4"/>
      <c r="AN35" s="4"/>
      <c r="AO35" s="4"/>
      <c r="AP35" s="5"/>
      <c r="AQ35" s="5"/>
      <c r="AR35" s="4"/>
      <c r="AS35" s="4"/>
      <c r="AT35" s="4"/>
      <c r="AU35" s="4"/>
      <c r="AV35" s="6"/>
      <c r="AW35" s="4"/>
      <c r="AX35" s="5"/>
      <c r="AY35" s="4"/>
      <c r="AZ35" s="7"/>
      <c r="BA35" s="4"/>
      <c r="BB35" s="4"/>
      <c r="BC35" s="7"/>
      <c r="BD35" s="4"/>
    </row>
    <row r="36" spans="1:56" ht="25.5" x14ac:dyDescent="0.2">
      <c r="A36" s="32" t="s">
        <v>134</v>
      </c>
      <c r="B36" s="68">
        <v>2983827</v>
      </c>
      <c r="C36" s="68">
        <v>886584</v>
      </c>
      <c r="D36" s="68">
        <v>3870411</v>
      </c>
      <c r="E36" s="26">
        <f t="shared" si="0"/>
        <v>0.68173973482964301</v>
      </c>
      <c r="F36" s="88">
        <f t="shared" si="1"/>
        <v>21.73875265386819</v>
      </c>
      <c r="G36" s="43">
        <v>216716</v>
      </c>
      <c r="H36" s="68">
        <v>16231</v>
      </c>
      <c r="I36" s="68">
        <v>0</v>
      </c>
      <c r="J36" s="68">
        <v>6142</v>
      </c>
      <c r="K36" s="68">
        <v>6660</v>
      </c>
      <c r="L36" s="68">
        <v>191897</v>
      </c>
      <c r="M36" s="68">
        <v>28959</v>
      </c>
      <c r="N36" s="34" t="s">
        <v>264</v>
      </c>
      <c r="O36" s="68">
        <v>466605</v>
      </c>
      <c r="P36" s="26">
        <f t="shared" si="2"/>
        <v>8.218847274105659E-2</v>
      </c>
      <c r="Q36" s="43">
        <v>148456</v>
      </c>
      <c r="R36" s="68">
        <v>190399</v>
      </c>
      <c r="S36" s="68">
        <v>0</v>
      </c>
      <c r="T36" s="68">
        <v>339971</v>
      </c>
      <c r="U36" s="68">
        <v>61031</v>
      </c>
      <c r="V36" s="68">
        <v>68644</v>
      </c>
      <c r="W36" s="68">
        <v>531739</v>
      </c>
      <c r="X36" s="34" t="s">
        <v>265</v>
      </c>
      <c r="Y36" s="68">
        <v>1340240</v>
      </c>
      <c r="Z36" s="26">
        <f t="shared" si="3"/>
        <v>0.23607179242930035</v>
      </c>
      <c r="AA36" s="43">
        <v>5677256</v>
      </c>
      <c r="AB36" s="72">
        <f t="shared" si="4"/>
        <v>1</v>
      </c>
      <c r="AC36" s="40">
        <v>5677256</v>
      </c>
      <c r="AD36" s="4" t="s">
        <v>132</v>
      </c>
      <c r="AE36" s="9">
        <v>178042</v>
      </c>
      <c r="AF36" s="4"/>
      <c r="AG36" s="4"/>
      <c r="AH36" s="4"/>
      <c r="AI36" s="4"/>
      <c r="AJ36" s="5"/>
      <c r="AK36" s="5"/>
      <c r="AL36" s="4"/>
      <c r="AM36" s="4"/>
      <c r="AN36" s="4"/>
      <c r="AO36" s="4"/>
      <c r="AP36" s="5"/>
      <c r="AQ36" s="5"/>
      <c r="AR36" s="4"/>
      <c r="AS36" s="4"/>
      <c r="AT36" s="4"/>
      <c r="AU36" s="4"/>
      <c r="AV36" s="6"/>
      <c r="AW36" s="4"/>
      <c r="AX36" s="5"/>
      <c r="AY36" s="4"/>
      <c r="AZ36" s="7"/>
      <c r="BA36" s="4"/>
      <c r="BB36" s="4"/>
      <c r="BC36" s="7"/>
      <c r="BD36" s="4"/>
    </row>
    <row r="37" spans="1:56" ht="25.5" x14ac:dyDescent="0.2">
      <c r="A37" s="32" t="s">
        <v>136</v>
      </c>
      <c r="B37" s="68">
        <v>89028</v>
      </c>
      <c r="C37" s="68">
        <v>7563</v>
      </c>
      <c r="D37" s="68">
        <v>96591</v>
      </c>
      <c r="E37" s="26">
        <f t="shared" si="0"/>
        <v>0.62900736515130795</v>
      </c>
      <c r="F37" s="88">
        <f t="shared" si="1"/>
        <v>12.531266216917489</v>
      </c>
      <c r="G37" s="43">
        <v>9129</v>
      </c>
      <c r="H37" s="68">
        <v>2583</v>
      </c>
      <c r="I37" s="68">
        <v>0</v>
      </c>
      <c r="J37" s="68">
        <v>0</v>
      </c>
      <c r="K37" s="68">
        <v>1060</v>
      </c>
      <c r="L37" s="68">
        <v>0</v>
      </c>
      <c r="M37" s="68">
        <v>1316</v>
      </c>
      <c r="N37" s="34" t="s">
        <v>266</v>
      </c>
      <c r="O37" s="68">
        <v>14088</v>
      </c>
      <c r="P37" s="26">
        <f t="shared" si="2"/>
        <v>9.1742043878328489E-2</v>
      </c>
      <c r="Q37" s="43">
        <v>1375</v>
      </c>
      <c r="R37" s="68">
        <v>175</v>
      </c>
      <c r="S37" s="68">
        <v>0</v>
      </c>
      <c r="T37" s="68">
        <v>21646</v>
      </c>
      <c r="U37" s="68">
        <v>970</v>
      </c>
      <c r="V37" s="68">
        <v>10926</v>
      </c>
      <c r="W37" s="68">
        <v>7790</v>
      </c>
      <c r="X37" s="34" t="s">
        <v>267</v>
      </c>
      <c r="Y37" s="68">
        <v>42882</v>
      </c>
      <c r="Z37" s="26">
        <f t="shared" si="3"/>
        <v>0.27925059097036359</v>
      </c>
      <c r="AA37" s="43">
        <v>153561</v>
      </c>
      <c r="AB37" s="72">
        <f t="shared" si="4"/>
        <v>1</v>
      </c>
      <c r="AC37" s="40">
        <v>153561</v>
      </c>
      <c r="AD37" s="4" t="s">
        <v>137</v>
      </c>
      <c r="AE37" s="9">
        <v>7708</v>
      </c>
      <c r="AF37" s="4"/>
      <c r="AG37" s="4"/>
      <c r="AH37" s="4"/>
      <c r="AI37" s="4"/>
      <c r="AJ37" s="5"/>
      <c r="AK37" s="5"/>
      <c r="AL37" s="4"/>
      <c r="AM37" s="4"/>
      <c r="AN37" s="4"/>
      <c r="AO37" s="4"/>
      <c r="AP37" s="5"/>
      <c r="AQ37" s="5"/>
      <c r="AR37" s="4"/>
      <c r="AS37" s="4"/>
      <c r="AT37" s="4"/>
      <c r="AU37" s="4"/>
      <c r="AV37" s="4"/>
      <c r="AW37" s="4"/>
      <c r="AX37" s="4"/>
      <c r="AY37" s="4"/>
      <c r="AZ37" s="7"/>
      <c r="BA37" s="4"/>
      <c r="BB37" s="4"/>
      <c r="BC37" s="7"/>
      <c r="BD37" s="4"/>
    </row>
    <row r="38" spans="1:56" x14ac:dyDescent="0.2">
      <c r="A38" s="32" t="s">
        <v>139</v>
      </c>
      <c r="B38" s="68">
        <v>207523</v>
      </c>
      <c r="C38" s="68">
        <v>26472</v>
      </c>
      <c r="D38" s="68">
        <v>233995</v>
      </c>
      <c r="E38" s="26">
        <f t="shared" si="0"/>
        <v>0.73926230155595929</v>
      </c>
      <c r="F38" s="88">
        <f t="shared" si="1"/>
        <v>53.289683443406972</v>
      </c>
      <c r="G38" s="43">
        <v>15960</v>
      </c>
      <c r="H38" s="68">
        <v>2378</v>
      </c>
      <c r="I38" s="68">
        <v>250</v>
      </c>
      <c r="J38" s="68">
        <v>0</v>
      </c>
      <c r="K38" s="68">
        <v>976</v>
      </c>
      <c r="L38" s="68">
        <v>2500</v>
      </c>
      <c r="M38" s="68">
        <v>1789</v>
      </c>
      <c r="N38" s="34" t="s">
        <v>268</v>
      </c>
      <c r="O38" s="68">
        <v>23853</v>
      </c>
      <c r="P38" s="26">
        <f t="shared" si="2"/>
        <v>7.5358976384171869E-2</v>
      </c>
      <c r="Q38" s="43">
        <v>1055</v>
      </c>
      <c r="R38" s="68">
        <v>527</v>
      </c>
      <c r="S38" s="68">
        <v>0</v>
      </c>
      <c r="T38" s="68">
        <v>31152</v>
      </c>
      <c r="U38" s="68">
        <v>4527</v>
      </c>
      <c r="V38" s="68">
        <v>10057</v>
      </c>
      <c r="W38" s="68">
        <v>11359</v>
      </c>
      <c r="X38" s="34" t="s">
        <v>269</v>
      </c>
      <c r="Y38" s="68">
        <v>58677</v>
      </c>
      <c r="Z38" s="26">
        <f t="shared" si="3"/>
        <v>0.18537872205986888</v>
      </c>
      <c r="AA38" s="43">
        <v>316525</v>
      </c>
      <c r="AB38" s="72">
        <f t="shared" si="4"/>
        <v>1</v>
      </c>
      <c r="AC38" s="40">
        <v>316525</v>
      </c>
      <c r="AD38" s="4" t="s">
        <v>140</v>
      </c>
      <c r="AE38" s="9">
        <v>4391</v>
      </c>
      <c r="AF38" s="4"/>
      <c r="AG38" s="4"/>
      <c r="AH38" s="4"/>
      <c r="AI38" s="4"/>
      <c r="AJ38" s="5"/>
      <c r="AK38" s="5"/>
      <c r="AL38" s="4"/>
      <c r="AM38" s="4"/>
      <c r="AN38" s="4"/>
      <c r="AO38" s="4"/>
      <c r="AP38" s="5"/>
      <c r="AQ38" s="5"/>
      <c r="AR38" s="4"/>
      <c r="AS38" s="4"/>
      <c r="AT38" s="4"/>
      <c r="AU38" s="4"/>
      <c r="AV38" s="6"/>
      <c r="AW38" s="4"/>
      <c r="AX38" s="4"/>
      <c r="AY38" s="4"/>
      <c r="AZ38" s="7"/>
      <c r="BA38" s="4"/>
      <c r="BB38" s="4"/>
      <c r="BC38" s="7"/>
      <c r="BD38" s="4"/>
    </row>
    <row r="39" spans="1:56" ht="25.5" x14ac:dyDescent="0.2">
      <c r="A39" s="32" t="s">
        <v>142</v>
      </c>
      <c r="B39" s="68">
        <v>216761</v>
      </c>
      <c r="C39" s="68">
        <v>16582</v>
      </c>
      <c r="D39" s="68">
        <v>233343</v>
      </c>
      <c r="E39" s="26">
        <f t="shared" si="0"/>
        <v>0.6942975735305057</v>
      </c>
      <c r="F39" s="88">
        <f t="shared" si="1"/>
        <v>39.296564499831597</v>
      </c>
      <c r="G39" s="43">
        <v>20629</v>
      </c>
      <c r="H39" s="68">
        <v>2378</v>
      </c>
      <c r="I39" s="68">
        <v>2000</v>
      </c>
      <c r="J39" s="68">
        <v>0</v>
      </c>
      <c r="K39" s="68">
        <v>976</v>
      </c>
      <c r="L39" s="68">
        <v>0</v>
      </c>
      <c r="M39" s="68">
        <v>5365</v>
      </c>
      <c r="N39" s="34" t="s">
        <v>270</v>
      </c>
      <c r="O39" s="68">
        <v>31348</v>
      </c>
      <c r="P39" s="26">
        <f t="shared" si="2"/>
        <v>9.3274022940625145E-2</v>
      </c>
      <c r="Q39" s="43">
        <v>1142</v>
      </c>
      <c r="R39" s="68">
        <v>328</v>
      </c>
      <c r="S39" s="68">
        <v>330</v>
      </c>
      <c r="T39" s="68">
        <v>27836</v>
      </c>
      <c r="U39" s="68">
        <v>7684</v>
      </c>
      <c r="V39" s="68">
        <v>10057</v>
      </c>
      <c r="W39" s="68">
        <v>24017</v>
      </c>
      <c r="X39" s="34" t="s">
        <v>271</v>
      </c>
      <c r="Y39" s="68">
        <v>71394</v>
      </c>
      <c r="Z39" s="26">
        <f t="shared" si="3"/>
        <v>0.21242840352886919</v>
      </c>
      <c r="AA39" s="43">
        <v>336085</v>
      </c>
      <c r="AB39" s="72">
        <f t="shared" si="4"/>
        <v>0.95088344721243756</v>
      </c>
      <c r="AC39" s="40">
        <v>353445</v>
      </c>
      <c r="AD39" s="4" t="s">
        <v>140</v>
      </c>
      <c r="AE39" s="9">
        <v>5938</v>
      </c>
      <c r="AF39" s="4"/>
      <c r="AG39" s="4"/>
      <c r="AH39" s="4"/>
      <c r="AI39" s="4"/>
      <c r="AJ39" s="5"/>
      <c r="AK39" s="5"/>
      <c r="AL39" s="4"/>
      <c r="AM39" s="4"/>
      <c r="AN39" s="4"/>
      <c r="AO39" s="4"/>
      <c r="AP39" s="5"/>
      <c r="AQ39" s="5"/>
      <c r="AR39" s="4"/>
      <c r="AS39" s="4"/>
      <c r="AT39" s="4"/>
      <c r="AU39" s="4"/>
      <c r="AV39" s="6"/>
      <c r="AW39" s="4"/>
      <c r="AX39" s="5"/>
      <c r="AY39" s="4"/>
      <c r="AZ39" s="7"/>
      <c r="BA39" s="4"/>
      <c r="BB39" s="4"/>
      <c r="BC39" s="7"/>
      <c r="BD39" s="4"/>
    </row>
    <row r="40" spans="1:56" ht="63.75" x14ac:dyDescent="0.2">
      <c r="A40" s="32" t="s">
        <v>144</v>
      </c>
      <c r="B40" s="68">
        <v>429587</v>
      </c>
      <c r="C40" s="68">
        <v>73753</v>
      </c>
      <c r="D40" s="68">
        <v>503340</v>
      </c>
      <c r="E40" s="26">
        <f t="shared" si="0"/>
        <v>0.76553612167300378</v>
      </c>
      <c r="F40" s="88">
        <f t="shared" si="1"/>
        <v>69.301941346551018</v>
      </c>
      <c r="G40" s="43">
        <v>32728</v>
      </c>
      <c r="H40" s="68">
        <v>2434</v>
      </c>
      <c r="I40" s="68">
        <v>0</v>
      </c>
      <c r="J40" s="68">
        <v>0</v>
      </c>
      <c r="K40" s="68">
        <v>999</v>
      </c>
      <c r="L40" s="68">
        <v>14997</v>
      </c>
      <c r="M40" s="68">
        <v>17488</v>
      </c>
      <c r="N40" s="34" t="s">
        <v>272</v>
      </c>
      <c r="O40" s="68">
        <v>68646</v>
      </c>
      <c r="P40" s="26">
        <f t="shared" si="2"/>
        <v>0.10440456273764259</v>
      </c>
      <c r="Q40" s="43">
        <v>1226</v>
      </c>
      <c r="R40" s="68">
        <v>1261</v>
      </c>
      <c r="S40" s="68">
        <v>2000</v>
      </c>
      <c r="T40" s="68">
        <v>31972</v>
      </c>
      <c r="U40" s="68">
        <v>2723</v>
      </c>
      <c r="V40" s="68">
        <v>10295</v>
      </c>
      <c r="W40" s="68">
        <v>36037</v>
      </c>
      <c r="X40" s="34" t="s">
        <v>273</v>
      </c>
      <c r="Y40" s="68">
        <v>85514</v>
      </c>
      <c r="Z40" s="26">
        <f t="shared" si="3"/>
        <v>0.1300593155893536</v>
      </c>
      <c r="AA40" s="43">
        <v>657500</v>
      </c>
      <c r="AB40" s="72">
        <f t="shared" si="4"/>
        <v>0.9867557123025551</v>
      </c>
      <c r="AC40" s="40">
        <v>666325</v>
      </c>
      <c r="AD40" s="4" t="s">
        <v>145</v>
      </c>
      <c r="AE40" s="9">
        <v>7263</v>
      </c>
      <c r="AF40" s="4"/>
      <c r="AG40" s="4"/>
      <c r="AH40" s="4"/>
      <c r="AI40" s="4"/>
      <c r="AJ40" s="5"/>
      <c r="AK40" s="5"/>
      <c r="AL40" s="4"/>
      <c r="AM40" s="4"/>
      <c r="AN40" s="4"/>
      <c r="AO40" s="4"/>
      <c r="AP40" s="5"/>
      <c r="AQ40" s="5"/>
      <c r="AR40" s="4"/>
      <c r="AS40" s="4"/>
      <c r="AT40" s="4"/>
      <c r="AU40" s="4"/>
      <c r="AV40" s="6"/>
      <c r="AW40" s="4"/>
      <c r="AX40" s="5"/>
      <c r="AY40" s="4"/>
      <c r="AZ40" s="7"/>
      <c r="BA40" s="4"/>
      <c r="BB40" s="4"/>
      <c r="BC40" s="7"/>
      <c r="BD40" s="4"/>
    </row>
    <row r="41" spans="1:56" ht="25.5" x14ac:dyDescent="0.2">
      <c r="A41" s="32" t="s">
        <v>147</v>
      </c>
      <c r="B41" s="68">
        <v>574389</v>
      </c>
      <c r="C41" s="68">
        <v>179596</v>
      </c>
      <c r="D41" s="68">
        <v>753985</v>
      </c>
      <c r="E41" s="26">
        <f t="shared" si="0"/>
        <v>0.67303383624421798</v>
      </c>
      <c r="F41" s="88">
        <f t="shared" si="1"/>
        <v>53.221218324274723</v>
      </c>
      <c r="G41" s="43">
        <v>66917</v>
      </c>
      <c r="H41" s="68">
        <v>4748</v>
      </c>
      <c r="I41" s="68">
        <v>3220</v>
      </c>
      <c r="J41" s="68">
        <v>2078</v>
      </c>
      <c r="K41" s="68">
        <v>1948</v>
      </c>
      <c r="L41" s="68">
        <v>17727</v>
      </c>
      <c r="M41" s="68">
        <v>18795</v>
      </c>
      <c r="N41" s="34" t="s">
        <v>274</v>
      </c>
      <c r="O41" s="68">
        <v>115433</v>
      </c>
      <c r="P41" s="26">
        <f t="shared" si="2"/>
        <v>0.10303960267005154</v>
      </c>
      <c r="Q41" s="43">
        <v>4874</v>
      </c>
      <c r="R41" s="68">
        <v>863</v>
      </c>
      <c r="S41" s="68">
        <v>0</v>
      </c>
      <c r="T41" s="68">
        <v>121574</v>
      </c>
      <c r="U41" s="68">
        <v>38428</v>
      </c>
      <c r="V41" s="68">
        <v>20081</v>
      </c>
      <c r="W41" s="68">
        <v>65040</v>
      </c>
      <c r="X41" s="34" t="s">
        <v>275</v>
      </c>
      <c r="Y41" s="68">
        <v>250860</v>
      </c>
      <c r="Z41" s="26">
        <f t="shared" si="3"/>
        <v>0.2239265610857305</v>
      </c>
      <c r="AA41" s="43">
        <v>1120278</v>
      </c>
      <c r="AB41" s="72">
        <f t="shared" si="4"/>
        <v>1</v>
      </c>
      <c r="AC41" s="40">
        <v>1120278</v>
      </c>
      <c r="AD41" s="4" t="s">
        <v>145</v>
      </c>
      <c r="AE41" s="9">
        <v>14167</v>
      </c>
      <c r="AF41" s="4"/>
      <c r="AG41" s="4"/>
      <c r="AH41" s="4"/>
      <c r="AI41" s="4"/>
      <c r="AJ41" s="5"/>
      <c r="AK41" s="5"/>
      <c r="AL41" s="4"/>
      <c r="AM41" s="4"/>
      <c r="AN41" s="4"/>
      <c r="AO41" s="4"/>
      <c r="AP41" s="5"/>
      <c r="AQ41" s="5"/>
      <c r="AR41" s="4"/>
      <c r="AS41" s="4"/>
      <c r="AT41" s="4"/>
      <c r="AU41" s="4"/>
      <c r="AV41" s="6"/>
      <c r="AW41" s="4"/>
      <c r="AX41" s="5"/>
      <c r="AY41" s="4"/>
      <c r="AZ41" s="7"/>
      <c r="BA41" s="4"/>
      <c r="BB41" s="4"/>
      <c r="BC41" s="7"/>
      <c r="BD41" s="4"/>
    </row>
    <row r="42" spans="1:56" x14ac:dyDescent="0.2">
      <c r="A42" s="32" t="s">
        <v>149</v>
      </c>
      <c r="B42" s="68">
        <v>810427</v>
      </c>
      <c r="C42" s="68">
        <v>273455</v>
      </c>
      <c r="D42" s="68">
        <v>1083882</v>
      </c>
      <c r="E42" s="26">
        <f t="shared" si="0"/>
        <v>0.80749141574466787</v>
      </c>
      <c r="F42" s="88">
        <f t="shared" si="1"/>
        <v>35.375893469108</v>
      </c>
      <c r="G42" s="43">
        <v>80095</v>
      </c>
      <c r="H42" s="68">
        <v>10269</v>
      </c>
      <c r="I42" s="68">
        <v>0</v>
      </c>
      <c r="J42" s="68">
        <v>2944</v>
      </c>
      <c r="K42" s="68">
        <v>4214</v>
      </c>
      <c r="L42" s="68">
        <v>5163</v>
      </c>
      <c r="M42" s="68">
        <v>9517</v>
      </c>
      <c r="N42" s="34" t="s">
        <v>50</v>
      </c>
      <c r="O42" s="68">
        <v>112202</v>
      </c>
      <c r="P42" s="26">
        <f t="shared" si="2"/>
        <v>8.3590420201999138E-2</v>
      </c>
      <c r="Q42" s="43">
        <v>2007</v>
      </c>
      <c r="R42" s="68">
        <v>1379</v>
      </c>
      <c r="S42" s="68">
        <v>164</v>
      </c>
      <c r="T42" s="68">
        <v>88849</v>
      </c>
      <c r="U42" s="68">
        <v>4609</v>
      </c>
      <c r="V42" s="68">
        <v>43428</v>
      </c>
      <c r="W42" s="68">
        <v>5763</v>
      </c>
      <c r="X42" s="34" t="s">
        <v>50</v>
      </c>
      <c r="Y42" s="68">
        <v>146199</v>
      </c>
      <c r="Z42" s="26">
        <f t="shared" si="3"/>
        <v>0.10891816405333302</v>
      </c>
      <c r="AA42" s="43">
        <v>1342283</v>
      </c>
      <c r="AB42" s="72">
        <f t="shared" si="4"/>
        <v>0.97824626202143816</v>
      </c>
      <c r="AC42" s="40">
        <v>1372132</v>
      </c>
      <c r="AD42" s="4" t="s">
        <v>150</v>
      </c>
      <c r="AE42" s="9">
        <v>30639</v>
      </c>
      <c r="AF42" s="4"/>
      <c r="AG42" s="4"/>
      <c r="AH42" s="4"/>
      <c r="AI42" s="4"/>
      <c r="AJ42" s="5"/>
      <c r="AK42" s="5"/>
      <c r="AL42" s="4"/>
      <c r="AM42" s="4"/>
      <c r="AN42" s="4"/>
      <c r="AO42" s="4"/>
      <c r="AP42" s="5"/>
      <c r="AQ42" s="5"/>
      <c r="AR42" s="4"/>
      <c r="AS42" s="4"/>
      <c r="AT42" s="4"/>
      <c r="AU42" s="4"/>
      <c r="AV42" s="6"/>
      <c r="AW42" s="4"/>
      <c r="AX42" s="5"/>
      <c r="AY42" s="4"/>
      <c r="AZ42" s="7"/>
      <c r="BA42" s="4"/>
      <c r="BB42" s="4"/>
      <c r="BC42" s="7"/>
      <c r="BD42" s="4"/>
    </row>
    <row r="43" spans="1:56" ht="25.5" x14ac:dyDescent="0.2">
      <c r="A43" s="32" t="s">
        <v>151</v>
      </c>
      <c r="B43" s="68">
        <v>419426</v>
      </c>
      <c r="C43" s="68">
        <v>99887</v>
      </c>
      <c r="D43" s="68">
        <v>519313</v>
      </c>
      <c r="E43" s="26">
        <f t="shared" si="0"/>
        <v>0.71320487818276701</v>
      </c>
      <c r="F43" s="88">
        <f t="shared" si="1"/>
        <v>32.909569074778197</v>
      </c>
      <c r="G43" s="43">
        <v>36301</v>
      </c>
      <c r="H43" s="68">
        <v>5289</v>
      </c>
      <c r="I43" s="68">
        <v>3627</v>
      </c>
      <c r="J43" s="68">
        <v>0</v>
      </c>
      <c r="K43" s="68">
        <v>2170</v>
      </c>
      <c r="L43" s="68">
        <v>0</v>
      </c>
      <c r="M43" s="68">
        <v>4374</v>
      </c>
      <c r="N43" s="34" t="s">
        <v>276</v>
      </c>
      <c r="O43" s="68">
        <v>51761</v>
      </c>
      <c r="P43" s="26">
        <f t="shared" si="2"/>
        <v>7.1086604224462335E-2</v>
      </c>
      <c r="Q43" s="43">
        <v>5157</v>
      </c>
      <c r="R43" s="68">
        <v>2989</v>
      </c>
      <c r="S43" s="68">
        <v>2080</v>
      </c>
      <c r="T43" s="68">
        <v>104482</v>
      </c>
      <c r="U43" s="68">
        <v>12253</v>
      </c>
      <c r="V43" s="68">
        <v>22367</v>
      </c>
      <c r="W43" s="68">
        <v>7738</v>
      </c>
      <c r="X43" s="34" t="s">
        <v>277</v>
      </c>
      <c r="Y43" s="68">
        <v>157066</v>
      </c>
      <c r="Z43" s="26">
        <f t="shared" si="3"/>
        <v>0.21570851759277063</v>
      </c>
      <c r="AA43" s="43">
        <v>728140</v>
      </c>
      <c r="AB43" s="72">
        <f t="shared" si="4"/>
        <v>1</v>
      </c>
      <c r="AC43" s="40">
        <v>728140</v>
      </c>
      <c r="AD43" s="4" t="s">
        <v>152</v>
      </c>
      <c r="AE43" s="9">
        <v>15780</v>
      </c>
      <c r="AF43" s="4"/>
      <c r="AG43" s="4"/>
      <c r="AH43" s="4"/>
      <c r="AI43" s="4"/>
      <c r="AJ43" s="5"/>
      <c r="AK43" s="5"/>
      <c r="AL43" s="4"/>
      <c r="AM43" s="4"/>
      <c r="AN43" s="4"/>
      <c r="AO43" s="4"/>
      <c r="AP43" s="5"/>
      <c r="AQ43" s="5"/>
      <c r="AR43" s="4"/>
      <c r="AS43" s="4"/>
      <c r="AT43" s="4"/>
      <c r="AU43" s="4"/>
      <c r="AV43" s="4"/>
      <c r="AW43" s="4"/>
      <c r="AX43" s="4"/>
      <c r="AY43" s="4"/>
      <c r="AZ43" s="7"/>
      <c r="BA43" s="4"/>
      <c r="BB43" s="4"/>
      <c r="BC43" s="7"/>
      <c r="BD43" s="4"/>
    </row>
    <row r="44" spans="1:56" x14ac:dyDescent="0.2">
      <c r="A44" s="32" t="s">
        <v>154</v>
      </c>
      <c r="B44" s="68">
        <v>253895</v>
      </c>
      <c r="C44" s="68">
        <v>68311</v>
      </c>
      <c r="D44" s="68">
        <v>322206</v>
      </c>
      <c r="E44" s="26">
        <f t="shared" si="0"/>
        <v>0.8846126391275938</v>
      </c>
      <c r="F44" s="88">
        <f t="shared" si="1"/>
        <v>30.365281311846196</v>
      </c>
      <c r="G44" s="43">
        <v>16744</v>
      </c>
      <c r="H44" s="68">
        <v>3556</v>
      </c>
      <c r="I44" s="68">
        <v>0</v>
      </c>
      <c r="J44" s="68">
        <v>0</v>
      </c>
      <c r="K44" s="68">
        <v>1459</v>
      </c>
      <c r="L44" s="68">
        <v>2400</v>
      </c>
      <c r="M44" s="68">
        <v>425</v>
      </c>
      <c r="N44" s="34" t="s">
        <v>278</v>
      </c>
      <c r="O44" s="68">
        <v>24584</v>
      </c>
      <c r="P44" s="26">
        <f t="shared" si="2"/>
        <v>6.7495071849415486E-2</v>
      </c>
      <c r="Q44" s="43">
        <v>2089</v>
      </c>
      <c r="R44" s="68">
        <v>315</v>
      </c>
      <c r="S44" s="68">
        <v>0</v>
      </c>
      <c r="T44" s="68">
        <v>0</v>
      </c>
      <c r="U44" s="68">
        <v>0</v>
      </c>
      <c r="V44" s="68">
        <v>15040</v>
      </c>
      <c r="W44" s="68">
        <v>0</v>
      </c>
      <c r="X44" s="34"/>
      <c r="Y44" s="68">
        <v>17444</v>
      </c>
      <c r="Z44" s="26">
        <f t="shared" si="3"/>
        <v>4.7892289022990718E-2</v>
      </c>
      <c r="AA44" s="43">
        <v>364234</v>
      </c>
      <c r="AB44" s="72">
        <f t="shared" si="4"/>
        <v>0.84698884274266684</v>
      </c>
      <c r="AC44" s="40">
        <v>430034</v>
      </c>
      <c r="AD44" s="4" t="s">
        <v>155</v>
      </c>
      <c r="AE44" s="9">
        <v>10611</v>
      </c>
      <c r="AF44" s="4"/>
      <c r="AG44" s="4"/>
      <c r="AH44" s="4"/>
      <c r="AI44" s="4"/>
      <c r="AJ44" s="5"/>
      <c r="AK44" s="5"/>
      <c r="AL44" s="4"/>
      <c r="AM44" s="4"/>
      <c r="AN44" s="4"/>
      <c r="AO44" s="4"/>
      <c r="AP44" s="5"/>
      <c r="AQ44" s="5"/>
      <c r="AR44" s="4"/>
      <c r="AS44" s="4"/>
      <c r="AT44" s="4"/>
      <c r="AU44" s="4"/>
      <c r="AV44" s="4"/>
      <c r="AW44" s="4"/>
      <c r="AX44" s="4"/>
      <c r="AY44" s="4"/>
      <c r="AZ44" s="7"/>
      <c r="BA44" s="4"/>
      <c r="BB44" s="4"/>
      <c r="BC44" s="7"/>
      <c r="BD44" s="4"/>
    </row>
    <row r="45" spans="1:56" x14ac:dyDescent="0.2">
      <c r="A45" s="32" t="s">
        <v>157</v>
      </c>
      <c r="B45" s="68">
        <v>57518</v>
      </c>
      <c r="C45" s="68">
        <v>5067</v>
      </c>
      <c r="D45" s="68">
        <v>62585</v>
      </c>
      <c r="E45" s="26">
        <f t="shared" si="0"/>
        <v>0.51212706413760367</v>
      </c>
      <c r="F45" s="88">
        <f t="shared" si="1"/>
        <v>24.601022012578618</v>
      </c>
      <c r="G45" s="43">
        <v>8374</v>
      </c>
      <c r="H45" s="68">
        <v>2378</v>
      </c>
      <c r="I45" s="68">
        <v>3273</v>
      </c>
      <c r="J45" s="68">
        <v>0</v>
      </c>
      <c r="K45" s="68">
        <v>976</v>
      </c>
      <c r="L45" s="68">
        <v>0</v>
      </c>
      <c r="M45" s="68">
        <v>3173</v>
      </c>
      <c r="N45" s="34" t="s">
        <v>279</v>
      </c>
      <c r="O45" s="68">
        <v>18174</v>
      </c>
      <c r="P45" s="26">
        <f t="shared" si="2"/>
        <v>0.14871610231903507</v>
      </c>
      <c r="Q45" s="43">
        <v>320</v>
      </c>
      <c r="R45" s="68">
        <v>125</v>
      </c>
      <c r="S45" s="68">
        <v>0</v>
      </c>
      <c r="T45" s="68">
        <v>5284</v>
      </c>
      <c r="U45" s="68">
        <v>1595</v>
      </c>
      <c r="V45" s="68">
        <v>10057</v>
      </c>
      <c r="W45" s="68">
        <v>24066</v>
      </c>
      <c r="X45" s="34" t="s">
        <v>280</v>
      </c>
      <c r="Y45" s="68">
        <v>41447</v>
      </c>
      <c r="Z45" s="26">
        <f t="shared" si="3"/>
        <v>0.33915683354336124</v>
      </c>
      <c r="AA45" s="43">
        <v>122206</v>
      </c>
      <c r="AB45" s="72">
        <f t="shared" si="4"/>
        <v>0.77001499628243419</v>
      </c>
      <c r="AC45" s="40">
        <v>158706</v>
      </c>
      <c r="AD45" s="4" t="s">
        <v>158</v>
      </c>
      <c r="AE45" s="9">
        <v>2544</v>
      </c>
      <c r="AF45" s="4"/>
      <c r="AG45" s="4"/>
      <c r="AH45" s="4"/>
      <c r="AI45" s="4"/>
      <c r="AJ45" s="5"/>
      <c r="AK45" s="5"/>
      <c r="AL45" s="4"/>
      <c r="AM45" s="4"/>
      <c r="AN45" s="4"/>
      <c r="AO45" s="4"/>
      <c r="AP45" s="5"/>
      <c r="AQ45" s="5"/>
      <c r="AR45" s="4"/>
      <c r="AS45" s="4"/>
      <c r="AT45" s="4"/>
      <c r="AU45" s="4"/>
      <c r="AV45" s="4"/>
      <c r="AW45" s="4"/>
      <c r="AX45" s="5"/>
      <c r="AY45" s="4"/>
      <c r="AZ45" s="7"/>
      <c r="BA45" s="4"/>
      <c r="BB45" s="4"/>
      <c r="BC45" s="7"/>
      <c r="BD45" s="4"/>
    </row>
    <row r="46" spans="1:56" ht="25.5" x14ac:dyDescent="0.2">
      <c r="A46" s="32" t="s">
        <v>160</v>
      </c>
      <c r="B46" s="68">
        <v>2033677</v>
      </c>
      <c r="C46" s="68">
        <v>1191374</v>
      </c>
      <c r="D46" s="68">
        <v>3225051</v>
      </c>
      <c r="E46" s="26">
        <f t="shared" si="0"/>
        <v>0.80267878920619429</v>
      </c>
      <c r="F46" s="88">
        <f t="shared" si="1"/>
        <v>40.248739516773163</v>
      </c>
      <c r="G46" s="43">
        <v>131173</v>
      </c>
      <c r="H46" s="68">
        <v>26856</v>
      </c>
      <c r="I46" s="68">
        <v>55522</v>
      </c>
      <c r="J46" s="68">
        <v>100</v>
      </c>
      <c r="K46" s="68">
        <v>11020</v>
      </c>
      <c r="L46" s="68">
        <v>43654</v>
      </c>
      <c r="M46" s="68">
        <v>39472</v>
      </c>
      <c r="N46" s="34" t="s">
        <v>281</v>
      </c>
      <c r="O46" s="68">
        <v>307797</v>
      </c>
      <c r="P46" s="26">
        <f t="shared" si="2"/>
        <v>7.6607198857103029E-2</v>
      </c>
      <c r="Q46" s="43">
        <v>3349</v>
      </c>
      <c r="R46" s="68">
        <v>4167</v>
      </c>
      <c r="S46" s="68">
        <v>687</v>
      </c>
      <c r="T46" s="68">
        <v>281337</v>
      </c>
      <c r="U46" s="68">
        <v>36505</v>
      </c>
      <c r="V46" s="68">
        <v>113575</v>
      </c>
      <c r="W46" s="68">
        <v>45392</v>
      </c>
      <c r="X46" s="34" t="s">
        <v>282</v>
      </c>
      <c r="Y46" s="68">
        <v>485012</v>
      </c>
      <c r="Z46" s="26">
        <f t="shared" si="3"/>
        <v>0.12071401193670263</v>
      </c>
      <c r="AA46" s="43">
        <v>4017860</v>
      </c>
      <c r="AB46" s="72">
        <f t="shared" si="4"/>
        <v>1</v>
      </c>
      <c r="AC46" s="40">
        <v>4017860</v>
      </c>
      <c r="AD46" s="4" t="s">
        <v>158</v>
      </c>
      <c r="AE46" s="9">
        <v>80128</v>
      </c>
      <c r="AF46" s="4"/>
      <c r="AG46" s="4"/>
      <c r="AH46" s="4"/>
      <c r="AI46" s="4"/>
      <c r="AJ46" s="5"/>
      <c r="AK46" s="5"/>
      <c r="AL46" s="4"/>
      <c r="AM46" s="4"/>
      <c r="AN46" s="4"/>
      <c r="AO46" s="4"/>
      <c r="AP46" s="5"/>
      <c r="AQ46" s="5"/>
      <c r="AR46" s="4"/>
      <c r="AS46" s="4"/>
      <c r="AT46" s="4"/>
      <c r="AU46" s="4"/>
      <c r="AV46" s="6"/>
      <c r="AW46" s="4"/>
      <c r="AX46" s="5"/>
      <c r="AY46" s="4"/>
      <c r="AZ46" s="7"/>
      <c r="BA46" s="4"/>
      <c r="BB46" s="4"/>
      <c r="BC46" s="7"/>
      <c r="BD46" s="4"/>
    </row>
    <row r="47" spans="1:56" ht="38.25" x14ac:dyDescent="0.2">
      <c r="A47" s="32" t="s">
        <v>162</v>
      </c>
      <c r="B47" s="68">
        <v>154055</v>
      </c>
      <c r="C47" s="68">
        <v>15517</v>
      </c>
      <c r="D47" s="68">
        <v>169572</v>
      </c>
      <c r="E47" s="26">
        <f t="shared" si="0"/>
        <v>0.53124892307210325</v>
      </c>
      <c r="F47" s="88">
        <f t="shared" si="1"/>
        <v>27.640097799511004</v>
      </c>
      <c r="G47" s="43">
        <v>23172</v>
      </c>
      <c r="H47" s="68">
        <v>2378</v>
      </c>
      <c r="I47" s="68">
        <v>1000</v>
      </c>
      <c r="J47" s="68">
        <v>40</v>
      </c>
      <c r="K47" s="68">
        <v>976</v>
      </c>
      <c r="L47" s="68">
        <v>5316</v>
      </c>
      <c r="M47" s="68">
        <v>4357</v>
      </c>
      <c r="N47" s="34" t="s">
        <v>283</v>
      </c>
      <c r="O47" s="68">
        <v>37239</v>
      </c>
      <c r="P47" s="26">
        <f t="shared" si="2"/>
        <v>0.1166653612995191</v>
      </c>
      <c r="Q47" s="43">
        <v>4983</v>
      </c>
      <c r="R47" s="68">
        <v>2890</v>
      </c>
      <c r="S47" s="68">
        <v>749</v>
      </c>
      <c r="T47" s="68">
        <v>78416</v>
      </c>
      <c r="U47" s="68">
        <v>2310</v>
      </c>
      <c r="V47" s="68">
        <v>10057</v>
      </c>
      <c r="W47" s="68">
        <v>12979</v>
      </c>
      <c r="X47" s="34" t="s">
        <v>284</v>
      </c>
      <c r="Y47" s="68">
        <v>112384</v>
      </c>
      <c r="Z47" s="26">
        <f t="shared" si="3"/>
        <v>0.35208571562837765</v>
      </c>
      <c r="AA47" s="43">
        <v>319195</v>
      </c>
      <c r="AB47" s="72">
        <f t="shared" si="4"/>
        <v>0.80634526871018097</v>
      </c>
      <c r="AC47" s="40">
        <v>395854</v>
      </c>
      <c r="AD47" s="4" t="s">
        <v>163</v>
      </c>
      <c r="AE47" s="9">
        <v>6135</v>
      </c>
      <c r="AF47" s="4"/>
      <c r="AG47" s="4"/>
      <c r="AH47" s="4"/>
      <c r="AI47" s="4"/>
      <c r="AJ47" s="5"/>
      <c r="AK47" s="5"/>
      <c r="AL47" s="4"/>
      <c r="AM47" s="4"/>
      <c r="AN47" s="4"/>
      <c r="AO47" s="4"/>
      <c r="AP47" s="5"/>
      <c r="AQ47" s="5"/>
      <c r="AR47" s="4"/>
      <c r="AS47" s="4"/>
      <c r="AT47" s="4"/>
      <c r="AU47" s="4"/>
      <c r="AV47" s="6"/>
      <c r="AW47" s="4"/>
      <c r="AX47" s="5"/>
      <c r="AY47" s="4"/>
      <c r="AZ47" s="7"/>
      <c r="BA47" s="4"/>
      <c r="BB47" s="4"/>
      <c r="BC47" s="7"/>
      <c r="BD47" s="4"/>
    </row>
    <row r="48" spans="1:56" ht="25.5" x14ac:dyDescent="0.2">
      <c r="A48" s="32" t="s">
        <v>165</v>
      </c>
      <c r="B48" s="68">
        <v>572819</v>
      </c>
      <c r="C48" s="68">
        <v>144190</v>
      </c>
      <c r="D48" s="68">
        <v>717009</v>
      </c>
      <c r="E48" s="26">
        <f t="shared" si="0"/>
        <v>0.82804006416363807</v>
      </c>
      <c r="F48" s="88">
        <f t="shared" si="1"/>
        <v>24.562673426741117</v>
      </c>
      <c r="G48" s="43">
        <v>34448</v>
      </c>
      <c r="H48" s="68">
        <v>9784</v>
      </c>
      <c r="I48" s="68">
        <v>2498</v>
      </c>
      <c r="J48" s="68">
        <v>0</v>
      </c>
      <c r="K48" s="68">
        <v>4015</v>
      </c>
      <c r="L48" s="68">
        <v>3000</v>
      </c>
      <c r="M48" s="68">
        <v>3410</v>
      </c>
      <c r="N48" s="34" t="s">
        <v>285</v>
      </c>
      <c r="O48" s="68">
        <v>57155</v>
      </c>
      <c r="P48" s="26">
        <f t="shared" si="2"/>
        <v>6.600562875399435E-2</v>
      </c>
      <c r="Q48" s="43">
        <v>1888</v>
      </c>
      <c r="R48" s="68">
        <v>1493</v>
      </c>
      <c r="S48" s="68">
        <v>209</v>
      </c>
      <c r="T48" s="68">
        <v>15833</v>
      </c>
      <c r="U48" s="68">
        <v>5458</v>
      </c>
      <c r="V48" s="68">
        <v>41376</v>
      </c>
      <c r="W48" s="68">
        <v>25490</v>
      </c>
      <c r="X48" s="34" t="s">
        <v>286</v>
      </c>
      <c r="Y48" s="68">
        <v>91747</v>
      </c>
      <c r="Z48" s="26">
        <f t="shared" si="3"/>
        <v>0.10595430708236758</v>
      </c>
      <c r="AA48" s="43">
        <v>865911</v>
      </c>
      <c r="AB48" s="72">
        <f t="shared" si="4"/>
        <v>1</v>
      </c>
      <c r="AC48" s="40">
        <v>865911</v>
      </c>
      <c r="AD48" s="4" t="s">
        <v>166</v>
      </c>
      <c r="AE48" s="9">
        <v>29191</v>
      </c>
      <c r="AF48" s="4"/>
      <c r="AG48" s="4"/>
      <c r="AH48" s="4"/>
      <c r="AI48" s="4"/>
      <c r="AJ48" s="5"/>
      <c r="AK48" s="5"/>
      <c r="AL48" s="4"/>
      <c r="AM48" s="4"/>
      <c r="AN48" s="4"/>
      <c r="AO48" s="4"/>
      <c r="AP48" s="5"/>
      <c r="AQ48" s="5"/>
      <c r="AR48" s="4"/>
      <c r="AS48" s="4"/>
      <c r="AT48" s="4"/>
      <c r="AU48" s="4"/>
      <c r="AV48" s="6"/>
      <c r="AW48" s="4"/>
      <c r="AX48" s="4"/>
      <c r="AY48" s="4"/>
      <c r="AZ48" s="7"/>
      <c r="BA48" s="4"/>
      <c r="BB48" s="4"/>
      <c r="BC48" s="7"/>
      <c r="BD48" s="4"/>
    </row>
    <row r="49" spans="1:56" ht="25.5" x14ac:dyDescent="0.2">
      <c r="A49" s="32" t="s">
        <v>168</v>
      </c>
      <c r="B49" s="68">
        <v>1258826</v>
      </c>
      <c r="C49" s="68">
        <v>228172</v>
      </c>
      <c r="D49" s="68">
        <v>1486998</v>
      </c>
      <c r="E49" s="26">
        <f t="shared" si="0"/>
        <v>0.67367159213230254</v>
      </c>
      <c r="F49" s="88">
        <f t="shared" si="1"/>
        <v>65.256418133146099</v>
      </c>
      <c r="G49" s="43">
        <v>69166</v>
      </c>
      <c r="H49" s="68">
        <v>9409</v>
      </c>
      <c r="I49" s="68">
        <v>3550</v>
      </c>
      <c r="J49" s="68">
        <v>1604</v>
      </c>
      <c r="K49" s="68">
        <v>3861</v>
      </c>
      <c r="L49" s="68">
        <v>7566</v>
      </c>
      <c r="M49" s="68">
        <v>22339</v>
      </c>
      <c r="N49" s="34" t="s">
        <v>287</v>
      </c>
      <c r="O49" s="68">
        <v>117495</v>
      </c>
      <c r="P49" s="26">
        <f t="shared" si="2"/>
        <v>5.3230094268845611E-2</v>
      </c>
      <c r="Q49" s="43">
        <v>9234</v>
      </c>
      <c r="R49" s="68">
        <v>2039</v>
      </c>
      <c r="S49" s="68">
        <v>0</v>
      </c>
      <c r="T49" s="68">
        <v>226315</v>
      </c>
      <c r="U49" s="68">
        <v>36718</v>
      </c>
      <c r="V49" s="68">
        <v>39793</v>
      </c>
      <c r="W49" s="68">
        <v>288712</v>
      </c>
      <c r="X49" s="34" t="s">
        <v>288</v>
      </c>
      <c r="Y49" s="68">
        <v>602811</v>
      </c>
      <c r="Z49" s="26">
        <f t="shared" si="3"/>
        <v>0.27309831359885184</v>
      </c>
      <c r="AA49" s="43">
        <v>2207304</v>
      </c>
      <c r="AB49" s="72">
        <f t="shared" si="4"/>
        <v>0.97181550816265427</v>
      </c>
      <c r="AC49" s="40">
        <v>2271320</v>
      </c>
      <c r="AD49" s="4" t="s">
        <v>169</v>
      </c>
      <c r="AE49" s="9">
        <v>22787</v>
      </c>
      <c r="AF49" s="4"/>
      <c r="AG49" s="4"/>
      <c r="AH49" s="4"/>
      <c r="AI49" s="4"/>
      <c r="AJ49" s="5"/>
      <c r="AK49" s="5"/>
      <c r="AL49" s="4"/>
      <c r="AM49" s="4"/>
      <c r="AN49" s="4"/>
      <c r="AO49" s="4"/>
      <c r="AP49" s="5"/>
      <c r="AQ49" s="5"/>
      <c r="AR49" s="4"/>
      <c r="AS49" s="4"/>
      <c r="AT49" s="4"/>
      <c r="AU49" s="4"/>
      <c r="AV49" s="4"/>
      <c r="AW49" s="4"/>
      <c r="AX49" s="4"/>
      <c r="AY49" s="4"/>
      <c r="AZ49" s="7"/>
      <c r="BA49" s="4"/>
      <c r="BB49" s="4"/>
      <c r="BC49" s="7"/>
      <c r="BD49" s="4"/>
    </row>
    <row r="50" spans="1:56" ht="25.5" x14ac:dyDescent="0.2">
      <c r="A50" s="73" t="s">
        <v>171</v>
      </c>
      <c r="B50" s="74">
        <v>578682</v>
      </c>
      <c r="C50" s="74">
        <v>284810</v>
      </c>
      <c r="D50" s="74">
        <v>863492</v>
      </c>
      <c r="E50" s="75">
        <f t="shared" si="0"/>
        <v>0.7413800356999044</v>
      </c>
      <c r="F50" s="120">
        <f t="shared" si="1"/>
        <v>20.965667945418346</v>
      </c>
      <c r="G50" s="76">
        <v>7436</v>
      </c>
      <c r="H50" s="74">
        <v>13804</v>
      </c>
      <c r="I50" s="74">
        <v>0</v>
      </c>
      <c r="J50" s="74">
        <v>0</v>
      </c>
      <c r="K50" s="74">
        <v>5664</v>
      </c>
      <c r="L50" s="74">
        <v>2638</v>
      </c>
      <c r="M50" s="74">
        <v>1919</v>
      </c>
      <c r="N50" s="77" t="s">
        <v>289</v>
      </c>
      <c r="O50" s="74">
        <v>31461</v>
      </c>
      <c r="P50" s="78">
        <f t="shared" si="2"/>
        <v>2.7011897392395869E-2</v>
      </c>
      <c r="Q50" s="76">
        <v>0</v>
      </c>
      <c r="R50" s="74">
        <v>0</v>
      </c>
      <c r="S50" s="74">
        <v>8950</v>
      </c>
      <c r="T50" s="74">
        <v>167701</v>
      </c>
      <c r="U50" s="74">
        <v>3889</v>
      </c>
      <c r="V50" s="74">
        <v>58378</v>
      </c>
      <c r="W50" s="74">
        <v>30838</v>
      </c>
      <c r="X50" s="77" t="s">
        <v>290</v>
      </c>
      <c r="Y50" s="74">
        <v>269756</v>
      </c>
      <c r="Z50" s="78">
        <f t="shared" si="3"/>
        <v>0.23160806690769969</v>
      </c>
      <c r="AA50" s="76">
        <v>1164709</v>
      </c>
      <c r="AB50" s="78">
        <f t="shared" si="4"/>
        <v>0.98624918285987195</v>
      </c>
      <c r="AC50" s="40">
        <v>1180948</v>
      </c>
      <c r="AD50" s="4" t="s">
        <v>172</v>
      </c>
      <c r="AE50" s="9">
        <v>41186</v>
      </c>
      <c r="AF50" s="4"/>
      <c r="AG50" s="4"/>
      <c r="AH50" s="4"/>
      <c r="AI50" s="4"/>
      <c r="AJ50" s="5"/>
      <c r="AK50" s="5"/>
      <c r="AL50" s="4"/>
      <c r="AM50" s="4"/>
      <c r="AN50" s="4"/>
      <c r="AO50" s="4"/>
      <c r="AP50" s="5"/>
      <c r="AQ50" s="5"/>
      <c r="AR50" s="4"/>
      <c r="AS50" s="4"/>
      <c r="AT50" s="4"/>
      <c r="AU50" s="4"/>
      <c r="AV50" s="4"/>
      <c r="AW50" s="4"/>
      <c r="AX50" s="4"/>
      <c r="AY50" s="4"/>
      <c r="AZ50" s="7"/>
      <c r="BA50" s="4"/>
      <c r="BB50" s="4"/>
      <c r="BC50" s="7"/>
      <c r="BD50" s="4"/>
    </row>
    <row r="51" spans="1:56" x14ac:dyDescent="0.2">
      <c r="A51" s="23"/>
      <c r="B51" s="69"/>
      <c r="C51" s="69"/>
      <c r="D51" s="69"/>
      <c r="E51" s="24"/>
      <c r="F51" s="24"/>
      <c r="G51" s="69"/>
      <c r="H51" s="69"/>
      <c r="I51" s="69"/>
      <c r="J51" s="69"/>
      <c r="K51" s="69"/>
      <c r="L51" s="69"/>
      <c r="M51" s="69"/>
      <c r="N51" s="24"/>
      <c r="O51" s="69"/>
      <c r="P51" s="24"/>
      <c r="Q51" s="69"/>
      <c r="R51" s="69"/>
      <c r="S51" s="69"/>
      <c r="T51" s="69"/>
      <c r="U51" s="69"/>
      <c r="V51" s="69"/>
      <c r="W51" s="69"/>
      <c r="X51" s="24"/>
      <c r="Y51" s="69"/>
      <c r="Z51" s="24"/>
      <c r="AA51" s="69"/>
      <c r="AB51" s="81"/>
      <c r="AC51" s="41"/>
      <c r="AF51" s="4"/>
      <c r="AG51" s="4"/>
      <c r="AH51" s="4"/>
      <c r="AI51" s="4"/>
      <c r="AJ51" s="4"/>
      <c r="AK51" s="4"/>
      <c r="AL51" s="4"/>
      <c r="AM51" s="4"/>
      <c r="AN51" s="4"/>
      <c r="AO51" s="4"/>
      <c r="AP51" s="4"/>
      <c r="AQ51" s="4"/>
      <c r="AR51" s="4"/>
      <c r="AS51" s="4"/>
      <c r="AT51" s="4"/>
      <c r="AU51" s="4"/>
      <c r="AV51" s="4"/>
      <c r="AW51" s="4"/>
      <c r="AX51" s="4"/>
      <c r="AY51" s="4"/>
      <c r="AZ51" s="4"/>
      <c r="BA51" s="4"/>
      <c r="BB51" s="4"/>
      <c r="BC51" s="4"/>
      <c r="BD51" s="4"/>
    </row>
    <row r="52" spans="1:56" x14ac:dyDescent="0.2">
      <c r="A52" s="13" t="s">
        <v>291</v>
      </c>
      <c r="B52" s="82">
        <f>SUM(B3:B50)</f>
        <v>29533524</v>
      </c>
      <c r="C52" s="82">
        <f t="shared" ref="C52:AE52" si="5">SUM(C3:C50)</f>
        <v>9814624</v>
      </c>
      <c r="D52" s="82">
        <f t="shared" si="5"/>
        <v>39348148</v>
      </c>
      <c r="E52" s="16">
        <f>D52/AA52</f>
        <v>0.73799200946789845</v>
      </c>
      <c r="F52" s="85">
        <f>D52/1052566</f>
        <v>37.383069565233917</v>
      </c>
      <c r="G52" s="82">
        <f t="shared" si="5"/>
        <v>2188313</v>
      </c>
      <c r="H52" s="82">
        <f t="shared" si="5"/>
        <v>363242</v>
      </c>
      <c r="I52" s="82">
        <f t="shared" si="5"/>
        <v>242460.72</v>
      </c>
      <c r="J52" s="82">
        <f t="shared" si="5"/>
        <v>35041</v>
      </c>
      <c r="K52" s="82">
        <f t="shared" si="5"/>
        <v>149052</v>
      </c>
      <c r="L52" s="82">
        <f t="shared" si="5"/>
        <v>586312</v>
      </c>
      <c r="M52" s="82">
        <f t="shared" si="5"/>
        <v>528943</v>
      </c>
      <c r="N52" s="79"/>
      <c r="O52" s="82">
        <f t="shared" si="5"/>
        <v>4093364</v>
      </c>
      <c r="P52" s="16">
        <f>O52/AA52</f>
        <v>7.6772861681915869E-2</v>
      </c>
      <c r="Q52" s="82">
        <f t="shared" si="5"/>
        <v>355957</v>
      </c>
      <c r="R52" s="82">
        <f t="shared" si="5"/>
        <v>296082</v>
      </c>
      <c r="S52" s="82">
        <f t="shared" si="5"/>
        <v>80910</v>
      </c>
      <c r="T52" s="82">
        <f t="shared" si="5"/>
        <v>4495776</v>
      </c>
      <c r="U52" s="82">
        <f t="shared" si="5"/>
        <v>575989</v>
      </c>
      <c r="V52" s="82">
        <f t="shared" si="5"/>
        <v>1536193</v>
      </c>
      <c r="W52" s="82">
        <f t="shared" si="5"/>
        <v>2535432</v>
      </c>
      <c r="X52" s="79"/>
      <c r="Y52" s="82">
        <f t="shared" si="5"/>
        <v>9876339</v>
      </c>
      <c r="Z52" s="16">
        <f>Y52/AA52</f>
        <v>0.18523512885018564</v>
      </c>
      <c r="AA52" s="82">
        <f t="shared" si="5"/>
        <v>53317851</v>
      </c>
      <c r="AB52" s="16">
        <f>AA52/AC52</f>
        <v>0.97086634032885244</v>
      </c>
      <c r="AC52" s="80">
        <f t="shared" si="5"/>
        <v>54917807.719999999</v>
      </c>
      <c r="AD52" s="70">
        <f t="shared" si="5"/>
        <v>0</v>
      </c>
      <c r="AE52" s="70">
        <f t="shared" si="5"/>
        <v>1230608</v>
      </c>
      <c r="AF52" s="4"/>
      <c r="AG52" s="4"/>
      <c r="AH52" s="4"/>
      <c r="AI52" s="4"/>
      <c r="AJ52" s="4"/>
      <c r="AK52" s="4"/>
      <c r="AL52" s="4"/>
      <c r="AM52" s="4"/>
      <c r="AN52" s="4"/>
      <c r="AO52" s="4"/>
      <c r="AP52" s="4"/>
      <c r="AQ52" s="4"/>
      <c r="AR52" s="4"/>
      <c r="AS52" s="4"/>
      <c r="AT52" s="4"/>
      <c r="AU52" s="4"/>
      <c r="AV52" s="4"/>
      <c r="AW52" s="4"/>
      <c r="AX52" s="4"/>
      <c r="AY52" s="4"/>
      <c r="AZ52" s="4"/>
      <c r="BA52" s="4"/>
      <c r="BB52" s="4"/>
      <c r="BC52" s="4"/>
      <c r="BD52" s="4"/>
    </row>
    <row r="53" spans="1:56" x14ac:dyDescent="0.2">
      <c r="A53" s="13" t="s">
        <v>174</v>
      </c>
      <c r="B53" s="82">
        <f>AVERAGE(B3:B50)</f>
        <v>615281.75</v>
      </c>
      <c r="C53" s="82">
        <f t="shared" ref="C53:AB53" si="6">AVERAGE(C3:C50)</f>
        <v>204471.33333333334</v>
      </c>
      <c r="D53" s="82">
        <f t="shared" si="6"/>
        <v>819753.08333333337</v>
      </c>
      <c r="E53" s="16">
        <f t="shared" si="6"/>
        <v>0.70702609089103274</v>
      </c>
      <c r="F53" s="84">
        <f>AVERAGE(F3:F50)</f>
        <v>42.561075441738751</v>
      </c>
      <c r="G53" s="82">
        <f t="shared" si="6"/>
        <v>45589.854166666664</v>
      </c>
      <c r="H53" s="82">
        <f t="shared" si="6"/>
        <v>7567.541666666667</v>
      </c>
      <c r="I53" s="82">
        <f t="shared" si="6"/>
        <v>5051.2650000000003</v>
      </c>
      <c r="J53" s="82">
        <f t="shared" si="6"/>
        <v>730.02083333333337</v>
      </c>
      <c r="K53" s="82">
        <f t="shared" si="6"/>
        <v>3105.25</v>
      </c>
      <c r="L53" s="82">
        <f t="shared" si="6"/>
        <v>12214.833333333334</v>
      </c>
      <c r="M53" s="82">
        <f t="shared" si="6"/>
        <v>11019.645833333334</v>
      </c>
      <c r="N53" s="79"/>
      <c r="O53" s="82">
        <f t="shared" si="6"/>
        <v>85278.416666666672</v>
      </c>
      <c r="P53" s="16">
        <f t="shared" si="6"/>
        <v>8.5500786645369295E-2</v>
      </c>
      <c r="Q53" s="82">
        <f t="shared" si="6"/>
        <v>7415.770833333333</v>
      </c>
      <c r="R53" s="82">
        <f t="shared" si="6"/>
        <v>6168.375</v>
      </c>
      <c r="S53" s="82">
        <f t="shared" si="6"/>
        <v>1685.625</v>
      </c>
      <c r="T53" s="82">
        <f t="shared" si="6"/>
        <v>93662</v>
      </c>
      <c r="U53" s="82">
        <f t="shared" si="6"/>
        <v>11999.770833333334</v>
      </c>
      <c r="V53" s="82">
        <f t="shared" si="6"/>
        <v>32004.020833333332</v>
      </c>
      <c r="W53" s="82">
        <f t="shared" si="6"/>
        <v>52821.5</v>
      </c>
      <c r="X53" s="79"/>
      <c r="Y53" s="82">
        <f t="shared" si="6"/>
        <v>205757.0625</v>
      </c>
      <c r="Z53" s="16">
        <f>AVERAGE(Z3:Z50)</f>
        <v>0.20747312246359817</v>
      </c>
      <c r="AA53" s="82">
        <f t="shared" si="6"/>
        <v>1110788.5625</v>
      </c>
      <c r="AB53" s="16">
        <f t="shared" si="6"/>
        <v>0.95896805787151995</v>
      </c>
      <c r="AC53" s="41"/>
      <c r="AF53" s="4"/>
      <c r="AG53" s="4"/>
      <c r="AH53" s="4"/>
      <c r="AI53" s="4"/>
      <c r="AJ53" s="4"/>
      <c r="AK53" s="4"/>
      <c r="AL53" s="4"/>
      <c r="AM53" s="4"/>
      <c r="AN53" s="4"/>
      <c r="AO53" s="4"/>
      <c r="AP53" s="4"/>
      <c r="AQ53" s="4"/>
      <c r="AR53" s="4"/>
      <c r="AS53" s="4"/>
      <c r="AT53" s="4"/>
      <c r="AU53" s="4"/>
      <c r="AV53" s="4"/>
      <c r="AW53" s="4"/>
      <c r="AX53" s="4"/>
      <c r="AY53" s="4"/>
      <c r="AZ53" s="4"/>
      <c r="BA53" s="4"/>
      <c r="BB53" s="4"/>
      <c r="BC53" s="4"/>
      <c r="BD53" s="4"/>
    </row>
    <row r="54" spans="1:56" x14ac:dyDescent="0.2">
      <c r="A54" s="13" t="s">
        <v>175</v>
      </c>
      <c r="B54" s="82">
        <f>MEDIAN(B3:B50)</f>
        <v>402711</v>
      </c>
      <c r="C54" s="82">
        <f t="shared" ref="C54:AE54" si="7">MEDIAN(C3:C50)</f>
        <v>99691</v>
      </c>
      <c r="D54" s="82">
        <f t="shared" si="7"/>
        <v>500650</v>
      </c>
      <c r="E54" s="16">
        <f t="shared" si="7"/>
        <v>0.71227525036000983</v>
      </c>
      <c r="F54" s="84">
        <f>MEDIAN(F3:F50)</f>
        <v>32.541309721809469</v>
      </c>
      <c r="G54" s="82">
        <f t="shared" si="7"/>
        <v>25605.5</v>
      </c>
      <c r="H54" s="82">
        <f t="shared" si="7"/>
        <v>4905.5</v>
      </c>
      <c r="I54" s="82">
        <f t="shared" si="7"/>
        <v>1151.5</v>
      </c>
      <c r="J54" s="82">
        <f t="shared" si="7"/>
        <v>0</v>
      </c>
      <c r="K54" s="82">
        <f t="shared" si="7"/>
        <v>2013</v>
      </c>
      <c r="L54" s="82">
        <f t="shared" si="7"/>
        <v>2569</v>
      </c>
      <c r="M54" s="82">
        <f t="shared" si="7"/>
        <v>5275</v>
      </c>
      <c r="N54" s="79"/>
      <c r="O54" s="82">
        <f t="shared" si="7"/>
        <v>49268</v>
      </c>
      <c r="P54" s="16">
        <f t="shared" si="7"/>
        <v>8.3390192740431524E-2</v>
      </c>
      <c r="Q54" s="82">
        <f t="shared" si="7"/>
        <v>1549.5</v>
      </c>
      <c r="R54" s="82">
        <f t="shared" si="7"/>
        <v>1063</v>
      </c>
      <c r="S54" s="82">
        <f t="shared" si="7"/>
        <v>0</v>
      </c>
      <c r="T54" s="82">
        <f t="shared" si="7"/>
        <v>65259.5</v>
      </c>
      <c r="U54" s="82">
        <f t="shared" si="7"/>
        <v>5297</v>
      </c>
      <c r="V54" s="82">
        <f t="shared" si="7"/>
        <v>20747</v>
      </c>
      <c r="W54" s="82">
        <f t="shared" si="7"/>
        <v>17049.5</v>
      </c>
      <c r="X54" s="79"/>
      <c r="Y54" s="82">
        <f t="shared" si="7"/>
        <v>119690</v>
      </c>
      <c r="Z54" s="16">
        <f>MEDIAN(Z3:Z50)</f>
        <v>0.20501281175295863</v>
      </c>
      <c r="AA54" s="82">
        <f t="shared" si="7"/>
        <v>663906</v>
      </c>
      <c r="AB54" s="16">
        <f t="shared" si="7"/>
        <v>0.99668976285518407</v>
      </c>
      <c r="AC54" s="80">
        <f t="shared" si="7"/>
        <v>689045.5</v>
      </c>
      <c r="AD54" s="70"/>
      <c r="AE54" s="70">
        <f t="shared" si="7"/>
        <v>14973.5</v>
      </c>
      <c r="AF54" s="4"/>
      <c r="AG54" s="4"/>
      <c r="AH54" s="4"/>
      <c r="AI54" s="4"/>
      <c r="AJ54" s="4"/>
      <c r="AK54" s="4"/>
      <c r="AL54" s="4"/>
      <c r="AM54" s="4"/>
      <c r="AN54" s="4"/>
      <c r="AO54" s="4"/>
      <c r="AP54" s="4"/>
      <c r="AQ54" s="4"/>
      <c r="AR54" s="4"/>
      <c r="AS54" s="4"/>
      <c r="AT54" s="4"/>
      <c r="AU54" s="4"/>
      <c r="AV54" s="4"/>
      <c r="AW54" s="4"/>
      <c r="AX54" s="4"/>
      <c r="AY54" s="4"/>
      <c r="AZ54" s="4"/>
      <c r="BA54" s="4"/>
      <c r="BB54" s="4"/>
      <c r="BC54" s="4"/>
      <c r="BD54" s="4"/>
    </row>
    <row r="55" spans="1:56" x14ac:dyDescent="0.2">
      <c r="B55" s="41"/>
      <c r="C55" s="41"/>
      <c r="D55" s="41"/>
      <c r="E55" s="4"/>
      <c r="F55" s="4"/>
      <c r="G55" s="41"/>
      <c r="H55" s="41"/>
      <c r="I55" s="41"/>
      <c r="J55" s="41"/>
      <c r="K55" s="41"/>
      <c r="L55" s="41"/>
      <c r="M55" s="41"/>
      <c r="N55" s="4"/>
      <c r="O55" s="41"/>
      <c r="P55" s="4"/>
      <c r="Q55" s="41"/>
      <c r="R55" s="41"/>
      <c r="S55" s="41"/>
      <c r="T55" s="41"/>
      <c r="U55" s="41"/>
      <c r="V55" s="41"/>
      <c r="W55" s="41"/>
      <c r="X55" s="4"/>
      <c r="Y55" s="41"/>
      <c r="Z55" s="4"/>
      <c r="AA55" s="41"/>
      <c r="AB55" s="4"/>
      <c r="AC55" s="41"/>
      <c r="AF55" s="4"/>
      <c r="AG55" s="4"/>
      <c r="AH55" s="4"/>
      <c r="AI55" s="4"/>
      <c r="AJ55" s="4"/>
      <c r="AK55" s="4"/>
      <c r="AL55" s="4"/>
      <c r="AM55" s="4"/>
      <c r="AN55" s="4"/>
      <c r="AO55" s="4"/>
      <c r="AP55" s="4"/>
      <c r="AQ55" s="4"/>
      <c r="AR55" s="4"/>
      <c r="AS55" s="4"/>
      <c r="AT55" s="4"/>
      <c r="AU55" s="4"/>
      <c r="AV55" s="4"/>
      <c r="AW55" s="4"/>
      <c r="AX55" s="4"/>
      <c r="AY55" s="4"/>
      <c r="AZ55" s="4"/>
      <c r="BA55" s="4"/>
      <c r="BB55" s="4"/>
      <c r="BC55" s="4"/>
      <c r="BD55" s="4"/>
    </row>
    <row r="56" spans="1:56" x14ac:dyDescent="0.2">
      <c r="B56" s="41"/>
      <c r="C56" s="41"/>
      <c r="D56" s="41"/>
      <c r="E56" s="4"/>
      <c r="F56" s="4"/>
      <c r="G56" s="41"/>
      <c r="H56" s="41"/>
      <c r="I56" s="41"/>
      <c r="J56" s="41"/>
      <c r="K56" s="41"/>
      <c r="L56" s="41"/>
      <c r="M56" s="41"/>
      <c r="N56" s="4"/>
      <c r="O56" s="41"/>
      <c r="P56" s="4"/>
      <c r="Q56" s="41"/>
      <c r="R56" s="41"/>
      <c r="S56" s="41"/>
      <c r="T56" s="41"/>
      <c r="U56" s="41"/>
      <c r="V56" s="41"/>
      <c r="W56" s="41"/>
      <c r="X56" s="4"/>
      <c r="Y56" s="41"/>
      <c r="Z56" s="4"/>
      <c r="AA56" s="41"/>
      <c r="AB56" s="4"/>
      <c r="AC56" s="41"/>
      <c r="AF56" s="4"/>
      <c r="AG56" s="4"/>
      <c r="AH56" s="4"/>
      <c r="AI56" s="4"/>
      <c r="AJ56" s="4"/>
      <c r="AK56" s="4"/>
      <c r="AL56" s="4"/>
      <c r="AM56" s="4"/>
      <c r="AN56" s="4"/>
      <c r="AO56" s="4"/>
      <c r="AP56" s="4"/>
      <c r="AQ56" s="4"/>
      <c r="AR56" s="4"/>
      <c r="AS56" s="4"/>
      <c r="AT56" s="4"/>
      <c r="AU56" s="4"/>
      <c r="AV56" s="4"/>
      <c r="AW56" s="4"/>
      <c r="AX56" s="4"/>
      <c r="AY56" s="4"/>
      <c r="AZ56" s="4"/>
      <c r="BA56" s="4"/>
      <c r="BB56" s="4"/>
      <c r="BC56" s="4"/>
      <c r="BD56" s="4"/>
    </row>
    <row r="57" spans="1:56" x14ac:dyDescent="0.2">
      <c r="B57" s="41"/>
      <c r="C57" s="41"/>
      <c r="D57" s="41"/>
      <c r="E57" s="4"/>
      <c r="F57" s="4"/>
      <c r="G57" s="41"/>
      <c r="H57" s="41"/>
      <c r="I57" s="41"/>
      <c r="J57" s="41"/>
      <c r="K57" s="41"/>
      <c r="L57" s="41"/>
      <c r="M57" s="41"/>
      <c r="N57" s="4"/>
      <c r="O57" s="41"/>
      <c r="P57" s="4"/>
      <c r="Q57" s="41"/>
      <c r="R57" s="41"/>
      <c r="S57" s="41"/>
      <c r="T57" s="41"/>
      <c r="U57" s="41"/>
      <c r="V57" s="41"/>
      <c r="W57" s="41"/>
      <c r="X57" s="4"/>
      <c r="Y57" s="41"/>
      <c r="Z57" s="4"/>
      <c r="AA57" s="41"/>
      <c r="AB57" s="4"/>
      <c r="AC57" s="41"/>
      <c r="AF57" s="4"/>
      <c r="AG57" s="4"/>
      <c r="AH57" s="4"/>
      <c r="AI57" s="4"/>
      <c r="AJ57" s="4"/>
      <c r="AK57" s="4"/>
      <c r="AL57" s="4"/>
      <c r="AM57" s="4"/>
      <c r="AN57" s="4"/>
      <c r="AO57" s="4"/>
      <c r="AP57" s="4"/>
      <c r="AQ57" s="4"/>
      <c r="AR57" s="4"/>
      <c r="AS57" s="4"/>
      <c r="AT57" s="4"/>
      <c r="AU57" s="4"/>
      <c r="AV57" s="4"/>
      <c r="AW57" s="4"/>
      <c r="AX57" s="4"/>
      <c r="AY57" s="4"/>
      <c r="AZ57" s="4"/>
      <c r="BA57" s="4"/>
      <c r="BB57" s="4"/>
      <c r="BC57" s="4"/>
      <c r="BD57" s="4"/>
    </row>
    <row r="58" spans="1:56" x14ac:dyDescent="0.2">
      <c r="B58" s="41"/>
      <c r="C58" s="41"/>
      <c r="D58" s="41"/>
      <c r="E58" s="4"/>
      <c r="F58" s="4"/>
      <c r="G58" s="41"/>
      <c r="H58" s="41"/>
      <c r="I58" s="41"/>
      <c r="J58" s="41"/>
      <c r="K58" s="41"/>
      <c r="L58" s="41"/>
      <c r="M58" s="41"/>
      <c r="N58" s="4"/>
      <c r="O58" s="41"/>
      <c r="P58" s="4"/>
      <c r="Q58" s="41"/>
      <c r="R58" s="41"/>
      <c r="S58" s="41"/>
      <c r="T58" s="41"/>
      <c r="U58" s="41"/>
      <c r="V58" s="41"/>
      <c r="W58" s="41"/>
      <c r="X58" s="4"/>
      <c r="Y58" s="41"/>
      <c r="Z58" s="4"/>
      <c r="AA58" s="41"/>
      <c r="AB58" s="4"/>
      <c r="AC58" s="41"/>
      <c r="AF58" s="4"/>
      <c r="AG58" s="4"/>
      <c r="AH58" s="4"/>
      <c r="AI58" s="4"/>
      <c r="AJ58" s="4"/>
      <c r="AK58" s="4"/>
      <c r="AL58" s="4"/>
      <c r="AM58" s="4"/>
      <c r="AN58" s="4"/>
      <c r="AO58" s="4"/>
      <c r="AP58" s="4"/>
      <c r="AQ58" s="4"/>
      <c r="AR58" s="4"/>
      <c r="AS58" s="4"/>
      <c r="AT58" s="4"/>
      <c r="AU58" s="4"/>
      <c r="AV58" s="4"/>
      <c r="AW58" s="4"/>
      <c r="AX58" s="4"/>
      <c r="AY58" s="4"/>
      <c r="AZ58" s="4"/>
      <c r="BA58" s="4"/>
      <c r="BB58" s="4"/>
      <c r="BC58" s="4"/>
      <c r="BD58" s="4"/>
    </row>
    <row r="59" spans="1:56" x14ac:dyDescent="0.2">
      <c r="B59" s="41"/>
      <c r="C59" s="41"/>
      <c r="D59" s="41"/>
      <c r="E59" s="4"/>
      <c r="F59" s="4"/>
      <c r="G59" s="41"/>
      <c r="H59" s="41"/>
      <c r="I59" s="41"/>
      <c r="J59" s="41"/>
      <c r="K59" s="41"/>
      <c r="L59" s="41"/>
      <c r="M59" s="41"/>
      <c r="N59" s="4"/>
      <c r="O59" s="41"/>
      <c r="P59" s="4"/>
      <c r="Q59" s="41"/>
      <c r="R59" s="41"/>
      <c r="S59" s="41"/>
      <c r="T59" s="41"/>
      <c r="U59" s="41"/>
      <c r="V59" s="41"/>
      <c r="W59" s="41"/>
      <c r="X59" s="4"/>
      <c r="Y59" s="41"/>
      <c r="Z59" s="4"/>
      <c r="AA59" s="41"/>
      <c r="AB59" s="4"/>
      <c r="AC59" s="41"/>
      <c r="AF59" s="4"/>
      <c r="AG59" s="4"/>
      <c r="AH59" s="4"/>
      <c r="AI59" s="4"/>
      <c r="AJ59" s="4"/>
      <c r="AK59" s="4"/>
      <c r="AL59" s="4"/>
      <c r="AM59" s="4"/>
      <c r="AN59" s="4"/>
      <c r="AO59" s="4"/>
      <c r="AP59" s="4"/>
      <c r="AQ59" s="4"/>
      <c r="AR59" s="4"/>
      <c r="AS59" s="4"/>
      <c r="AT59" s="4"/>
      <c r="AU59" s="4"/>
      <c r="AV59" s="4"/>
      <c r="AW59" s="4"/>
      <c r="AX59" s="4"/>
      <c r="AY59" s="4"/>
      <c r="AZ59" s="4"/>
      <c r="BA59" s="4"/>
      <c r="BB59" s="4"/>
      <c r="BC59" s="4"/>
      <c r="BD59" s="4"/>
    </row>
    <row r="60" spans="1:56" x14ac:dyDescent="0.2">
      <c r="B60" s="41"/>
      <c r="C60" s="41"/>
      <c r="D60" s="41"/>
      <c r="E60" s="4"/>
      <c r="F60" s="4"/>
      <c r="G60" s="41"/>
      <c r="H60" s="41"/>
      <c r="I60" s="41"/>
      <c r="J60" s="41"/>
      <c r="K60" s="41"/>
      <c r="L60" s="41"/>
      <c r="M60" s="41"/>
      <c r="N60" s="4"/>
      <c r="O60" s="41"/>
      <c r="P60" s="4"/>
      <c r="Q60" s="41"/>
      <c r="R60" s="41"/>
      <c r="S60" s="41"/>
      <c r="T60" s="41"/>
      <c r="U60" s="41"/>
      <c r="V60" s="41"/>
      <c r="W60" s="41"/>
      <c r="X60" s="4"/>
      <c r="Y60" s="41"/>
      <c r="Z60" s="4"/>
      <c r="AA60" s="41"/>
      <c r="AB60" s="4"/>
      <c r="AC60" s="41"/>
      <c r="AF60" s="4"/>
      <c r="AG60" s="4"/>
      <c r="AH60" s="4"/>
      <c r="AI60" s="4"/>
      <c r="AJ60" s="4"/>
      <c r="AK60" s="4"/>
      <c r="AL60" s="4"/>
      <c r="AM60" s="4"/>
      <c r="AN60" s="4"/>
      <c r="AO60" s="4"/>
      <c r="AP60" s="4"/>
      <c r="AQ60" s="4"/>
      <c r="AR60" s="4"/>
      <c r="AS60" s="4"/>
      <c r="AT60" s="4"/>
      <c r="AU60" s="4"/>
      <c r="AV60" s="4"/>
      <c r="AW60" s="4"/>
      <c r="AX60" s="4"/>
      <c r="AY60" s="4"/>
      <c r="AZ60" s="4"/>
      <c r="BA60" s="4"/>
      <c r="BB60" s="4"/>
      <c r="BC60" s="4"/>
      <c r="BD60" s="4"/>
    </row>
    <row r="61" spans="1:56" x14ac:dyDescent="0.2">
      <c r="B61" s="41"/>
      <c r="C61" s="41"/>
      <c r="D61" s="41"/>
      <c r="E61" s="4"/>
      <c r="F61" s="4"/>
      <c r="G61" s="41"/>
      <c r="H61" s="41"/>
      <c r="I61" s="41"/>
      <c r="J61" s="41"/>
      <c r="K61" s="41"/>
      <c r="L61" s="41"/>
      <c r="M61" s="41"/>
      <c r="N61" s="4"/>
      <c r="O61" s="41"/>
      <c r="P61" s="4"/>
      <c r="Q61" s="41"/>
      <c r="R61" s="41"/>
      <c r="S61" s="41"/>
      <c r="T61" s="41"/>
      <c r="U61" s="41"/>
      <c r="V61" s="41"/>
      <c r="W61" s="41"/>
      <c r="X61" s="4"/>
      <c r="Y61" s="41"/>
      <c r="Z61" s="4"/>
      <c r="AA61" s="41"/>
      <c r="AB61" s="4"/>
      <c r="AC61" s="41"/>
      <c r="AF61" s="4"/>
      <c r="AG61" s="4"/>
      <c r="AH61" s="4"/>
      <c r="AI61" s="4"/>
      <c r="AJ61" s="4"/>
      <c r="AK61" s="4"/>
      <c r="AL61" s="4"/>
      <c r="AM61" s="4"/>
      <c r="AN61" s="4"/>
      <c r="AO61" s="4"/>
      <c r="AP61" s="4"/>
      <c r="AQ61" s="4"/>
      <c r="AR61" s="4"/>
      <c r="AS61" s="4"/>
      <c r="AT61" s="4"/>
      <c r="AU61" s="4"/>
      <c r="AV61" s="4"/>
      <c r="AW61" s="4"/>
      <c r="AX61" s="4"/>
      <c r="AY61" s="4"/>
      <c r="AZ61" s="4"/>
      <c r="BA61" s="4"/>
      <c r="BB61" s="4"/>
      <c r="BC61" s="4"/>
      <c r="BD61" s="4"/>
    </row>
    <row r="62" spans="1:56" x14ac:dyDescent="0.2">
      <c r="B62" s="41"/>
      <c r="C62" s="41"/>
      <c r="D62" s="41"/>
      <c r="E62" s="4"/>
      <c r="F62" s="4"/>
      <c r="G62" s="41"/>
      <c r="H62" s="41"/>
      <c r="I62" s="41"/>
      <c r="J62" s="41"/>
      <c r="K62" s="41"/>
      <c r="L62" s="41"/>
      <c r="M62" s="41"/>
      <c r="N62" s="4"/>
      <c r="O62" s="41"/>
      <c r="P62" s="4"/>
      <c r="Q62" s="41"/>
      <c r="R62" s="41"/>
      <c r="S62" s="41"/>
      <c r="T62" s="41"/>
      <c r="U62" s="41"/>
      <c r="V62" s="41"/>
      <c r="W62" s="41"/>
      <c r="X62" s="4"/>
      <c r="Y62" s="41"/>
      <c r="Z62" s="4"/>
      <c r="AA62" s="41"/>
      <c r="AB62" s="4"/>
      <c r="AC62" s="41"/>
      <c r="AF62" s="4"/>
      <c r="AG62" s="4"/>
      <c r="AH62" s="4"/>
      <c r="AI62" s="4"/>
      <c r="AJ62" s="4"/>
      <c r="AK62" s="4"/>
      <c r="AL62" s="4"/>
      <c r="AM62" s="4"/>
      <c r="AN62" s="4"/>
      <c r="AO62" s="4"/>
      <c r="AP62" s="4"/>
      <c r="AQ62" s="4"/>
      <c r="AR62" s="4"/>
      <c r="AS62" s="4"/>
      <c r="AT62" s="4"/>
      <c r="AU62" s="4"/>
      <c r="AV62" s="4"/>
      <c r="AW62" s="4"/>
      <c r="AX62" s="4"/>
      <c r="AY62" s="4"/>
      <c r="AZ62" s="4"/>
      <c r="BA62" s="4"/>
      <c r="BB62" s="4"/>
      <c r="BC62" s="4"/>
      <c r="BD62" s="4"/>
    </row>
    <row r="63" spans="1:56" x14ac:dyDescent="0.2">
      <c r="B63" s="41"/>
      <c r="C63" s="41"/>
      <c r="D63" s="41"/>
      <c r="E63" s="4"/>
      <c r="F63" s="4"/>
      <c r="G63" s="41"/>
      <c r="H63" s="41"/>
      <c r="I63" s="41"/>
      <c r="J63" s="41"/>
      <c r="K63" s="41"/>
      <c r="L63" s="41"/>
      <c r="M63" s="41"/>
      <c r="N63" s="4"/>
      <c r="O63" s="41"/>
      <c r="P63" s="4"/>
      <c r="Q63" s="41"/>
      <c r="R63" s="41"/>
      <c r="S63" s="41"/>
      <c r="T63" s="41"/>
      <c r="U63" s="41"/>
      <c r="V63" s="41"/>
      <c r="W63" s="41"/>
      <c r="X63" s="4"/>
      <c r="Y63" s="41"/>
      <c r="Z63" s="4"/>
      <c r="AA63" s="41"/>
      <c r="AB63" s="4"/>
      <c r="AC63" s="41"/>
      <c r="AF63" s="4"/>
      <c r="AG63" s="4"/>
      <c r="AH63" s="4"/>
      <c r="AI63" s="4"/>
      <c r="AJ63" s="4"/>
      <c r="AK63" s="4"/>
      <c r="AL63" s="4"/>
      <c r="AM63" s="4"/>
      <c r="AN63" s="4"/>
      <c r="AO63" s="4"/>
      <c r="AP63" s="4"/>
      <c r="AQ63" s="4"/>
      <c r="AR63" s="4"/>
      <c r="AS63" s="4"/>
      <c r="AT63" s="4"/>
      <c r="AU63" s="4"/>
      <c r="AV63" s="4"/>
      <c r="AW63" s="4"/>
      <c r="AX63" s="4"/>
      <c r="AY63" s="4"/>
      <c r="AZ63" s="4"/>
      <c r="BA63" s="4"/>
      <c r="BB63" s="4"/>
      <c r="BC63" s="4"/>
      <c r="BD63" s="4"/>
    </row>
    <row r="64" spans="1:56" x14ac:dyDescent="0.2">
      <c r="B64" s="41"/>
      <c r="C64" s="41"/>
      <c r="D64" s="41"/>
      <c r="E64" s="4"/>
      <c r="F64" s="4"/>
      <c r="G64" s="41"/>
      <c r="H64" s="41"/>
      <c r="I64" s="41"/>
      <c r="J64" s="41"/>
      <c r="K64" s="41"/>
      <c r="L64" s="41"/>
      <c r="M64" s="41"/>
      <c r="N64" s="4"/>
      <c r="O64" s="41"/>
      <c r="P64" s="4"/>
      <c r="Q64" s="41"/>
      <c r="R64" s="41"/>
      <c r="S64" s="41"/>
      <c r="T64" s="41"/>
      <c r="U64" s="41"/>
      <c r="V64" s="41"/>
      <c r="W64" s="41"/>
      <c r="X64" s="4"/>
      <c r="Y64" s="41"/>
      <c r="Z64" s="4"/>
      <c r="AA64" s="41"/>
      <c r="AB64" s="4"/>
      <c r="AC64" s="41"/>
      <c r="AF64" s="4"/>
      <c r="AG64" s="4"/>
      <c r="AH64" s="4"/>
      <c r="AI64" s="4"/>
      <c r="AJ64" s="4"/>
      <c r="AK64" s="4"/>
      <c r="AL64" s="4"/>
      <c r="AM64" s="4"/>
      <c r="AN64" s="4"/>
      <c r="AO64" s="4"/>
      <c r="AP64" s="4"/>
      <c r="AQ64" s="4"/>
      <c r="AR64" s="4"/>
      <c r="AS64" s="4"/>
      <c r="AT64" s="4"/>
      <c r="AU64" s="4"/>
      <c r="AV64" s="4"/>
      <c r="AW64" s="4"/>
      <c r="AX64" s="4"/>
      <c r="AY64" s="4"/>
      <c r="AZ64" s="4"/>
      <c r="BA64" s="4"/>
      <c r="BB64" s="4"/>
      <c r="BC64" s="4"/>
      <c r="BD64" s="4"/>
    </row>
    <row r="65" spans="2:56" x14ac:dyDescent="0.2">
      <c r="B65" s="41"/>
      <c r="C65" s="41"/>
      <c r="D65" s="41"/>
      <c r="E65" s="4"/>
      <c r="F65" s="4"/>
      <c r="G65" s="41"/>
      <c r="H65" s="41"/>
      <c r="I65" s="41"/>
      <c r="J65" s="41"/>
      <c r="K65" s="41"/>
      <c r="L65" s="41"/>
      <c r="M65" s="41"/>
      <c r="N65" s="4"/>
      <c r="O65" s="41"/>
      <c r="P65" s="4"/>
      <c r="Q65" s="41"/>
      <c r="R65" s="41"/>
      <c r="S65" s="41"/>
      <c r="T65" s="41"/>
      <c r="U65" s="41"/>
      <c r="V65" s="41"/>
      <c r="W65" s="41"/>
      <c r="X65" s="4"/>
      <c r="Y65" s="41"/>
      <c r="Z65" s="4"/>
      <c r="AA65" s="41"/>
      <c r="AB65" s="4"/>
      <c r="AC65" s="41"/>
      <c r="AF65" s="4"/>
      <c r="AG65" s="4"/>
      <c r="AH65" s="4"/>
      <c r="AI65" s="4"/>
      <c r="AJ65" s="4"/>
      <c r="AK65" s="4"/>
      <c r="AL65" s="4"/>
      <c r="AM65" s="4"/>
      <c r="AN65" s="4"/>
      <c r="AO65" s="4"/>
      <c r="AP65" s="4"/>
      <c r="AQ65" s="4"/>
      <c r="AR65" s="4"/>
      <c r="AS65" s="4"/>
      <c r="AT65" s="4"/>
      <c r="AU65" s="4"/>
      <c r="AV65" s="4"/>
      <c r="AW65" s="4"/>
      <c r="AX65" s="4"/>
      <c r="AY65" s="4"/>
      <c r="AZ65" s="4"/>
      <c r="BA65" s="4"/>
      <c r="BB65" s="4"/>
      <c r="BC65" s="4"/>
      <c r="BD65" s="4"/>
    </row>
    <row r="66" spans="2:56" x14ac:dyDescent="0.2">
      <c r="B66" s="41"/>
      <c r="C66" s="41"/>
      <c r="D66" s="41"/>
      <c r="E66" s="4"/>
      <c r="F66" s="4"/>
      <c r="G66" s="41"/>
      <c r="H66" s="41"/>
      <c r="I66" s="41"/>
      <c r="J66" s="41"/>
      <c r="K66" s="41"/>
      <c r="L66" s="41"/>
      <c r="M66" s="41"/>
      <c r="N66" s="4"/>
      <c r="O66" s="41"/>
      <c r="P66" s="4"/>
      <c r="Q66" s="41"/>
      <c r="R66" s="41"/>
      <c r="S66" s="41"/>
      <c r="T66" s="41"/>
      <c r="U66" s="41"/>
      <c r="V66" s="41"/>
      <c r="W66" s="41"/>
      <c r="X66" s="4"/>
      <c r="Y66" s="41"/>
      <c r="Z66" s="4"/>
      <c r="AA66" s="41"/>
      <c r="AB66" s="4"/>
      <c r="AC66" s="41"/>
      <c r="AF66" s="4"/>
      <c r="AG66" s="4"/>
      <c r="AH66" s="4"/>
      <c r="AI66" s="4"/>
      <c r="AJ66" s="4"/>
      <c r="AK66" s="4"/>
      <c r="AL66" s="4"/>
      <c r="AM66" s="4"/>
      <c r="AN66" s="4"/>
      <c r="AO66" s="4"/>
      <c r="AP66" s="4"/>
      <c r="AQ66" s="4"/>
      <c r="AR66" s="4"/>
      <c r="AS66" s="4"/>
      <c r="AT66" s="4"/>
      <c r="AU66" s="4"/>
      <c r="AV66" s="4"/>
      <c r="AW66" s="4"/>
      <c r="AX66" s="4"/>
      <c r="AY66" s="4"/>
      <c r="AZ66" s="4"/>
      <c r="BA66" s="4"/>
      <c r="BB66" s="4"/>
      <c r="BC66" s="4"/>
      <c r="BD66" s="4"/>
    </row>
    <row r="67" spans="2:56" x14ac:dyDescent="0.2">
      <c r="B67" s="41"/>
      <c r="C67" s="41"/>
      <c r="D67" s="41"/>
      <c r="E67" s="4"/>
      <c r="F67" s="4"/>
      <c r="G67" s="41"/>
      <c r="H67" s="41"/>
      <c r="I67" s="41"/>
      <c r="J67" s="41"/>
      <c r="K67" s="41"/>
      <c r="L67" s="41"/>
      <c r="M67" s="41"/>
      <c r="N67" s="4"/>
      <c r="O67" s="41"/>
      <c r="P67" s="4"/>
      <c r="Q67" s="41"/>
      <c r="R67" s="41"/>
      <c r="S67" s="41"/>
      <c r="T67" s="41"/>
      <c r="U67" s="41"/>
      <c r="V67" s="41"/>
      <c r="W67" s="41"/>
      <c r="X67" s="4"/>
      <c r="Y67" s="41"/>
      <c r="Z67" s="4"/>
      <c r="AA67" s="41"/>
      <c r="AB67" s="4"/>
      <c r="AC67" s="41"/>
      <c r="AF67" s="4"/>
      <c r="AG67" s="4"/>
      <c r="AH67" s="4"/>
      <c r="AI67" s="4"/>
      <c r="AJ67" s="4"/>
      <c r="AK67" s="4"/>
      <c r="AL67" s="4"/>
      <c r="AM67" s="4"/>
      <c r="AN67" s="4"/>
      <c r="AO67" s="4"/>
      <c r="AP67" s="4"/>
      <c r="AQ67" s="4"/>
      <c r="AR67" s="4"/>
      <c r="AS67" s="4"/>
      <c r="AT67" s="4"/>
      <c r="AU67" s="4"/>
      <c r="AV67" s="4"/>
      <c r="AW67" s="4"/>
      <c r="AX67" s="4"/>
      <c r="AY67" s="4"/>
      <c r="AZ67" s="4"/>
      <c r="BA67" s="4"/>
      <c r="BB67" s="4"/>
      <c r="BC67" s="4"/>
      <c r="BD67" s="4"/>
    </row>
    <row r="68" spans="2:56" x14ac:dyDescent="0.2">
      <c r="B68" s="41"/>
      <c r="C68" s="41"/>
      <c r="D68" s="41"/>
      <c r="E68" s="4"/>
      <c r="F68" s="4"/>
      <c r="G68" s="41"/>
      <c r="H68" s="41"/>
      <c r="I68" s="41"/>
      <c r="J68" s="41"/>
      <c r="K68" s="41"/>
      <c r="L68" s="41"/>
      <c r="M68" s="41"/>
      <c r="N68" s="4"/>
      <c r="O68" s="41"/>
      <c r="P68" s="4"/>
      <c r="Q68" s="41"/>
      <c r="R68" s="41"/>
      <c r="S68" s="41"/>
      <c r="T68" s="41"/>
      <c r="U68" s="41"/>
      <c r="V68" s="41"/>
      <c r="W68" s="41"/>
      <c r="X68" s="4"/>
      <c r="Y68" s="41"/>
      <c r="Z68" s="4"/>
      <c r="AA68" s="41"/>
      <c r="AB68" s="4"/>
      <c r="AC68" s="41"/>
      <c r="AF68" s="4"/>
      <c r="AG68" s="4"/>
      <c r="AH68" s="4"/>
      <c r="AI68" s="4"/>
      <c r="AJ68" s="4"/>
      <c r="AK68" s="4"/>
      <c r="AL68" s="4"/>
      <c r="AM68" s="4"/>
      <c r="AN68" s="4"/>
      <c r="AO68" s="4"/>
      <c r="AP68" s="4"/>
      <c r="AQ68" s="4"/>
      <c r="AR68" s="4"/>
      <c r="AS68" s="4"/>
      <c r="AT68" s="4"/>
      <c r="AU68" s="4"/>
      <c r="AV68" s="4"/>
      <c r="AW68" s="4"/>
      <c r="AX68" s="4"/>
      <c r="AY68" s="4"/>
      <c r="AZ68" s="4"/>
      <c r="BA68" s="4"/>
      <c r="BB68" s="4"/>
      <c r="BC68" s="4"/>
      <c r="BD68" s="4"/>
    </row>
    <row r="69" spans="2:56" x14ac:dyDescent="0.2">
      <c r="B69" s="41"/>
      <c r="C69" s="41"/>
      <c r="D69" s="41"/>
      <c r="E69" s="4"/>
      <c r="F69" s="4"/>
      <c r="G69" s="41"/>
      <c r="H69" s="41"/>
      <c r="I69" s="41"/>
      <c r="J69" s="41"/>
      <c r="K69" s="41"/>
      <c r="L69" s="41"/>
      <c r="M69" s="41"/>
      <c r="N69" s="4"/>
      <c r="O69" s="41"/>
      <c r="P69" s="4"/>
      <c r="Q69" s="41"/>
      <c r="R69" s="41"/>
      <c r="S69" s="41"/>
      <c r="T69" s="41"/>
      <c r="U69" s="41"/>
      <c r="V69" s="41"/>
      <c r="W69" s="41"/>
      <c r="X69" s="4"/>
      <c r="Y69" s="41"/>
      <c r="Z69" s="4"/>
      <c r="AA69" s="41"/>
      <c r="AB69" s="4"/>
      <c r="AC69" s="41"/>
      <c r="AF69" s="4"/>
      <c r="AG69" s="4"/>
      <c r="AH69" s="4"/>
      <c r="AI69" s="4"/>
      <c r="AJ69" s="4"/>
      <c r="AK69" s="4"/>
      <c r="AL69" s="4"/>
      <c r="AM69" s="4"/>
      <c r="AN69" s="4"/>
      <c r="AO69" s="4"/>
      <c r="AP69" s="4"/>
      <c r="AQ69" s="4"/>
      <c r="AR69" s="4"/>
      <c r="AS69" s="4"/>
      <c r="AT69" s="4"/>
      <c r="AU69" s="4"/>
      <c r="AV69" s="4"/>
      <c r="AW69" s="4"/>
      <c r="AX69" s="4"/>
      <c r="AY69" s="4"/>
      <c r="AZ69" s="4"/>
      <c r="BA69" s="4"/>
      <c r="BB69" s="4"/>
      <c r="BC69" s="4"/>
      <c r="BD69" s="4"/>
    </row>
    <row r="70" spans="2:56" x14ac:dyDescent="0.2">
      <c r="B70" s="41"/>
      <c r="C70" s="41"/>
      <c r="D70" s="41"/>
      <c r="E70" s="4"/>
      <c r="F70" s="4"/>
      <c r="G70" s="41"/>
      <c r="H70" s="41"/>
      <c r="I70" s="41"/>
      <c r="J70" s="41"/>
      <c r="K70" s="41"/>
      <c r="L70" s="41"/>
      <c r="M70" s="41"/>
      <c r="N70" s="4"/>
      <c r="O70" s="41"/>
      <c r="P70" s="4"/>
      <c r="Q70" s="41"/>
      <c r="R70" s="41"/>
      <c r="S70" s="41"/>
      <c r="T70" s="41"/>
      <c r="U70" s="41"/>
      <c r="V70" s="41"/>
      <c r="W70" s="41"/>
      <c r="X70" s="4"/>
      <c r="Y70" s="41"/>
      <c r="Z70" s="4"/>
      <c r="AA70" s="41"/>
      <c r="AB70" s="4"/>
      <c r="AC70" s="41"/>
      <c r="AF70" s="4"/>
      <c r="AG70" s="4"/>
      <c r="AH70" s="4"/>
      <c r="AI70" s="4"/>
      <c r="AJ70" s="4"/>
      <c r="AK70" s="4"/>
      <c r="AL70" s="4"/>
      <c r="AM70" s="4"/>
      <c r="AN70" s="4"/>
      <c r="AO70" s="4"/>
      <c r="AP70" s="4"/>
      <c r="AQ70" s="4"/>
      <c r="AR70" s="4"/>
      <c r="AS70" s="4"/>
      <c r="AT70" s="4"/>
      <c r="AU70" s="4"/>
      <c r="AV70" s="4"/>
      <c r="AW70" s="4"/>
      <c r="AX70" s="4"/>
      <c r="AY70" s="4"/>
      <c r="AZ70" s="4"/>
      <c r="BA70" s="4"/>
      <c r="BB70" s="4"/>
      <c r="BC70" s="4"/>
      <c r="BD70" s="4"/>
    </row>
    <row r="71" spans="2:56" x14ac:dyDescent="0.2">
      <c r="B71" s="41"/>
      <c r="C71" s="41"/>
      <c r="D71" s="41"/>
      <c r="E71" s="4"/>
      <c r="F71" s="4"/>
      <c r="G71" s="41"/>
      <c r="H71" s="41"/>
      <c r="I71" s="41"/>
      <c r="J71" s="41"/>
      <c r="K71" s="41"/>
      <c r="L71" s="41"/>
      <c r="M71" s="41"/>
      <c r="N71" s="4"/>
      <c r="O71" s="41"/>
      <c r="P71" s="4"/>
      <c r="Q71" s="41"/>
      <c r="R71" s="41"/>
      <c r="S71" s="41"/>
      <c r="T71" s="41"/>
      <c r="U71" s="41"/>
      <c r="V71" s="41"/>
      <c r="W71" s="41"/>
      <c r="X71" s="4"/>
      <c r="Y71" s="41"/>
      <c r="Z71" s="4"/>
      <c r="AA71" s="41"/>
      <c r="AB71" s="4"/>
      <c r="AC71" s="41"/>
      <c r="AF71" s="4"/>
      <c r="AG71" s="4"/>
      <c r="AH71" s="4"/>
      <c r="AI71" s="4"/>
      <c r="AJ71" s="4"/>
      <c r="AK71" s="4"/>
      <c r="AL71" s="4"/>
      <c r="AM71" s="4"/>
      <c r="AN71" s="4"/>
      <c r="AO71" s="4"/>
      <c r="AP71" s="4"/>
      <c r="AQ71" s="4"/>
      <c r="AR71" s="4"/>
      <c r="AS71" s="4"/>
      <c r="AT71" s="4"/>
      <c r="AU71" s="4"/>
      <c r="AV71" s="4"/>
      <c r="AW71" s="4"/>
      <c r="AX71" s="4"/>
      <c r="AY71" s="4"/>
      <c r="AZ71" s="4"/>
      <c r="BA71" s="4"/>
      <c r="BB71" s="4"/>
      <c r="BC71" s="4"/>
      <c r="BD71" s="4"/>
    </row>
  </sheetData>
  <autoFilter ref="A2:AE50" xr:uid="{C603407F-CB5C-4A8C-B207-29A779C04D2C}"/>
  <sortState xmlns:xlrd2="http://schemas.microsoft.com/office/spreadsheetml/2017/richdata2" ref="A4:AE50">
    <sortCondition ref="AD3:AD50"/>
  </sortState>
  <mergeCells count="5">
    <mergeCell ref="B1:E1"/>
    <mergeCell ref="G1:P1"/>
    <mergeCell ref="Q1:Z1"/>
    <mergeCell ref="AA1:AB1"/>
    <mergeCell ref="A1:A2"/>
  </mergeCells>
  <conditionalFormatting sqref="A3:AB50">
    <cfRule type="expression" dxfId="3" priority="1">
      <formula>MOD(ROW(),2)=0</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ignoredErrors>
    <ignoredError sqref="AA52:AB52 P52 E52 Z5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715E4-352A-4587-B558-D59B0AEFCD11}">
  <sheetPr>
    <tabColor theme="7" tint="0.39997558519241921"/>
  </sheetPr>
  <dimension ref="A1:BC71"/>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38.140625" style="3" customWidth="1"/>
    <col min="2" max="2" width="12" style="52" bestFit="1" customWidth="1"/>
    <col min="3" max="6" width="11.42578125" style="8" customWidth="1"/>
    <col min="7" max="9" width="11.42578125" style="52" bestFit="1" customWidth="1"/>
    <col min="10" max="10" width="11.42578125" style="52" customWidth="1"/>
    <col min="11" max="13" width="11.42578125" style="8" customWidth="1"/>
    <col min="14" max="14" width="15.28515625" style="52" customWidth="1"/>
    <col min="15" max="15" width="12" style="52" bestFit="1" customWidth="1"/>
    <col min="16" max="16" width="11.42578125" style="52" customWidth="1"/>
    <col min="17" max="19" width="11.42578125" style="8" customWidth="1"/>
    <col min="20" max="20" width="11.5703125" style="8" customWidth="1"/>
    <col min="21" max="21" width="11.42578125" style="52" bestFit="1" customWidth="1"/>
    <col min="22" max="22" width="34.5703125" style="8" customWidth="1"/>
    <col min="23" max="24" width="11.42578125" style="8" customWidth="1"/>
    <col min="25" max="25" width="12" style="52" bestFit="1" customWidth="1"/>
    <col min="26" max="27" width="11.42578125" style="8" customWidth="1"/>
    <col min="28" max="28" width="15.28515625" style="52" customWidth="1"/>
    <col min="29" max="29" width="20.28515625" style="3" hidden="1" customWidth="1"/>
    <col min="30" max="30" width="11.42578125" style="3" hidden="1" customWidth="1"/>
    <col min="31" max="31" width="15.28515625" style="3" customWidth="1"/>
    <col min="32" max="33" width="11.42578125" style="3" bestFit="1" customWidth="1"/>
    <col min="34" max="37" width="15.28515625" style="3" customWidth="1"/>
    <col min="38" max="39" width="11.42578125" style="3" bestFit="1" customWidth="1"/>
    <col min="40" max="43" width="15.28515625" style="3" customWidth="1"/>
    <col min="44" max="44" width="11.42578125" style="3" bestFit="1" customWidth="1"/>
    <col min="45" max="45" width="15.28515625" style="3" customWidth="1"/>
    <col min="46" max="46" width="11.42578125" style="3" bestFit="1" customWidth="1"/>
    <col min="47" max="47" width="15.28515625" style="3" customWidth="1"/>
    <col min="48" max="48" width="11.42578125" style="3" bestFit="1" customWidth="1"/>
    <col min="49" max="50" width="15.28515625" style="3" customWidth="1"/>
    <col min="51" max="51" width="11.42578125" style="3" bestFit="1" customWidth="1"/>
    <col min="52" max="52" width="15.28515625" style="3" customWidth="1"/>
    <col min="53" max="16384" width="9.140625" style="3"/>
  </cols>
  <sheetData>
    <row r="1" spans="1:55" ht="12.75" customHeight="1" x14ac:dyDescent="0.2">
      <c r="A1" s="157" t="s">
        <v>23</v>
      </c>
      <c r="B1" s="170" t="s">
        <v>292</v>
      </c>
      <c r="C1" s="170"/>
      <c r="D1" s="170"/>
      <c r="E1" s="190" t="s">
        <v>406</v>
      </c>
      <c r="F1" s="156" t="s">
        <v>407</v>
      </c>
      <c r="G1" s="182" t="s">
        <v>293</v>
      </c>
      <c r="H1" s="183"/>
      <c r="I1" s="183"/>
      <c r="J1" s="183"/>
      <c r="K1" s="183"/>
      <c r="L1" s="183"/>
      <c r="M1" s="184"/>
      <c r="N1" s="185" t="s">
        <v>294</v>
      </c>
      <c r="O1" s="186"/>
      <c r="P1" s="186"/>
      <c r="Q1" s="186"/>
      <c r="R1" s="186"/>
      <c r="S1" s="201" t="s">
        <v>404</v>
      </c>
      <c r="T1" s="202" t="s">
        <v>405</v>
      </c>
      <c r="U1" s="187" t="s">
        <v>295</v>
      </c>
      <c r="V1" s="188"/>
      <c r="W1" s="188"/>
      <c r="X1" s="189"/>
      <c r="Y1" s="179" t="s">
        <v>193</v>
      </c>
      <c r="Z1" s="180"/>
      <c r="AA1" s="181"/>
      <c r="AB1" s="153" t="s">
        <v>179</v>
      </c>
    </row>
    <row r="2" spans="1:55" s="2" customFormat="1" ht="66" customHeight="1" x14ac:dyDescent="0.2">
      <c r="A2" s="158"/>
      <c r="B2" s="47" t="s">
        <v>185</v>
      </c>
      <c r="C2" s="17" t="s">
        <v>296</v>
      </c>
      <c r="D2" s="17" t="s">
        <v>297</v>
      </c>
      <c r="E2" s="190"/>
      <c r="F2" s="156"/>
      <c r="G2" s="44" t="s">
        <v>186</v>
      </c>
      <c r="H2" s="65" t="s">
        <v>187</v>
      </c>
      <c r="I2" s="65" t="s">
        <v>188</v>
      </c>
      <c r="J2" s="65" t="s">
        <v>298</v>
      </c>
      <c r="K2" s="18" t="s">
        <v>299</v>
      </c>
      <c r="L2" s="18" t="s">
        <v>300</v>
      </c>
      <c r="M2" s="18" t="s">
        <v>301</v>
      </c>
      <c r="N2" s="54" t="s">
        <v>189</v>
      </c>
      <c r="O2" s="87" t="s">
        <v>190</v>
      </c>
      <c r="P2" s="87" t="s">
        <v>302</v>
      </c>
      <c r="Q2" s="19" t="s">
        <v>303</v>
      </c>
      <c r="R2" s="19" t="s">
        <v>304</v>
      </c>
      <c r="S2" s="201"/>
      <c r="T2" s="203"/>
      <c r="U2" s="42" t="s">
        <v>191</v>
      </c>
      <c r="V2" s="67" t="s">
        <v>192</v>
      </c>
      <c r="W2" s="20" t="s">
        <v>305</v>
      </c>
      <c r="X2" s="20" t="s">
        <v>306</v>
      </c>
      <c r="Y2" s="45" t="s">
        <v>193</v>
      </c>
      <c r="Z2" s="22" t="s">
        <v>194</v>
      </c>
      <c r="AA2" s="22" t="s">
        <v>307</v>
      </c>
      <c r="AB2" s="154"/>
      <c r="AC2" s="2" t="s">
        <v>24</v>
      </c>
      <c r="AD2" s="2" t="s">
        <v>207</v>
      </c>
    </row>
    <row r="3" spans="1:55" x14ac:dyDescent="0.2">
      <c r="A3" s="23" t="s">
        <v>45</v>
      </c>
      <c r="B3" s="48">
        <v>84282</v>
      </c>
      <c r="C3" s="26">
        <f t="shared" ref="C3:C50" si="0">B3/Y3</f>
        <v>0.59956890112469852</v>
      </c>
      <c r="D3" s="88">
        <f>B3/AD3</f>
        <v>5.1675045984058858</v>
      </c>
      <c r="E3" s="88" t="s">
        <v>400</v>
      </c>
      <c r="F3" s="142">
        <v>5</v>
      </c>
      <c r="G3" s="53">
        <v>5466</v>
      </c>
      <c r="H3" s="48">
        <v>20240.72</v>
      </c>
      <c r="I3" s="48">
        <v>0</v>
      </c>
      <c r="J3" s="48">
        <f>G3+H3+I3</f>
        <v>25706.720000000001</v>
      </c>
      <c r="K3" s="26">
        <f t="shared" ref="K3:K50" si="1">J3/Y3</f>
        <v>0.18287356567144006</v>
      </c>
      <c r="L3" s="26">
        <f>J3/P3</f>
        <v>0.62386290058758831</v>
      </c>
      <c r="M3" s="88">
        <f>J3/AD3</f>
        <v>1.5761324340895158</v>
      </c>
      <c r="N3" s="53">
        <v>2243</v>
      </c>
      <c r="O3" s="48">
        <v>13256</v>
      </c>
      <c r="P3" s="48">
        <f t="shared" ref="P3:P50" si="2">J3+N3+O3</f>
        <v>41205.72</v>
      </c>
      <c r="Q3" s="26">
        <f t="shared" ref="Q3:Q50" si="3">P3/Y3</f>
        <v>0.29313101564334038</v>
      </c>
      <c r="R3" s="88">
        <f>P3/AD3</f>
        <v>2.5264083384426734</v>
      </c>
      <c r="S3" s="88" t="s">
        <v>400</v>
      </c>
      <c r="T3" s="48">
        <v>7670</v>
      </c>
      <c r="U3" s="53">
        <v>15083</v>
      </c>
      <c r="V3" s="31" t="s">
        <v>208</v>
      </c>
      <c r="W3" s="29">
        <f>U3/Y3</f>
        <v>0.10729809135596959</v>
      </c>
      <c r="X3" s="89">
        <f>U3/AD3</f>
        <v>0.92477007970570202</v>
      </c>
      <c r="Y3" s="53">
        <v>140571</v>
      </c>
      <c r="Z3" s="26">
        <f>Y3/AB3</f>
        <v>8.4414098741634164E-2</v>
      </c>
      <c r="AA3" s="88">
        <f>Y3/AD3</f>
        <v>8.6187001839362356</v>
      </c>
      <c r="AB3" s="60">
        <v>1665255</v>
      </c>
      <c r="AC3" s="4" t="s">
        <v>46</v>
      </c>
      <c r="AD3" s="5">
        <v>16310</v>
      </c>
      <c r="AE3" s="4"/>
      <c r="AF3" s="4"/>
      <c r="AG3" s="4"/>
      <c r="AH3" s="4"/>
      <c r="AI3" s="5"/>
      <c r="AJ3" s="5"/>
      <c r="AK3" s="4"/>
      <c r="AL3" s="4"/>
      <c r="AM3" s="4"/>
      <c r="AN3" s="4"/>
      <c r="AO3" s="5"/>
      <c r="AP3" s="5"/>
      <c r="AQ3" s="4"/>
      <c r="AR3" s="4"/>
      <c r="AS3" s="4"/>
      <c r="AT3" s="4"/>
      <c r="AU3" s="4"/>
      <c r="AV3" s="4"/>
      <c r="AW3" s="4"/>
      <c r="AX3" s="4"/>
      <c r="AY3" s="7"/>
      <c r="AZ3" s="4"/>
      <c r="BA3" s="4"/>
      <c r="BB3" s="7"/>
      <c r="BC3" s="4"/>
    </row>
    <row r="4" spans="1:55" x14ac:dyDescent="0.2">
      <c r="A4" s="23" t="s">
        <v>48</v>
      </c>
      <c r="B4" s="48">
        <v>20975</v>
      </c>
      <c r="C4" s="26">
        <f t="shared" si="0"/>
        <v>0.44179286812561874</v>
      </c>
      <c r="D4" s="88">
        <f t="shared" ref="D4:D50" si="4">B4/AD4</f>
        <v>0.91378408991896842</v>
      </c>
      <c r="E4" s="88" t="s">
        <v>401</v>
      </c>
      <c r="F4" s="142" t="s">
        <v>50</v>
      </c>
      <c r="G4" s="53">
        <v>7666</v>
      </c>
      <c r="H4" s="48">
        <v>3671</v>
      </c>
      <c r="I4" s="48">
        <v>0</v>
      </c>
      <c r="J4" s="48">
        <f t="shared" ref="J4:J50" si="5">G4+H4+I4</f>
        <v>11337</v>
      </c>
      <c r="K4" s="26">
        <f t="shared" si="1"/>
        <v>0.2387893085072772</v>
      </c>
      <c r="L4" s="26">
        <f t="shared" ref="L4:L50" si="6">J4/P4</f>
        <v>0.78283386272614275</v>
      </c>
      <c r="M4" s="88">
        <f t="shared" ref="M4:M50" si="7">J4/AD4</f>
        <v>0.49390084516859806</v>
      </c>
      <c r="N4" s="53">
        <v>3145</v>
      </c>
      <c r="O4" s="48">
        <v>0</v>
      </c>
      <c r="P4" s="48">
        <f t="shared" si="2"/>
        <v>14482</v>
      </c>
      <c r="Q4" s="26">
        <f t="shared" si="3"/>
        <v>0.30503191018809106</v>
      </c>
      <c r="R4" s="88">
        <f t="shared" ref="R4:R50" si="8">P4/AD4</f>
        <v>0.63091400191687719</v>
      </c>
      <c r="S4" s="88" t="s">
        <v>401</v>
      </c>
      <c r="T4" s="48" t="s">
        <v>50</v>
      </c>
      <c r="U4" s="53">
        <v>12020</v>
      </c>
      <c r="V4" s="31" t="s">
        <v>50</v>
      </c>
      <c r="W4" s="29">
        <f t="shared" ref="W4:W50" si="9">U4/Y4</f>
        <v>0.2531752216862902</v>
      </c>
      <c r="X4" s="89">
        <f t="shared" ref="X4:X50" si="10">U4/AD4</f>
        <v>0.52365600766750897</v>
      </c>
      <c r="Y4" s="53">
        <v>47477</v>
      </c>
      <c r="Z4" s="26">
        <f t="shared" ref="Z4:Z50" si="11">Y4/AB4</f>
        <v>5.421655102478954E-2</v>
      </c>
      <c r="AA4" s="88">
        <f t="shared" ref="AA4:AA50" si="12">Y4/AD4</f>
        <v>2.0683540995033547</v>
      </c>
      <c r="AB4" s="60">
        <v>875692</v>
      </c>
      <c r="AC4" s="4" t="s">
        <v>49</v>
      </c>
      <c r="AD4" s="5">
        <v>22954</v>
      </c>
      <c r="AE4" s="4"/>
      <c r="AF4" s="4"/>
      <c r="AG4" s="4"/>
      <c r="AH4" s="4"/>
      <c r="AI4" s="5"/>
      <c r="AJ4" s="5"/>
      <c r="AK4" s="4"/>
      <c r="AL4" s="4"/>
      <c r="AM4" s="4"/>
      <c r="AN4" s="4"/>
      <c r="AO4" s="5"/>
      <c r="AP4" s="5"/>
      <c r="AQ4" s="4"/>
      <c r="AR4" s="4"/>
      <c r="AS4" s="4"/>
      <c r="AT4" s="4"/>
      <c r="AU4" s="4"/>
      <c r="AV4" s="4"/>
      <c r="AW4" s="4"/>
      <c r="AX4" s="4"/>
      <c r="AY4" s="7"/>
      <c r="AZ4" s="4"/>
      <c r="BA4" s="4"/>
      <c r="BB4" s="7"/>
      <c r="BC4" s="4"/>
    </row>
    <row r="5" spans="1:55" x14ac:dyDescent="0.2">
      <c r="A5" s="23" t="s">
        <v>51</v>
      </c>
      <c r="B5" s="48">
        <v>26544</v>
      </c>
      <c r="C5" s="26">
        <f t="shared" si="0"/>
        <v>0.62888551933282788</v>
      </c>
      <c r="D5" s="88">
        <f t="shared" si="4"/>
        <v>1.888580576307364</v>
      </c>
      <c r="E5" s="88" t="s">
        <v>401</v>
      </c>
      <c r="F5" s="142" t="s">
        <v>50</v>
      </c>
      <c r="G5" s="53">
        <v>4711</v>
      </c>
      <c r="H5" s="48">
        <v>2369</v>
      </c>
      <c r="I5" s="48">
        <v>0</v>
      </c>
      <c r="J5" s="48">
        <f t="shared" si="5"/>
        <v>7080</v>
      </c>
      <c r="K5" s="26">
        <f t="shared" si="1"/>
        <v>0.16774071266110691</v>
      </c>
      <c r="L5" s="26">
        <f t="shared" si="6"/>
        <v>0.571751594928531</v>
      </c>
      <c r="M5" s="88">
        <f t="shared" si="7"/>
        <v>0.503735325506937</v>
      </c>
      <c r="N5" s="53">
        <v>1933</v>
      </c>
      <c r="O5" s="48">
        <v>3370</v>
      </c>
      <c r="P5" s="48">
        <f t="shared" si="2"/>
        <v>12383</v>
      </c>
      <c r="Q5" s="26">
        <f t="shared" si="3"/>
        <v>0.29338040181956027</v>
      </c>
      <c r="R5" s="88">
        <f t="shared" si="8"/>
        <v>0.88103877623621485</v>
      </c>
      <c r="S5" s="88" t="s">
        <v>400</v>
      </c>
      <c r="T5" s="48">
        <v>1299</v>
      </c>
      <c r="U5" s="53">
        <v>3281</v>
      </c>
      <c r="V5" s="31" t="s">
        <v>210</v>
      </c>
      <c r="W5" s="29">
        <f t="shared" si="9"/>
        <v>7.7734078847611826E-2</v>
      </c>
      <c r="X5" s="89">
        <f t="shared" si="10"/>
        <v>0.23344005691924583</v>
      </c>
      <c r="Y5" s="53">
        <v>42208</v>
      </c>
      <c r="Z5" s="26">
        <f t="shared" si="11"/>
        <v>4.6137281586296985E-2</v>
      </c>
      <c r="AA5" s="88">
        <f t="shared" si="12"/>
        <v>3.0030594094628245</v>
      </c>
      <c r="AB5" s="60">
        <v>914835</v>
      </c>
      <c r="AC5" s="4" t="s">
        <v>52</v>
      </c>
      <c r="AD5" s="5">
        <v>14055</v>
      </c>
      <c r="AE5" s="4"/>
      <c r="AF5" s="4"/>
      <c r="AG5" s="4"/>
      <c r="AH5" s="4"/>
      <c r="AI5" s="5"/>
      <c r="AJ5" s="5"/>
      <c r="AK5" s="4"/>
      <c r="AL5" s="4"/>
      <c r="AM5" s="4"/>
      <c r="AN5" s="4"/>
      <c r="AO5" s="5"/>
      <c r="AP5" s="5"/>
      <c r="AQ5" s="4"/>
      <c r="AR5" s="4"/>
      <c r="AS5" s="4"/>
      <c r="AT5" s="4"/>
      <c r="AU5" s="6"/>
      <c r="AV5" s="4"/>
      <c r="AW5" s="5"/>
      <c r="AX5" s="4"/>
      <c r="AY5" s="7"/>
      <c r="AZ5" s="4"/>
      <c r="BA5" s="4"/>
      <c r="BB5" s="7"/>
      <c r="BC5" s="4"/>
    </row>
    <row r="6" spans="1:55" x14ac:dyDescent="0.2">
      <c r="A6" s="23" t="s">
        <v>54</v>
      </c>
      <c r="B6" s="48">
        <v>7067</v>
      </c>
      <c r="C6" s="26">
        <f t="shared" si="0"/>
        <v>0.66431660086482425</v>
      </c>
      <c r="D6" s="88">
        <f t="shared" si="4"/>
        <v>3.7194736842105263</v>
      </c>
      <c r="E6" s="88" t="s">
        <v>401</v>
      </c>
      <c r="F6" s="142" t="s">
        <v>50</v>
      </c>
      <c r="G6" s="53">
        <v>2378</v>
      </c>
      <c r="H6" s="48">
        <v>0</v>
      </c>
      <c r="I6" s="48">
        <v>0</v>
      </c>
      <c r="J6" s="48">
        <f t="shared" si="5"/>
        <v>2378</v>
      </c>
      <c r="K6" s="26">
        <f t="shared" si="1"/>
        <v>0.22353825907125399</v>
      </c>
      <c r="L6" s="26">
        <f t="shared" si="6"/>
        <v>0.66591991038924669</v>
      </c>
      <c r="M6" s="88">
        <f t="shared" si="7"/>
        <v>1.2515789473684211</v>
      </c>
      <c r="N6" s="53">
        <v>976</v>
      </c>
      <c r="O6" s="48">
        <v>217</v>
      </c>
      <c r="P6" s="48">
        <f t="shared" si="2"/>
        <v>3571</v>
      </c>
      <c r="Q6" s="26">
        <f t="shared" si="3"/>
        <v>0.33568339913517581</v>
      </c>
      <c r="R6" s="88">
        <f t="shared" si="8"/>
        <v>1.8794736842105264</v>
      </c>
      <c r="S6" s="88" t="s">
        <v>401</v>
      </c>
      <c r="T6" s="48" t="s">
        <v>50</v>
      </c>
      <c r="U6" s="53">
        <v>0</v>
      </c>
      <c r="V6" s="31"/>
      <c r="W6" s="29">
        <f t="shared" si="9"/>
        <v>0</v>
      </c>
      <c r="X6" s="89">
        <f t="shared" si="10"/>
        <v>0</v>
      </c>
      <c r="Y6" s="53">
        <v>10638</v>
      </c>
      <c r="Z6" s="26">
        <f t="shared" si="11"/>
        <v>8.3189965278863895E-2</v>
      </c>
      <c r="AA6" s="88">
        <f t="shared" si="12"/>
        <v>5.5989473684210527</v>
      </c>
      <c r="AB6" s="60">
        <v>127876</v>
      </c>
      <c r="AC6" s="4" t="s">
        <v>52</v>
      </c>
      <c r="AD6" s="5">
        <v>1900</v>
      </c>
      <c r="AE6" s="4"/>
      <c r="AF6" s="4"/>
      <c r="AG6" s="4"/>
      <c r="AH6" s="4"/>
      <c r="AI6" s="5"/>
      <c r="AJ6" s="5"/>
      <c r="AK6" s="4"/>
      <c r="AL6" s="4"/>
      <c r="AM6" s="4"/>
      <c r="AN6" s="4"/>
      <c r="AO6" s="5"/>
      <c r="AP6" s="5"/>
      <c r="AQ6" s="4"/>
      <c r="AR6" s="4"/>
      <c r="AS6" s="4"/>
      <c r="AT6" s="4"/>
      <c r="AU6" s="6"/>
      <c r="AV6" s="4"/>
      <c r="AW6" s="4"/>
      <c r="AX6" s="4"/>
      <c r="AY6" s="7"/>
      <c r="AZ6" s="4"/>
      <c r="BA6" s="4"/>
      <c r="BB6" s="7"/>
      <c r="BC6" s="4"/>
    </row>
    <row r="7" spans="1:55" x14ac:dyDescent="0.2">
      <c r="A7" s="23" t="s">
        <v>55</v>
      </c>
      <c r="B7" s="48">
        <v>3999</v>
      </c>
      <c r="C7" s="26">
        <f t="shared" si="0"/>
        <v>0.3449495385146209</v>
      </c>
      <c r="D7" s="88">
        <f t="shared" si="4"/>
        <v>0.20638934764657307</v>
      </c>
      <c r="E7" s="88" t="s">
        <v>401</v>
      </c>
      <c r="F7" s="142" t="s">
        <v>50</v>
      </c>
      <c r="G7" s="53">
        <v>5063</v>
      </c>
      <c r="H7" s="48">
        <v>0</v>
      </c>
      <c r="I7" s="48">
        <v>0</v>
      </c>
      <c r="J7" s="48">
        <f t="shared" si="5"/>
        <v>5063</v>
      </c>
      <c r="K7" s="26">
        <f t="shared" si="1"/>
        <v>0.43672906064004141</v>
      </c>
      <c r="L7" s="26">
        <f t="shared" si="6"/>
        <v>0.70900434112869348</v>
      </c>
      <c r="M7" s="88">
        <f t="shared" si="7"/>
        <v>0.26130264244426094</v>
      </c>
      <c r="N7" s="53">
        <v>2078</v>
      </c>
      <c r="O7" s="48">
        <v>0</v>
      </c>
      <c r="P7" s="48">
        <f t="shared" si="2"/>
        <v>7141</v>
      </c>
      <c r="Q7" s="26">
        <f t="shared" si="3"/>
        <v>0.61597515742258258</v>
      </c>
      <c r="R7" s="88">
        <f t="shared" si="8"/>
        <v>0.3685487200660611</v>
      </c>
      <c r="S7" s="88" t="s">
        <v>401</v>
      </c>
      <c r="T7" s="48" t="s">
        <v>50</v>
      </c>
      <c r="U7" s="53">
        <v>453</v>
      </c>
      <c r="V7" s="31" t="s">
        <v>213</v>
      </c>
      <c r="W7" s="29">
        <f t="shared" si="9"/>
        <v>3.9075304062796516E-2</v>
      </c>
      <c r="X7" s="89">
        <f t="shared" si="10"/>
        <v>2.3379438480594549E-2</v>
      </c>
      <c r="Y7" s="53">
        <v>11593</v>
      </c>
      <c r="Z7" s="26">
        <f t="shared" si="11"/>
        <v>5.505689481582797E-2</v>
      </c>
      <c r="AA7" s="88">
        <f t="shared" si="12"/>
        <v>0.59831750619322877</v>
      </c>
      <c r="AB7" s="60">
        <v>210564</v>
      </c>
      <c r="AC7" s="4" t="s">
        <v>56</v>
      </c>
      <c r="AD7" s="5">
        <v>19376</v>
      </c>
      <c r="AE7" s="4"/>
      <c r="AF7" s="4"/>
      <c r="AG7" s="4"/>
      <c r="AH7" s="4"/>
      <c r="AI7" s="5"/>
      <c r="AJ7" s="5"/>
      <c r="AK7" s="4"/>
      <c r="AL7" s="4"/>
      <c r="AM7" s="4"/>
      <c r="AN7" s="4"/>
      <c r="AO7" s="5"/>
      <c r="AP7" s="5"/>
      <c r="AQ7" s="4"/>
      <c r="AR7" s="4"/>
      <c r="AS7" s="4"/>
      <c r="AT7" s="4"/>
      <c r="AU7" s="4"/>
      <c r="AV7" s="4"/>
      <c r="AW7" s="4"/>
      <c r="AX7" s="4"/>
      <c r="AY7" s="7"/>
      <c r="AZ7" s="4"/>
      <c r="BA7" s="4"/>
      <c r="BB7" s="7"/>
      <c r="BC7" s="4"/>
    </row>
    <row r="8" spans="1:55" x14ac:dyDescent="0.2">
      <c r="A8" s="23" t="s">
        <v>58</v>
      </c>
      <c r="B8" s="48">
        <v>17709</v>
      </c>
      <c r="C8" s="26">
        <f t="shared" si="0"/>
        <v>0.59586137281292062</v>
      </c>
      <c r="D8" s="88">
        <f t="shared" si="4"/>
        <v>2.2625527021847449</v>
      </c>
      <c r="E8" s="88" t="s">
        <v>400</v>
      </c>
      <c r="F8" s="142">
        <v>12</v>
      </c>
      <c r="G8" s="53">
        <v>2623</v>
      </c>
      <c r="H8" s="48">
        <v>997</v>
      </c>
      <c r="I8" s="48">
        <v>0</v>
      </c>
      <c r="J8" s="48">
        <f t="shared" si="5"/>
        <v>3620</v>
      </c>
      <c r="K8" s="26">
        <f t="shared" si="1"/>
        <v>0.12180349932705249</v>
      </c>
      <c r="L8" s="26">
        <f t="shared" si="6"/>
        <v>0.51751250893495349</v>
      </c>
      <c r="M8" s="88">
        <f t="shared" si="7"/>
        <v>0.46250159703590138</v>
      </c>
      <c r="N8" s="53">
        <v>1076</v>
      </c>
      <c r="O8" s="48">
        <v>2299</v>
      </c>
      <c r="P8" s="48">
        <f t="shared" si="2"/>
        <v>6995</v>
      </c>
      <c r="Q8" s="26">
        <f t="shared" si="3"/>
        <v>0.23536339165545087</v>
      </c>
      <c r="R8" s="88">
        <f t="shared" si="8"/>
        <v>0.89370129040500834</v>
      </c>
      <c r="S8" s="88" t="s">
        <v>400</v>
      </c>
      <c r="T8" s="48">
        <v>1000</v>
      </c>
      <c r="U8" s="53">
        <v>5016</v>
      </c>
      <c r="V8" s="31" t="s">
        <v>215</v>
      </c>
      <c r="W8" s="29">
        <f t="shared" si="9"/>
        <v>0.16877523553162854</v>
      </c>
      <c r="X8" s="89">
        <f t="shared" si="10"/>
        <v>0.64085856650057493</v>
      </c>
      <c r="Y8" s="53">
        <v>29720</v>
      </c>
      <c r="Z8" s="26">
        <f t="shared" si="11"/>
        <v>8.6752699345851961E-2</v>
      </c>
      <c r="AA8" s="88">
        <f t="shared" si="12"/>
        <v>3.7971125590903285</v>
      </c>
      <c r="AB8" s="60">
        <v>342583</v>
      </c>
      <c r="AC8" s="4" t="s">
        <v>59</v>
      </c>
      <c r="AD8" s="5">
        <v>7827</v>
      </c>
      <c r="AE8" s="4"/>
      <c r="AF8" s="4"/>
      <c r="AG8" s="4"/>
      <c r="AH8" s="4"/>
      <c r="AI8" s="5"/>
      <c r="AJ8" s="5"/>
      <c r="AK8" s="4"/>
      <c r="AL8" s="4"/>
      <c r="AM8" s="4"/>
      <c r="AN8" s="4"/>
      <c r="AO8" s="5"/>
      <c r="AP8" s="5"/>
      <c r="AQ8" s="4"/>
      <c r="AR8" s="4"/>
      <c r="AS8" s="4"/>
      <c r="AT8" s="4"/>
      <c r="AU8" s="6"/>
      <c r="AV8" s="4"/>
      <c r="AW8" s="4"/>
      <c r="AX8" s="4"/>
      <c r="AY8" s="7"/>
      <c r="AZ8" s="4"/>
      <c r="BA8" s="4"/>
      <c r="BB8" s="7"/>
      <c r="BC8" s="4"/>
    </row>
    <row r="9" spans="1:55" x14ac:dyDescent="0.2">
      <c r="A9" s="23" t="s">
        <v>61</v>
      </c>
      <c r="B9" s="48">
        <v>91387</v>
      </c>
      <c r="C9" s="26">
        <f t="shared" si="0"/>
        <v>0.56873385816971089</v>
      </c>
      <c r="D9" s="88">
        <f t="shared" si="4"/>
        <v>2.6100131376021021</v>
      </c>
      <c r="E9" s="88" t="s">
        <v>401</v>
      </c>
      <c r="F9" s="142" t="s">
        <v>50</v>
      </c>
      <c r="G9" s="53">
        <v>11735</v>
      </c>
      <c r="H9" s="48">
        <v>15000</v>
      </c>
      <c r="I9" s="48">
        <v>0</v>
      </c>
      <c r="J9" s="48">
        <f t="shared" si="5"/>
        <v>26735</v>
      </c>
      <c r="K9" s="26">
        <f t="shared" si="1"/>
        <v>0.16638142950493201</v>
      </c>
      <c r="L9" s="26">
        <f t="shared" si="6"/>
        <v>0.44089514825686865</v>
      </c>
      <c r="M9" s="88">
        <f t="shared" si="7"/>
        <v>0.76355172216827549</v>
      </c>
      <c r="N9" s="53">
        <v>4815</v>
      </c>
      <c r="O9" s="48">
        <v>29088</v>
      </c>
      <c r="P9" s="48">
        <f t="shared" si="2"/>
        <v>60638</v>
      </c>
      <c r="Q9" s="26">
        <f t="shared" si="3"/>
        <v>0.37737187665307903</v>
      </c>
      <c r="R9" s="88">
        <f t="shared" si="8"/>
        <v>1.731821557091449</v>
      </c>
      <c r="S9" s="88" t="s">
        <v>400</v>
      </c>
      <c r="T9" s="48">
        <v>10000</v>
      </c>
      <c r="U9" s="53">
        <v>8660</v>
      </c>
      <c r="V9" s="31" t="s">
        <v>308</v>
      </c>
      <c r="W9" s="29">
        <f t="shared" si="9"/>
        <v>5.389426517721007E-2</v>
      </c>
      <c r="X9" s="89">
        <f t="shared" si="10"/>
        <v>0.24732963957274234</v>
      </c>
      <c r="Y9" s="53">
        <v>160685</v>
      </c>
      <c r="Z9" s="26">
        <f t="shared" si="11"/>
        <v>0.14182635021227394</v>
      </c>
      <c r="AA9" s="88">
        <f t="shared" si="12"/>
        <v>4.5891643342662931</v>
      </c>
      <c r="AB9" s="60">
        <v>1132970</v>
      </c>
      <c r="AC9" s="4" t="s">
        <v>62</v>
      </c>
      <c r="AD9" s="5">
        <v>35014</v>
      </c>
      <c r="AE9" s="4"/>
      <c r="AF9" s="4"/>
      <c r="AG9" s="4"/>
      <c r="AH9" s="4"/>
      <c r="AI9" s="5"/>
      <c r="AJ9" s="5"/>
      <c r="AK9" s="4"/>
      <c r="AL9" s="4"/>
      <c r="AM9" s="4"/>
      <c r="AN9" s="4"/>
      <c r="AO9" s="5"/>
      <c r="AP9" s="5"/>
      <c r="AQ9" s="4"/>
      <c r="AR9" s="4"/>
      <c r="AS9" s="4"/>
      <c r="AT9" s="4"/>
      <c r="AU9" s="4"/>
      <c r="AV9" s="4"/>
      <c r="AW9" s="4"/>
      <c r="AX9" s="4"/>
      <c r="AY9" s="7"/>
      <c r="AZ9" s="4"/>
      <c r="BA9" s="4"/>
      <c r="BB9" s="7"/>
      <c r="BC9" s="4"/>
    </row>
    <row r="10" spans="1:55" x14ac:dyDescent="0.2">
      <c r="A10" s="23" t="s">
        <v>63</v>
      </c>
      <c r="B10" s="48">
        <v>104196</v>
      </c>
      <c r="C10" s="26">
        <f t="shared" si="0"/>
        <v>0.49402125984998624</v>
      </c>
      <c r="D10" s="88">
        <f t="shared" si="4"/>
        <v>1.2961797305534477</v>
      </c>
      <c r="E10" s="88" t="s">
        <v>401</v>
      </c>
      <c r="F10" s="142" t="s">
        <v>50</v>
      </c>
      <c r="G10" s="53">
        <v>26943</v>
      </c>
      <c r="H10" s="48">
        <v>12512</v>
      </c>
      <c r="I10" s="48">
        <v>0</v>
      </c>
      <c r="J10" s="48">
        <f t="shared" si="5"/>
        <v>39455</v>
      </c>
      <c r="K10" s="26">
        <f t="shared" si="1"/>
        <v>0.18706676654939927</v>
      </c>
      <c r="L10" s="26">
        <f t="shared" si="6"/>
        <v>0.63840976020193518</v>
      </c>
      <c r="M10" s="88">
        <f t="shared" si="7"/>
        <v>0.49081319118762984</v>
      </c>
      <c r="N10" s="53">
        <v>11055</v>
      </c>
      <c r="O10" s="48">
        <v>11292</v>
      </c>
      <c r="P10" s="48">
        <f t="shared" si="2"/>
        <v>61802</v>
      </c>
      <c r="Q10" s="26">
        <f t="shared" si="3"/>
        <v>0.29301990384706561</v>
      </c>
      <c r="R10" s="88">
        <f t="shared" si="8"/>
        <v>0.76880590145172722</v>
      </c>
      <c r="S10" s="88" t="s">
        <v>401</v>
      </c>
      <c r="T10" s="48" t="s">
        <v>50</v>
      </c>
      <c r="U10" s="53">
        <v>44916</v>
      </c>
      <c r="V10" s="31" t="s">
        <v>219</v>
      </c>
      <c r="W10" s="29">
        <f t="shared" si="9"/>
        <v>0.21295883630294812</v>
      </c>
      <c r="X10" s="89">
        <f t="shared" si="10"/>
        <v>0.55874706109196759</v>
      </c>
      <c r="Y10" s="53">
        <v>210914</v>
      </c>
      <c r="Z10" s="26">
        <f t="shared" si="11"/>
        <v>6.3773861830052278E-2</v>
      </c>
      <c r="AA10" s="88">
        <f t="shared" si="12"/>
        <v>2.6237326930971427</v>
      </c>
      <c r="AB10" s="60">
        <v>3307217</v>
      </c>
      <c r="AC10" s="4" t="s">
        <v>64</v>
      </c>
      <c r="AD10" s="5">
        <v>80387</v>
      </c>
      <c r="AE10" s="4"/>
      <c r="AF10" s="4"/>
      <c r="AG10" s="4"/>
      <c r="AH10" s="4"/>
      <c r="AI10" s="5"/>
      <c r="AJ10" s="5"/>
      <c r="AK10" s="4"/>
      <c r="AL10" s="4"/>
      <c r="AM10" s="4"/>
      <c r="AN10" s="4"/>
      <c r="AO10" s="5"/>
      <c r="AP10" s="5"/>
      <c r="AQ10" s="4"/>
      <c r="AR10" s="4"/>
      <c r="AS10" s="4"/>
      <c r="AT10" s="4"/>
      <c r="AU10" s="6"/>
      <c r="AV10" s="4"/>
      <c r="AW10" s="5"/>
      <c r="AX10" s="4"/>
      <c r="AY10" s="7"/>
      <c r="AZ10" s="4"/>
      <c r="BA10" s="4"/>
      <c r="BB10" s="7"/>
      <c r="BC10" s="4"/>
    </row>
    <row r="11" spans="1:55" ht="25.5" x14ac:dyDescent="0.2">
      <c r="A11" s="23" t="s">
        <v>66</v>
      </c>
      <c r="B11" s="48">
        <v>65665</v>
      </c>
      <c r="C11" s="26">
        <f t="shared" si="0"/>
        <v>0.44706258808150817</v>
      </c>
      <c r="D11" s="88">
        <f t="shared" si="4"/>
        <v>1.9597982450904317</v>
      </c>
      <c r="E11" s="88" t="s">
        <v>400</v>
      </c>
      <c r="F11" s="142">
        <v>5</v>
      </c>
      <c r="G11" s="53">
        <v>11230</v>
      </c>
      <c r="H11" s="48">
        <v>19295</v>
      </c>
      <c r="I11" s="48">
        <v>0</v>
      </c>
      <c r="J11" s="48">
        <f t="shared" si="5"/>
        <v>30525</v>
      </c>
      <c r="K11" s="26">
        <f t="shared" si="1"/>
        <v>0.20782129751295267</v>
      </c>
      <c r="L11" s="26">
        <f t="shared" si="6"/>
        <v>0.53399926525899621</v>
      </c>
      <c r="M11" s="88">
        <f t="shared" si="7"/>
        <v>0.91103086014445178</v>
      </c>
      <c r="N11" s="53">
        <v>4608</v>
      </c>
      <c r="O11" s="48">
        <v>22030</v>
      </c>
      <c r="P11" s="48">
        <f t="shared" si="2"/>
        <v>57163</v>
      </c>
      <c r="Q11" s="26">
        <f t="shared" si="3"/>
        <v>0.38917899524104549</v>
      </c>
      <c r="R11" s="88">
        <f t="shared" si="8"/>
        <v>1.706052647287053</v>
      </c>
      <c r="S11" s="88" t="s">
        <v>401</v>
      </c>
      <c r="T11" s="48" t="s">
        <v>50</v>
      </c>
      <c r="U11" s="53">
        <v>24053</v>
      </c>
      <c r="V11" s="31" t="s">
        <v>220</v>
      </c>
      <c r="W11" s="29">
        <f t="shared" si="9"/>
        <v>0.16375841667744637</v>
      </c>
      <c r="X11" s="89">
        <f t="shared" si="10"/>
        <v>0.71787142601325138</v>
      </c>
      <c r="Y11" s="53">
        <v>146881</v>
      </c>
      <c r="Z11" s="26">
        <f t="shared" si="11"/>
        <v>8.4753479150486019E-2</v>
      </c>
      <c r="AA11" s="88">
        <f t="shared" si="12"/>
        <v>4.3837223183907357</v>
      </c>
      <c r="AB11" s="60">
        <v>1733038</v>
      </c>
      <c r="AC11" s="4" t="s">
        <v>67</v>
      </c>
      <c r="AD11" s="5">
        <v>33506</v>
      </c>
      <c r="AE11" s="4"/>
      <c r="AF11" s="4"/>
      <c r="AG11" s="4"/>
      <c r="AH11" s="4"/>
      <c r="AI11" s="5"/>
      <c r="AJ11" s="5"/>
      <c r="AK11" s="4"/>
      <c r="AL11" s="4"/>
      <c r="AM11" s="4"/>
      <c r="AN11" s="4"/>
      <c r="AO11" s="5"/>
      <c r="AP11" s="5"/>
      <c r="AQ11" s="4"/>
      <c r="AR11" s="4"/>
      <c r="AS11" s="4"/>
      <c r="AT11" s="4"/>
      <c r="AU11" s="4"/>
      <c r="AV11" s="4"/>
      <c r="AW11" s="5"/>
      <c r="AX11" s="4"/>
      <c r="AY11" s="7"/>
      <c r="AZ11" s="4"/>
      <c r="BA11" s="4"/>
      <c r="BB11" s="7"/>
      <c r="BC11" s="4"/>
    </row>
    <row r="12" spans="1:55" ht="25.5" x14ac:dyDescent="0.2">
      <c r="A12" s="23" t="s">
        <v>69</v>
      </c>
      <c r="B12" s="48">
        <v>34459</v>
      </c>
      <c r="C12" s="26">
        <f t="shared" si="0"/>
        <v>0.66507758820350493</v>
      </c>
      <c r="D12" s="88">
        <f t="shared" si="4"/>
        <v>2.6212536132663926</v>
      </c>
      <c r="E12" s="88" t="s">
        <v>401</v>
      </c>
      <c r="F12" s="142" t="s">
        <v>50</v>
      </c>
      <c r="G12" s="53">
        <v>4406</v>
      </c>
      <c r="H12" s="48">
        <v>0</v>
      </c>
      <c r="I12" s="48">
        <v>164</v>
      </c>
      <c r="J12" s="48">
        <f t="shared" si="5"/>
        <v>4570</v>
      </c>
      <c r="K12" s="26">
        <f t="shared" si="1"/>
        <v>8.8203504979541422E-2</v>
      </c>
      <c r="L12" s="26">
        <f t="shared" si="6"/>
        <v>0.45869717956438821</v>
      </c>
      <c r="M12" s="88">
        <f t="shared" si="7"/>
        <v>0.34763426137228054</v>
      </c>
      <c r="N12" s="53">
        <v>1808</v>
      </c>
      <c r="O12" s="48">
        <v>3585</v>
      </c>
      <c r="P12" s="48">
        <f t="shared" si="2"/>
        <v>9963</v>
      </c>
      <c r="Q12" s="26">
        <f t="shared" si="3"/>
        <v>0.19229136107465453</v>
      </c>
      <c r="R12" s="88">
        <f t="shared" si="8"/>
        <v>0.75787311729803741</v>
      </c>
      <c r="S12" s="88" t="s">
        <v>401</v>
      </c>
      <c r="T12" s="48" t="s">
        <v>50</v>
      </c>
      <c r="U12" s="53">
        <v>7390</v>
      </c>
      <c r="V12" s="31" t="s">
        <v>221</v>
      </c>
      <c r="W12" s="29">
        <f t="shared" si="9"/>
        <v>0.14263105072184051</v>
      </c>
      <c r="X12" s="89">
        <f t="shared" si="10"/>
        <v>0.56214818195648864</v>
      </c>
      <c r="Y12" s="53">
        <v>51812</v>
      </c>
      <c r="Z12" s="26">
        <f t="shared" si="11"/>
        <v>7.9745366451291169E-2</v>
      </c>
      <c r="AA12" s="88">
        <f t="shared" si="12"/>
        <v>3.9412749125209188</v>
      </c>
      <c r="AB12" s="60">
        <v>649718</v>
      </c>
      <c r="AC12" s="4" t="s">
        <v>70</v>
      </c>
      <c r="AD12" s="5">
        <v>13146</v>
      </c>
      <c r="AE12" s="4"/>
      <c r="AF12" s="4"/>
      <c r="AG12" s="4"/>
      <c r="AH12" s="4"/>
      <c r="AI12" s="5"/>
      <c r="AJ12" s="5"/>
      <c r="AK12" s="4"/>
      <c r="AL12" s="4"/>
      <c r="AM12" s="4"/>
      <c r="AN12" s="4"/>
      <c r="AO12" s="5"/>
      <c r="AP12" s="5"/>
      <c r="AQ12" s="4"/>
      <c r="AR12" s="4"/>
      <c r="AS12" s="4"/>
      <c r="AT12" s="4"/>
      <c r="AU12" s="4"/>
      <c r="AV12" s="4"/>
      <c r="AW12" s="4"/>
      <c r="AX12" s="4"/>
      <c r="AY12" s="7"/>
      <c r="AZ12" s="4"/>
      <c r="BA12" s="4"/>
      <c r="BB12" s="7"/>
      <c r="BC12" s="4"/>
    </row>
    <row r="13" spans="1:55" x14ac:dyDescent="0.2">
      <c r="A13" s="23" t="s">
        <v>72</v>
      </c>
      <c r="B13" s="48">
        <v>122596</v>
      </c>
      <c r="C13" s="26">
        <f t="shared" si="0"/>
        <v>0.82897308116222301</v>
      </c>
      <c r="D13" s="88">
        <f t="shared" si="4"/>
        <v>2.6063737058060674</v>
      </c>
      <c r="E13" s="88" t="s">
        <v>400</v>
      </c>
      <c r="F13" s="142">
        <v>2</v>
      </c>
      <c r="G13" s="53">
        <v>15765</v>
      </c>
      <c r="H13" s="48">
        <v>3059</v>
      </c>
      <c r="I13" s="48">
        <v>0</v>
      </c>
      <c r="J13" s="48">
        <f t="shared" si="5"/>
        <v>18824</v>
      </c>
      <c r="K13" s="26">
        <f t="shared" si="1"/>
        <v>0.12728465267869821</v>
      </c>
      <c r="L13" s="26">
        <f t="shared" si="6"/>
        <v>0.74423753607717547</v>
      </c>
      <c r="M13" s="88">
        <f t="shared" si="7"/>
        <v>0.40019559070518951</v>
      </c>
      <c r="N13" s="53">
        <v>6469</v>
      </c>
      <c r="O13" s="48">
        <v>0</v>
      </c>
      <c r="P13" s="48">
        <f t="shared" si="2"/>
        <v>25293</v>
      </c>
      <c r="Q13" s="26">
        <f t="shared" si="3"/>
        <v>0.17102691883777699</v>
      </c>
      <c r="R13" s="88">
        <f t="shared" si="8"/>
        <v>0.53772562025639392</v>
      </c>
      <c r="S13" s="88" t="s">
        <v>400</v>
      </c>
      <c r="T13" s="48">
        <v>2883</v>
      </c>
      <c r="U13" s="53">
        <v>0</v>
      </c>
      <c r="V13" s="31" t="s">
        <v>50</v>
      </c>
      <c r="W13" s="29">
        <f t="shared" si="9"/>
        <v>0</v>
      </c>
      <c r="X13" s="89">
        <f t="shared" si="10"/>
        <v>0</v>
      </c>
      <c r="Y13" s="53">
        <v>147889</v>
      </c>
      <c r="Z13" s="26">
        <f t="shared" si="11"/>
        <v>6.690689794016387E-2</v>
      </c>
      <c r="AA13" s="88">
        <f t="shared" si="12"/>
        <v>3.1440993260624617</v>
      </c>
      <c r="AB13" s="60">
        <v>2210370</v>
      </c>
      <c r="AC13" s="4" t="s">
        <v>73</v>
      </c>
      <c r="AD13" s="5">
        <v>47037</v>
      </c>
      <c r="AE13" s="4"/>
      <c r="AF13" s="4"/>
      <c r="AG13" s="4"/>
      <c r="AH13" s="4"/>
      <c r="AI13" s="5"/>
      <c r="AJ13" s="5"/>
      <c r="AK13" s="4"/>
      <c r="AL13" s="4"/>
      <c r="AM13" s="4"/>
      <c r="AN13" s="4"/>
      <c r="AO13" s="5"/>
      <c r="AP13" s="5"/>
      <c r="AQ13" s="4"/>
      <c r="AR13" s="4"/>
      <c r="AS13" s="4"/>
      <c r="AT13" s="4"/>
      <c r="AU13" s="4"/>
      <c r="AV13" s="4"/>
      <c r="AW13" s="4"/>
      <c r="AX13" s="4"/>
      <c r="AY13" s="7"/>
      <c r="AZ13" s="4"/>
      <c r="BA13" s="4"/>
      <c r="BB13" s="7"/>
      <c r="BC13" s="4"/>
    </row>
    <row r="14" spans="1:55" x14ac:dyDescent="0.2">
      <c r="A14" s="23" t="s">
        <v>74</v>
      </c>
      <c r="B14" s="48">
        <v>8927</v>
      </c>
      <c r="C14" s="26">
        <f t="shared" si="0"/>
        <v>0.44125352182294497</v>
      </c>
      <c r="D14" s="88">
        <f t="shared" si="4"/>
        <v>1.3894163424124513</v>
      </c>
      <c r="E14" s="88" t="s">
        <v>401</v>
      </c>
      <c r="F14" s="142" t="s">
        <v>50</v>
      </c>
      <c r="G14" s="53">
        <v>2378</v>
      </c>
      <c r="H14" s="48">
        <v>0</v>
      </c>
      <c r="I14" s="48">
        <v>0</v>
      </c>
      <c r="J14" s="48">
        <f t="shared" si="5"/>
        <v>2378</v>
      </c>
      <c r="K14" s="26">
        <f t="shared" si="1"/>
        <v>0.11754238544807474</v>
      </c>
      <c r="L14" s="26">
        <f t="shared" si="6"/>
        <v>0.70900417412045325</v>
      </c>
      <c r="M14" s="88">
        <f t="shared" si="7"/>
        <v>0.37011673151750973</v>
      </c>
      <c r="N14" s="53">
        <v>976</v>
      </c>
      <c r="O14" s="48">
        <v>0</v>
      </c>
      <c r="P14" s="48">
        <f t="shared" si="2"/>
        <v>3354</v>
      </c>
      <c r="Q14" s="26">
        <f t="shared" si="3"/>
        <v>0.16578518115762939</v>
      </c>
      <c r="R14" s="88">
        <f t="shared" si="8"/>
        <v>0.522023346303502</v>
      </c>
      <c r="S14" s="88" t="s">
        <v>400</v>
      </c>
      <c r="T14" s="48">
        <v>64</v>
      </c>
      <c r="U14" s="53">
        <v>7950</v>
      </c>
      <c r="V14" s="31" t="s">
        <v>224</v>
      </c>
      <c r="W14" s="29">
        <f t="shared" si="9"/>
        <v>0.39296129701942561</v>
      </c>
      <c r="X14" s="89">
        <f t="shared" si="10"/>
        <v>1.2373540856031129</v>
      </c>
      <c r="Y14" s="53">
        <v>20231</v>
      </c>
      <c r="Z14" s="26">
        <f t="shared" si="11"/>
        <v>7.9722423631033074E-2</v>
      </c>
      <c r="AA14" s="88">
        <f t="shared" si="12"/>
        <v>3.1487937743190662</v>
      </c>
      <c r="AB14" s="60">
        <v>253768</v>
      </c>
      <c r="AC14" s="4" t="s">
        <v>75</v>
      </c>
      <c r="AD14" s="5">
        <v>6425</v>
      </c>
      <c r="AE14" s="4"/>
      <c r="AF14" s="4"/>
      <c r="AG14" s="4"/>
      <c r="AH14" s="4"/>
      <c r="AI14" s="5"/>
      <c r="AJ14" s="5"/>
      <c r="AK14" s="4"/>
      <c r="AL14" s="4"/>
      <c r="AM14" s="4"/>
      <c r="AN14" s="4"/>
      <c r="AO14" s="5"/>
      <c r="AP14" s="5"/>
      <c r="AQ14" s="4"/>
      <c r="AR14" s="4"/>
      <c r="AS14" s="4"/>
      <c r="AT14" s="4"/>
      <c r="AU14" s="6"/>
      <c r="AV14" s="4"/>
      <c r="AW14" s="5"/>
      <c r="AX14" s="4"/>
      <c r="AY14" s="7"/>
      <c r="AZ14" s="4"/>
      <c r="BA14" s="4"/>
      <c r="BB14" s="7"/>
      <c r="BC14" s="4"/>
    </row>
    <row r="15" spans="1:55" x14ac:dyDescent="0.2">
      <c r="A15" s="23" t="s">
        <v>77</v>
      </c>
      <c r="B15" s="48">
        <v>11532</v>
      </c>
      <c r="C15" s="26">
        <f t="shared" si="0"/>
        <v>0.61376337218585342</v>
      </c>
      <c r="D15" s="88">
        <f t="shared" si="4"/>
        <v>2.5036908380373424</v>
      </c>
      <c r="E15" s="88" t="s">
        <v>401</v>
      </c>
      <c r="F15" s="142" t="s">
        <v>50</v>
      </c>
      <c r="G15" s="53">
        <v>2378</v>
      </c>
      <c r="H15" s="48">
        <v>1008</v>
      </c>
      <c r="I15" s="48">
        <v>0</v>
      </c>
      <c r="J15" s="48">
        <f t="shared" si="5"/>
        <v>3386</v>
      </c>
      <c r="K15" s="26">
        <f t="shared" si="1"/>
        <v>0.1802118260684443</v>
      </c>
      <c r="L15" s="26">
        <f t="shared" si="6"/>
        <v>0.77624942686840903</v>
      </c>
      <c r="M15" s="88">
        <f t="shared" si="7"/>
        <v>0.73512809379070776</v>
      </c>
      <c r="N15" s="53">
        <v>976</v>
      </c>
      <c r="O15" s="48">
        <v>0</v>
      </c>
      <c r="P15" s="48">
        <f t="shared" si="2"/>
        <v>4362</v>
      </c>
      <c r="Q15" s="26">
        <f t="shared" si="3"/>
        <v>0.23215711320453455</v>
      </c>
      <c r="R15" s="88">
        <f t="shared" si="8"/>
        <v>0.94702561875814151</v>
      </c>
      <c r="S15" s="88" t="s">
        <v>400</v>
      </c>
      <c r="T15" s="48">
        <v>258</v>
      </c>
      <c r="U15" s="53">
        <v>2895</v>
      </c>
      <c r="V15" s="31" t="s">
        <v>226</v>
      </c>
      <c r="W15" s="29">
        <f t="shared" si="9"/>
        <v>0.154079514609612</v>
      </c>
      <c r="X15" s="89">
        <f t="shared" si="10"/>
        <v>0.62852800694745981</v>
      </c>
      <c r="Y15" s="53">
        <v>18789</v>
      </c>
      <c r="Z15" s="26">
        <f t="shared" si="11"/>
        <v>9.2039325760136376E-2</v>
      </c>
      <c r="AA15" s="88">
        <f t="shared" si="12"/>
        <v>4.0792444637429437</v>
      </c>
      <c r="AB15" s="60">
        <v>204141</v>
      </c>
      <c r="AC15" s="4" t="s">
        <v>78</v>
      </c>
      <c r="AD15" s="5">
        <v>4606</v>
      </c>
      <c r="AE15" s="4"/>
      <c r="AF15" s="4"/>
      <c r="AG15" s="4"/>
      <c r="AH15" s="4"/>
      <c r="AI15" s="5"/>
      <c r="AJ15" s="5"/>
      <c r="AK15" s="4"/>
      <c r="AL15" s="4"/>
      <c r="AM15" s="4"/>
      <c r="AN15" s="4"/>
      <c r="AO15" s="5"/>
      <c r="AP15" s="5"/>
      <c r="AQ15" s="4"/>
      <c r="AR15" s="4"/>
      <c r="AS15" s="4"/>
      <c r="AT15" s="4"/>
      <c r="AU15" s="6"/>
      <c r="AV15" s="4"/>
      <c r="AW15" s="5"/>
      <c r="AX15" s="4"/>
      <c r="AY15" s="7"/>
      <c r="AZ15" s="4"/>
      <c r="BA15" s="4"/>
      <c r="BB15" s="7"/>
      <c r="BC15" s="4"/>
    </row>
    <row r="16" spans="1:55" x14ac:dyDescent="0.2">
      <c r="A16" s="23" t="s">
        <v>80</v>
      </c>
      <c r="B16" s="48">
        <v>9590</v>
      </c>
      <c r="C16" s="26">
        <f t="shared" si="0"/>
        <v>0.69271886737937016</v>
      </c>
      <c r="D16" s="88">
        <f t="shared" si="4"/>
        <v>2.3737623762376239</v>
      </c>
      <c r="E16" s="88" t="s">
        <v>400</v>
      </c>
      <c r="F16" s="142">
        <v>2</v>
      </c>
      <c r="G16" s="53">
        <v>2378</v>
      </c>
      <c r="H16" s="48">
        <v>0</v>
      </c>
      <c r="I16" s="48">
        <v>250</v>
      </c>
      <c r="J16" s="48">
        <f t="shared" si="5"/>
        <v>2628</v>
      </c>
      <c r="K16" s="26">
        <f t="shared" si="1"/>
        <v>0.18982952903785033</v>
      </c>
      <c r="L16" s="26">
        <f t="shared" si="6"/>
        <v>0.72918978912319643</v>
      </c>
      <c r="M16" s="88">
        <f t="shared" si="7"/>
        <v>0.65049504950495052</v>
      </c>
      <c r="N16" s="53">
        <v>976</v>
      </c>
      <c r="O16" s="48">
        <v>0</v>
      </c>
      <c r="P16" s="48">
        <f t="shared" si="2"/>
        <v>3604</v>
      </c>
      <c r="Q16" s="26">
        <f t="shared" si="3"/>
        <v>0.26032938457093324</v>
      </c>
      <c r="R16" s="88">
        <f t="shared" si="8"/>
        <v>0.89207920792079209</v>
      </c>
      <c r="S16" s="88" t="s">
        <v>400</v>
      </c>
      <c r="T16" s="48">
        <v>300</v>
      </c>
      <c r="U16" s="53">
        <v>650</v>
      </c>
      <c r="V16" s="31" t="s">
        <v>228</v>
      </c>
      <c r="W16" s="29">
        <f t="shared" si="9"/>
        <v>4.6951748049696616E-2</v>
      </c>
      <c r="X16" s="89">
        <f t="shared" si="10"/>
        <v>0.1608910891089109</v>
      </c>
      <c r="Y16" s="53">
        <v>13844</v>
      </c>
      <c r="Z16" s="26">
        <f t="shared" si="11"/>
        <v>6.2702115132025907E-2</v>
      </c>
      <c r="AA16" s="88">
        <f t="shared" si="12"/>
        <v>3.4267326732673267</v>
      </c>
      <c r="AB16" s="60">
        <v>220790</v>
      </c>
      <c r="AC16" s="4" t="s">
        <v>81</v>
      </c>
      <c r="AD16" s="5">
        <v>4040</v>
      </c>
      <c r="AE16" s="4"/>
      <c r="AF16" s="4"/>
      <c r="AG16" s="4"/>
      <c r="AH16" s="4"/>
      <c r="AI16" s="5"/>
      <c r="AJ16" s="5"/>
      <c r="AK16" s="4"/>
      <c r="AL16" s="4"/>
      <c r="AM16" s="4"/>
      <c r="AN16" s="4"/>
      <c r="AO16" s="5"/>
      <c r="AP16" s="5"/>
      <c r="AQ16" s="4"/>
      <c r="AR16" s="4"/>
      <c r="AS16" s="4"/>
      <c r="AT16" s="4"/>
      <c r="AU16" s="6"/>
      <c r="AV16" s="4"/>
      <c r="AW16" s="4"/>
      <c r="AX16" s="4"/>
      <c r="AY16" s="7"/>
      <c r="AZ16" s="4"/>
      <c r="BA16" s="4"/>
      <c r="BB16" s="7"/>
      <c r="BC16" s="4"/>
    </row>
    <row r="17" spans="1:55" x14ac:dyDescent="0.2">
      <c r="A17" s="23" t="s">
        <v>83</v>
      </c>
      <c r="B17" s="48">
        <v>13980</v>
      </c>
      <c r="C17" s="26">
        <f t="shared" si="0"/>
        <v>0.54253337472834529</v>
      </c>
      <c r="D17" s="88">
        <f t="shared" si="4"/>
        <v>2.4500525762355414</v>
      </c>
      <c r="E17" s="88" t="s">
        <v>401</v>
      </c>
      <c r="F17" s="142" t="s">
        <v>50</v>
      </c>
      <c r="G17" s="53">
        <v>2378</v>
      </c>
      <c r="H17" s="48">
        <v>300</v>
      </c>
      <c r="I17" s="48">
        <v>2400</v>
      </c>
      <c r="J17" s="48">
        <f t="shared" si="5"/>
        <v>5078</v>
      </c>
      <c r="K17" s="26">
        <f t="shared" si="1"/>
        <v>0.19706612853151195</v>
      </c>
      <c r="L17" s="26">
        <f t="shared" si="6"/>
        <v>0.75185075510808408</v>
      </c>
      <c r="M17" s="88">
        <f t="shared" si="7"/>
        <v>0.88994041359971965</v>
      </c>
      <c r="N17" s="53">
        <v>976</v>
      </c>
      <c r="O17" s="48">
        <v>700</v>
      </c>
      <c r="P17" s="48">
        <f t="shared" si="2"/>
        <v>6754</v>
      </c>
      <c r="Q17" s="26">
        <f t="shared" si="3"/>
        <v>0.26210804098106177</v>
      </c>
      <c r="R17" s="88">
        <f t="shared" si="8"/>
        <v>1.1836663161584298</v>
      </c>
      <c r="S17" s="88" t="s">
        <v>400</v>
      </c>
      <c r="T17" s="48">
        <v>400</v>
      </c>
      <c r="U17" s="53">
        <v>5034</v>
      </c>
      <c r="V17" s="31" t="s">
        <v>229</v>
      </c>
      <c r="W17" s="29">
        <f t="shared" si="9"/>
        <v>0.195358584290593</v>
      </c>
      <c r="X17" s="89">
        <f t="shared" si="10"/>
        <v>0.88222923238696105</v>
      </c>
      <c r="Y17" s="53">
        <v>25768</v>
      </c>
      <c r="Z17" s="26">
        <f t="shared" si="11"/>
        <v>0.10071053927507798</v>
      </c>
      <c r="AA17" s="88">
        <f t="shared" si="12"/>
        <v>4.5159481247809321</v>
      </c>
      <c r="AB17" s="60">
        <v>255862</v>
      </c>
      <c r="AC17" s="4" t="s">
        <v>81</v>
      </c>
      <c r="AD17" s="5">
        <v>5706</v>
      </c>
      <c r="AE17" s="4"/>
      <c r="AF17" s="4"/>
      <c r="AG17" s="4"/>
      <c r="AH17" s="4"/>
      <c r="AI17" s="5"/>
      <c r="AJ17" s="5"/>
      <c r="AK17" s="4"/>
      <c r="AL17" s="4"/>
      <c r="AM17" s="4"/>
      <c r="AN17" s="4"/>
      <c r="AO17" s="5"/>
      <c r="AP17" s="5"/>
      <c r="AQ17" s="4"/>
      <c r="AR17" s="4"/>
      <c r="AS17" s="4"/>
      <c r="AT17" s="4"/>
      <c r="AU17" s="4"/>
      <c r="AV17" s="4"/>
      <c r="AW17" s="4"/>
      <c r="AX17" s="4"/>
      <c r="AY17" s="7"/>
      <c r="AZ17" s="4"/>
      <c r="BA17" s="4"/>
      <c r="BB17" s="7"/>
      <c r="BC17" s="4"/>
    </row>
    <row r="18" spans="1:55" x14ac:dyDescent="0.2">
      <c r="A18" s="23" t="s">
        <v>84</v>
      </c>
      <c r="B18" s="48">
        <v>4214</v>
      </c>
      <c r="C18" s="26">
        <f t="shared" si="0"/>
        <v>0.47707460658892786</v>
      </c>
      <c r="D18" s="88">
        <f t="shared" si="4"/>
        <v>1.3558558558558558</v>
      </c>
      <c r="E18" s="88" t="s">
        <v>401</v>
      </c>
      <c r="F18" s="142" t="s">
        <v>50</v>
      </c>
      <c r="G18" s="53">
        <v>2378</v>
      </c>
      <c r="H18" s="48">
        <v>0</v>
      </c>
      <c r="I18" s="48">
        <v>0</v>
      </c>
      <c r="J18" s="48">
        <f t="shared" si="5"/>
        <v>2378</v>
      </c>
      <c r="K18" s="26">
        <f t="shared" si="1"/>
        <v>0.2692177063285407</v>
      </c>
      <c r="L18" s="26">
        <f t="shared" si="6"/>
        <v>0.70900417412045325</v>
      </c>
      <c r="M18" s="88">
        <f t="shared" si="7"/>
        <v>0.76512226512226511</v>
      </c>
      <c r="N18" s="53">
        <v>976</v>
      </c>
      <c r="O18" s="48">
        <v>0</v>
      </c>
      <c r="P18" s="48">
        <f t="shared" si="2"/>
        <v>3354</v>
      </c>
      <c r="Q18" s="26">
        <f t="shared" si="3"/>
        <v>0.37971244197894261</v>
      </c>
      <c r="R18" s="88">
        <f t="shared" si="8"/>
        <v>1.0791505791505791</v>
      </c>
      <c r="S18" s="88" t="s">
        <v>401</v>
      </c>
      <c r="T18" s="48" t="s">
        <v>50</v>
      </c>
      <c r="U18" s="53">
        <v>1265</v>
      </c>
      <c r="V18" s="31" t="s">
        <v>231</v>
      </c>
      <c r="W18" s="29">
        <f t="shared" si="9"/>
        <v>0.1432129514321295</v>
      </c>
      <c r="X18" s="89">
        <f t="shared" si="10"/>
        <v>0.407014157014157</v>
      </c>
      <c r="Y18" s="53">
        <v>8833</v>
      </c>
      <c r="Z18" s="26">
        <f t="shared" si="11"/>
        <v>7.8273429746207282E-2</v>
      </c>
      <c r="AA18" s="88">
        <f t="shared" si="12"/>
        <v>2.8420205920205919</v>
      </c>
      <c r="AB18" s="60">
        <v>112848</v>
      </c>
      <c r="AC18" s="4" t="s">
        <v>85</v>
      </c>
      <c r="AD18" s="5">
        <v>3108</v>
      </c>
      <c r="AE18" s="4"/>
      <c r="AF18" s="4"/>
      <c r="AG18" s="4"/>
      <c r="AH18" s="4"/>
      <c r="AI18" s="5"/>
      <c r="AJ18" s="5"/>
      <c r="AK18" s="4"/>
      <c r="AL18" s="4"/>
      <c r="AM18" s="4"/>
      <c r="AN18" s="4"/>
      <c r="AO18" s="5"/>
      <c r="AP18" s="5"/>
      <c r="AQ18" s="4"/>
      <c r="AR18" s="4"/>
      <c r="AS18" s="4"/>
      <c r="AT18" s="4"/>
      <c r="AU18" s="6"/>
      <c r="AV18" s="4"/>
      <c r="AW18" s="5"/>
      <c r="AX18" s="4"/>
      <c r="AY18" s="7"/>
      <c r="AZ18" s="4"/>
      <c r="BA18" s="4"/>
      <c r="BB18" s="7"/>
      <c r="BC18" s="4"/>
    </row>
    <row r="19" spans="1:55" x14ac:dyDescent="0.2">
      <c r="A19" s="23" t="s">
        <v>87</v>
      </c>
      <c r="B19" s="48">
        <v>9603</v>
      </c>
      <c r="C19" s="26">
        <f t="shared" si="0"/>
        <v>0.64828191453453043</v>
      </c>
      <c r="D19" s="88">
        <f t="shared" si="4"/>
        <v>1.8903543307086614</v>
      </c>
      <c r="E19" s="88" t="s">
        <v>401</v>
      </c>
      <c r="F19" s="142" t="s">
        <v>50</v>
      </c>
      <c r="G19" s="53">
        <v>2378</v>
      </c>
      <c r="H19" s="48">
        <v>0</v>
      </c>
      <c r="I19" s="48">
        <v>0</v>
      </c>
      <c r="J19" s="48">
        <f t="shared" si="5"/>
        <v>2378</v>
      </c>
      <c r="K19" s="26">
        <f t="shared" si="1"/>
        <v>0.16053466549652332</v>
      </c>
      <c r="L19" s="26">
        <f t="shared" si="6"/>
        <v>0.70900417412045325</v>
      </c>
      <c r="M19" s="88">
        <f t="shared" si="7"/>
        <v>0.46811023622047243</v>
      </c>
      <c r="N19" s="53">
        <v>976</v>
      </c>
      <c r="O19" s="48">
        <v>0</v>
      </c>
      <c r="P19" s="48">
        <f t="shared" si="2"/>
        <v>3354</v>
      </c>
      <c r="Q19" s="26">
        <f t="shared" si="3"/>
        <v>0.22642273678525621</v>
      </c>
      <c r="R19" s="88">
        <f t="shared" si="8"/>
        <v>0.6602362204724409</v>
      </c>
      <c r="S19" s="88" t="s">
        <v>401</v>
      </c>
      <c r="T19" s="48" t="s">
        <v>50</v>
      </c>
      <c r="U19" s="53">
        <v>1856</v>
      </c>
      <c r="V19" s="31" t="s">
        <v>233</v>
      </c>
      <c r="W19" s="29">
        <f t="shared" si="9"/>
        <v>0.12529534868021333</v>
      </c>
      <c r="X19" s="89">
        <f t="shared" si="10"/>
        <v>0.36535433070866141</v>
      </c>
      <c r="Y19" s="53">
        <v>14813</v>
      </c>
      <c r="Z19" s="26">
        <f t="shared" si="11"/>
        <v>0.11127386908249576</v>
      </c>
      <c r="AA19" s="88">
        <f t="shared" si="12"/>
        <v>2.915944881889764</v>
      </c>
      <c r="AB19" s="60">
        <v>133122</v>
      </c>
      <c r="AC19" s="4" t="s">
        <v>85</v>
      </c>
      <c r="AD19" s="5">
        <v>5080</v>
      </c>
      <c r="AE19" s="4"/>
      <c r="AF19" s="4"/>
      <c r="AG19" s="4"/>
      <c r="AH19" s="4"/>
      <c r="AI19" s="5"/>
      <c r="AJ19" s="5"/>
      <c r="AK19" s="4"/>
      <c r="AL19" s="4"/>
      <c r="AM19" s="4"/>
      <c r="AN19" s="4"/>
      <c r="AO19" s="5"/>
      <c r="AP19" s="5"/>
      <c r="AQ19" s="4"/>
      <c r="AR19" s="4"/>
      <c r="AS19" s="4"/>
      <c r="AT19" s="4"/>
      <c r="AU19" s="4"/>
      <c r="AV19" s="4"/>
      <c r="AW19" s="4"/>
      <c r="AX19" s="4"/>
      <c r="AY19" s="7"/>
      <c r="AZ19" s="4"/>
      <c r="BA19" s="4"/>
      <c r="BB19" s="7"/>
      <c r="BC19" s="4"/>
    </row>
    <row r="20" spans="1:55" x14ac:dyDescent="0.2">
      <c r="A20" s="23" t="s">
        <v>89</v>
      </c>
      <c r="B20" s="48">
        <v>24667</v>
      </c>
      <c r="C20" s="26">
        <f t="shared" si="0"/>
        <v>0.34582007318201574</v>
      </c>
      <c r="D20" s="88">
        <f t="shared" si="4"/>
        <v>4.5637372802960225</v>
      </c>
      <c r="E20" s="88" t="s">
        <v>401</v>
      </c>
      <c r="F20" s="142" t="s">
        <v>50</v>
      </c>
      <c r="G20" s="53">
        <v>2378</v>
      </c>
      <c r="H20" s="48">
        <v>17925</v>
      </c>
      <c r="I20" s="48">
        <v>3587</v>
      </c>
      <c r="J20" s="48">
        <f t="shared" si="5"/>
        <v>23890</v>
      </c>
      <c r="K20" s="26">
        <f t="shared" si="1"/>
        <v>0.33492688808198628</v>
      </c>
      <c r="L20" s="26">
        <f t="shared" si="6"/>
        <v>0.6751257559486803</v>
      </c>
      <c r="M20" s="88">
        <f t="shared" si="7"/>
        <v>4.4199814986123958</v>
      </c>
      <c r="N20" s="53">
        <v>976</v>
      </c>
      <c r="O20" s="48">
        <v>10520</v>
      </c>
      <c r="P20" s="48">
        <f t="shared" si="2"/>
        <v>35386</v>
      </c>
      <c r="Q20" s="26">
        <f t="shared" si="3"/>
        <v>0.4960955572067462</v>
      </c>
      <c r="R20" s="88">
        <f t="shared" si="8"/>
        <v>6.5469010175763183</v>
      </c>
      <c r="S20" s="88" t="s">
        <v>400</v>
      </c>
      <c r="T20" s="48">
        <v>4000</v>
      </c>
      <c r="U20" s="53">
        <v>11276</v>
      </c>
      <c r="V20" s="31" t="s">
        <v>235</v>
      </c>
      <c r="W20" s="29">
        <f t="shared" si="9"/>
        <v>0.15808436961123806</v>
      </c>
      <c r="X20" s="89">
        <f t="shared" si="10"/>
        <v>2.0862164662349678</v>
      </c>
      <c r="Y20" s="53">
        <v>71329</v>
      </c>
      <c r="Z20" s="26">
        <f t="shared" si="11"/>
        <v>0.11789254818737459</v>
      </c>
      <c r="AA20" s="88">
        <f t="shared" si="12"/>
        <v>13.196854764107307</v>
      </c>
      <c r="AB20" s="60">
        <v>605034</v>
      </c>
      <c r="AC20" s="4" t="s">
        <v>90</v>
      </c>
      <c r="AD20" s="5">
        <v>5405</v>
      </c>
      <c r="AE20" s="4"/>
      <c r="AF20" s="4"/>
      <c r="AG20" s="4"/>
      <c r="AH20" s="4"/>
      <c r="AI20" s="5"/>
      <c r="AJ20" s="5"/>
      <c r="AK20" s="4"/>
      <c r="AL20" s="4"/>
      <c r="AM20" s="4"/>
      <c r="AN20" s="4"/>
      <c r="AO20" s="5"/>
      <c r="AP20" s="5"/>
      <c r="AQ20" s="4"/>
      <c r="AR20" s="4"/>
      <c r="AS20" s="4"/>
      <c r="AT20" s="4"/>
      <c r="AU20" s="6"/>
      <c r="AV20" s="4"/>
      <c r="AW20" s="4"/>
      <c r="AX20" s="4"/>
      <c r="AY20" s="7"/>
      <c r="AZ20" s="4"/>
      <c r="BA20" s="4"/>
      <c r="BB20" s="7"/>
      <c r="BC20" s="4"/>
    </row>
    <row r="21" spans="1:55" x14ac:dyDescent="0.2">
      <c r="A21" s="23" t="s">
        <v>91</v>
      </c>
      <c r="B21" s="48">
        <v>2265</v>
      </c>
      <c r="C21" s="26">
        <f t="shared" si="0"/>
        <v>0.12373668396612947</v>
      </c>
      <c r="D21" s="88">
        <f t="shared" si="4"/>
        <v>7.8730578052765135E-2</v>
      </c>
      <c r="E21" s="88" t="s">
        <v>401</v>
      </c>
      <c r="F21" s="142" t="s">
        <v>50</v>
      </c>
      <c r="G21" s="53">
        <v>8551</v>
      </c>
      <c r="H21" s="48">
        <v>3130</v>
      </c>
      <c r="I21" s="48">
        <v>0</v>
      </c>
      <c r="J21" s="48">
        <f t="shared" si="5"/>
        <v>11681</v>
      </c>
      <c r="K21" s="26">
        <f t="shared" si="1"/>
        <v>0.63813165801693528</v>
      </c>
      <c r="L21" s="26">
        <f t="shared" si="6"/>
        <v>0.76899275839368009</v>
      </c>
      <c r="M21" s="88">
        <f t="shared" si="7"/>
        <v>0.40602732107476797</v>
      </c>
      <c r="N21" s="53">
        <v>3509</v>
      </c>
      <c r="O21" s="48">
        <v>0</v>
      </c>
      <c r="P21" s="48">
        <f t="shared" si="2"/>
        <v>15190</v>
      </c>
      <c r="Q21" s="26">
        <f t="shared" si="3"/>
        <v>0.82982791586998084</v>
      </c>
      <c r="R21" s="88">
        <f t="shared" si="8"/>
        <v>0.52799888769161252</v>
      </c>
      <c r="S21" s="88" t="s">
        <v>401</v>
      </c>
      <c r="T21" s="48" t="s">
        <v>50</v>
      </c>
      <c r="U21" s="53">
        <v>850</v>
      </c>
      <c r="V21" s="31" t="s">
        <v>237</v>
      </c>
      <c r="W21" s="29">
        <f t="shared" si="9"/>
        <v>4.6435400163889647E-2</v>
      </c>
      <c r="X21" s="89">
        <f t="shared" si="10"/>
        <v>2.9545691542980292E-2</v>
      </c>
      <c r="Y21" s="53">
        <v>18305</v>
      </c>
      <c r="Z21" s="26">
        <f t="shared" si="11"/>
        <v>2.783298082785822E-2</v>
      </c>
      <c r="AA21" s="88">
        <f t="shared" si="12"/>
        <v>0.63627515728735795</v>
      </c>
      <c r="AB21" s="60">
        <v>657673</v>
      </c>
      <c r="AC21" s="4" t="s">
        <v>92</v>
      </c>
      <c r="AD21" s="5">
        <v>28769</v>
      </c>
      <c r="AE21" s="4"/>
      <c r="AF21" s="4"/>
      <c r="AG21" s="4"/>
      <c r="AH21" s="4"/>
      <c r="AI21" s="5"/>
      <c r="AJ21" s="5"/>
      <c r="AK21" s="4"/>
      <c r="AL21" s="4"/>
      <c r="AM21" s="4"/>
      <c r="AN21" s="4"/>
      <c r="AO21" s="5"/>
      <c r="AP21" s="5"/>
      <c r="AQ21" s="4"/>
      <c r="AR21" s="4"/>
      <c r="AS21" s="4"/>
      <c r="AT21" s="4"/>
      <c r="AU21" s="6"/>
      <c r="AV21" s="4"/>
      <c r="AW21" s="5"/>
      <c r="AX21" s="4"/>
      <c r="AY21" s="7"/>
      <c r="AZ21" s="4"/>
      <c r="BA21" s="4"/>
      <c r="BB21" s="7"/>
      <c r="BC21" s="4"/>
    </row>
    <row r="22" spans="1:55" x14ac:dyDescent="0.2">
      <c r="A22" s="23" t="s">
        <v>94</v>
      </c>
      <c r="B22" s="48">
        <v>102227</v>
      </c>
      <c r="C22" s="26">
        <f t="shared" si="0"/>
        <v>0.64655619505407624</v>
      </c>
      <c r="D22" s="88">
        <f t="shared" si="4"/>
        <v>4.8437337123904287</v>
      </c>
      <c r="E22" s="88" t="s">
        <v>400</v>
      </c>
      <c r="F22" s="142">
        <v>8</v>
      </c>
      <c r="G22" s="53">
        <v>7074</v>
      </c>
      <c r="H22" s="48">
        <v>11443</v>
      </c>
      <c r="I22" s="48">
        <v>8878</v>
      </c>
      <c r="J22" s="48">
        <f t="shared" si="5"/>
        <v>27395</v>
      </c>
      <c r="K22" s="26">
        <f t="shared" si="1"/>
        <v>0.17326544810574918</v>
      </c>
      <c r="L22" s="26">
        <f t="shared" si="6"/>
        <v>0.67473707544149164</v>
      </c>
      <c r="M22" s="88">
        <f t="shared" si="7"/>
        <v>1.2980336413172233</v>
      </c>
      <c r="N22" s="53">
        <v>2902</v>
      </c>
      <c r="O22" s="48">
        <v>10304</v>
      </c>
      <c r="P22" s="48">
        <f t="shared" si="2"/>
        <v>40601</v>
      </c>
      <c r="Q22" s="26">
        <f t="shared" si="3"/>
        <v>0.25678957687685788</v>
      </c>
      <c r="R22" s="88">
        <f t="shared" si="8"/>
        <v>1.9237621416725894</v>
      </c>
      <c r="S22" s="88" t="s">
        <v>401</v>
      </c>
      <c r="T22" s="48" t="s">
        <v>50</v>
      </c>
      <c r="U22" s="53">
        <v>15282</v>
      </c>
      <c r="V22" s="31" t="s">
        <v>213</v>
      </c>
      <c r="W22" s="29">
        <f t="shared" si="9"/>
        <v>9.6654228069065845E-2</v>
      </c>
      <c r="X22" s="89">
        <f t="shared" si="10"/>
        <v>0.72409381663113004</v>
      </c>
      <c r="Y22" s="53">
        <v>158110</v>
      </c>
      <c r="Z22" s="26">
        <f t="shared" si="11"/>
        <v>0.12745461580627479</v>
      </c>
      <c r="AA22" s="88">
        <f t="shared" si="12"/>
        <v>7.4915896706941485</v>
      </c>
      <c r="AB22" s="60">
        <v>1240520</v>
      </c>
      <c r="AC22" s="4" t="s">
        <v>95</v>
      </c>
      <c r="AD22" s="5">
        <v>21105</v>
      </c>
      <c r="AE22" s="4"/>
      <c r="AF22" s="4"/>
      <c r="AG22" s="4"/>
      <c r="AH22" s="4"/>
      <c r="AI22" s="5"/>
      <c r="AJ22" s="5"/>
      <c r="AK22" s="4"/>
      <c r="AL22" s="4"/>
      <c r="AM22" s="4"/>
      <c r="AN22" s="4"/>
      <c r="AO22" s="5"/>
      <c r="AP22" s="5"/>
      <c r="AQ22" s="4"/>
      <c r="AR22" s="4"/>
      <c r="AS22" s="4"/>
      <c r="AT22" s="4"/>
      <c r="AU22" s="4"/>
      <c r="AV22" s="4"/>
      <c r="AW22" s="4"/>
      <c r="AX22" s="4"/>
      <c r="AY22" s="7"/>
      <c r="AZ22" s="4"/>
      <c r="BA22" s="4"/>
      <c r="BB22" s="7"/>
      <c r="BC22" s="4"/>
    </row>
    <row r="23" spans="1:55" ht="25.5" x14ac:dyDescent="0.2">
      <c r="A23" s="23" t="s">
        <v>97</v>
      </c>
      <c r="B23" s="48">
        <v>11857</v>
      </c>
      <c r="C23" s="26">
        <f t="shared" si="0"/>
        <v>0.52942489730308984</v>
      </c>
      <c r="D23" s="88">
        <f t="shared" si="4"/>
        <v>3.3954753722794959</v>
      </c>
      <c r="E23" s="88" t="s">
        <v>401</v>
      </c>
      <c r="F23" s="142" t="s">
        <v>50</v>
      </c>
      <c r="G23" s="53">
        <v>2378</v>
      </c>
      <c r="H23" s="48">
        <v>2000</v>
      </c>
      <c r="I23" s="48">
        <v>0</v>
      </c>
      <c r="J23" s="48">
        <f t="shared" si="5"/>
        <v>4378</v>
      </c>
      <c r="K23" s="26">
        <f t="shared" si="1"/>
        <v>0.19548133595284872</v>
      </c>
      <c r="L23" s="26">
        <f t="shared" si="6"/>
        <v>0.8177063877474785</v>
      </c>
      <c r="M23" s="88">
        <f t="shared" si="7"/>
        <v>1.2537227949599083</v>
      </c>
      <c r="N23" s="53">
        <v>976</v>
      </c>
      <c r="O23" s="48">
        <v>0</v>
      </c>
      <c r="P23" s="48">
        <f t="shared" si="2"/>
        <v>5354</v>
      </c>
      <c r="Q23" s="26">
        <f t="shared" si="3"/>
        <v>0.23906054652616537</v>
      </c>
      <c r="R23" s="88">
        <f t="shared" si="8"/>
        <v>1.5332187857961055</v>
      </c>
      <c r="S23" s="88" t="s">
        <v>400</v>
      </c>
      <c r="T23" s="48">
        <v>2000</v>
      </c>
      <c r="U23" s="53">
        <v>5185</v>
      </c>
      <c r="V23" s="31" t="s">
        <v>240</v>
      </c>
      <c r="W23" s="29">
        <f t="shared" si="9"/>
        <v>0.23151455617074479</v>
      </c>
      <c r="X23" s="89">
        <f t="shared" si="10"/>
        <v>1.4848224513172967</v>
      </c>
      <c r="Y23" s="53">
        <v>22396</v>
      </c>
      <c r="Z23" s="26">
        <f t="shared" si="11"/>
        <v>9.2465979653851241E-2</v>
      </c>
      <c r="AA23" s="88">
        <f t="shared" si="12"/>
        <v>6.4135166093928984</v>
      </c>
      <c r="AB23" s="60">
        <v>242208</v>
      </c>
      <c r="AC23" s="4" t="s">
        <v>98</v>
      </c>
      <c r="AD23" s="5">
        <v>3492</v>
      </c>
      <c r="AE23" s="4"/>
      <c r="AF23" s="4"/>
      <c r="AG23" s="4"/>
      <c r="AH23" s="4"/>
      <c r="AI23" s="5"/>
      <c r="AJ23" s="5"/>
      <c r="AK23" s="4"/>
      <c r="AL23" s="4"/>
      <c r="AM23" s="4"/>
      <c r="AN23" s="4"/>
      <c r="AO23" s="5"/>
      <c r="AP23" s="5"/>
      <c r="AQ23" s="4"/>
      <c r="AR23" s="4"/>
      <c r="AS23" s="4"/>
      <c r="AT23" s="4"/>
      <c r="AU23" s="6"/>
      <c r="AV23" s="4"/>
      <c r="AW23" s="4"/>
      <c r="AX23" s="4"/>
      <c r="AY23" s="7"/>
      <c r="AZ23" s="4"/>
      <c r="BA23" s="4"/>
      <c r="BB23" s="7"/>
      <c r="BC23" s="4"/>
    </row>
    <row r="24" spans="1:55" x14ac:dyDescent="0.2">
      <c r="A24" s="23" t="s">
        <v>100</v>
      </c>
      <c r="B24" s="48">
        <v>46352</v>
      </c>
      <c r="C24" s="26">
        <f t="shared" si="0"/>
        <v>0.46630383388831326</v>
      </c>
      <c r="D24" s="88">
        <f t="shared" si="4"/>
        <v>2.870092879256966</v>
      </c>
      <c r="E24" s="88" t="s">
        <v>401</v>
      </c>
      <c r="F24" s="142" t="s">
        <v>50</v>
      </c>
      <c r="G24" s="53">
        <v>5413</v>
      </c>
      <c r="H24" s="48">
        <v>3631</v>
      </c>
      <c r="I24" s="48">
        <v>0</v>
      </c>
      <c r="J24" s="48">
        <f t="shared" si="5"/>
        <v>9044</v>
      </c>
      <c r="K24" s="26">
        <f t="shared" si="1"/>
        <v>9.0983169522046617E-2</v>
      </c>
      <c r="L24" s="26">
        <f t="shared" si="6"/>
        <v>0.21589362870306272</v>
      </c>
      <c r="M24" s="88">
        <f t="shared" si="7"/>
        <v>0.56000000000000005</v>
      </c>
      <c r="N24" s="53">
        <v>2221</v>
      </c>
      <c r="O24" s="48">
        <v>30626</v>
      </c>
      <c r="P24" s="48">
        <f t="shared" si="2"/>
        <v>41891</v>
      </c>
      <c r="Q24" s="26">
        <f t="shared" si="3"/>
        <v>0.42142591269881191</v>
      </c>
      <c r="R24" s="88">
        <f t="shared" si="8"/>
        <v>2.5938699690402478</v>
      </c>
      <c r="S24" s="88" t="s">
        <v>401</v>
      </c>
      <c r="T24" s="48" t="s">
        <v>50</v>
      </c>
      <c r="U24" s="53">
        <v>11160</v>
      </c>
      <c r="V24" s="31" t="s">
        <v>242</v>
      </c>
      <c r="W24" s="29">
        <f t="shared" si="9"/>
        <v>0.11227025341287486</v>
      </c>
      <c r="X24" s="89">
        <f t="shared" si="10"/>
        <v>0.69102167182662544</v>
      </c>
      <c r="Y24" s="53">
        <v>99403</v>
      </c>
      <c r="Z24" s="26">
        <f t="shared" si="11"/>
        <v>0.13041966574737135</v>
      </c>
      <c r="AA24" s="88">
        <f t="shared" si="12"/>
        <v>6.1549845201238389</v>
      </c>
      <c r="AB24" s="60">
        <v>762178</v>
      </c>
      <c r="AC24" s="4" t="s">
        <v>101</v>
      </c>
      <c r="AD24" s="5">
        <v>16150</v>
      </c>
      <c r="AE24" s="4"/>
      <c r="AF24" s="4"/>
      <c r="AG24" s="4"/>
      <c r="AH24" s="4"/>
      <c r="AI24" s="5"/>
      <c r="AJ24" s="5"/>
      <c r="AK24" s="4"/>
      <c r="AL24" s="4"/>
      <c r="AM24" s="4"/>
      <c r="AN24" s="4"/>
      <c r="AO24" s="5"/>
      <c r="AP24" s="5"/>
      <c r="AQ24" s="4"/>
      <c r="AR24" s="4"/>
      <c r="AS24" s="4"/>
      <c r="AT24" s="4"/>
      <c r="AU24" s="6"/>
      <c r="AV24" s="4"/>
      <c r="AW24" s="4"/>
      <c r="AX24" s="4"/>
      <c r="AY24" s="7"/>
      <c r="AZ24" s="4"/>
      <c r="BA24" s="4"/>
      <c r="BB24" s="7"/>
      <c r="BC24" s="4"/>
    </row>
    <row r="25" spans="1:55" x14ac:dyDescent="0.2">
      <c r="A25" s="23" t="s">
        <v>103</v>
      </c>
      <c r="B25" s="48">
        <v>40699</v>
      </c>
      <c r="C25" s="26">
        <f t="shared" si="0"/>
        <v>0.55957487763295388</v>
      </c>
      <c r="D25" s="88">
        <f t="shared" si="4"/>
        <v>2.5648474918074111</v>
      </c>
      <c r="E25" s="88" t="s">
        <v>400</v>
      </c>
      <c r="F25" s="142">
        <v>8</v>
      </c>
      <c r="G25" s="53">
        <v>5318</v>
      </c>
      <c r="H25" s="48">
        <v>4341</v>
      </c>
      <c r="I25" s="48">
        <v>0</v>
      </c>
      <c r="J25" s="48">
        <f t="shared" si="5"/>
        <v>9659</v>
      </c>
      <c r="K25" s="26">
        <f t="shared" si="1"/>
        <v>0.13280261782984107</v>
      </c>
      <c r="L25" s="26">
        <f t="shared" si="6"/>
        <v>0.43201538599159139</v>
      </c>
      <c r="M25" s="88">
        <f t="shared" si="7"/>
        <v>0.6087093521552811</v>
      </c>
      <c r="N25" s="53">
        <v>2182</v>
      </c>
      <c r="O25" s="48">
        <v>10517</v>
      </c>
      <c r="P25" s="48">
        <f t="shared" si="2"/>
        <v>22358</v>
      </c>
      <c r="Q25" s="26">
        <f t="shared" si="3"/>
        <v>0.30740251883627562</v>
      </c>
      <c r="R25" s="88">
        <f t="shared" si="8"/>
        <v>1.4089992437610286</v>
      </c>
      <c r="S25" s="88" t="s">
        <v>400</v>
      </c>
      <c r="T25" s="48">
        <v>4775</v>
      </c>
      <c r="U25" s="53">
        <v>9675</v>
      </c>
      <c r="V25" s="31" t="s">
        <v>244</v>
      </c>
      <c r="W25" s="29">
        <f t="shared" si="9"/>
        <v>0.1330226035307705</v>
      </c>
      <c r="X25" s="89">
        <f t="shared" si="10"/>
        <v>0.60971767078396777</v>
      </c>
      <c r="Y25" s="53">
        <v>72732</v>
      </c>
      <c r="Z25" s="26">
        <f t="shared" si="11"/>
        <v>7.8590785907859076E-2</v>
      </c>
      <c r="AA25" s="88">
        <f t="shared" si="12"/>
        <v>4.5835644063524077</v>
      </c>
      <c r="AB25" s="60">
        <v>925452</v>
      </c>
      <c r="AC25" s="4" t="s">
        <v>104</v>
      </c>
      <c r="AD25" s="5">
        <v>15868</v>
      </c>
      <c r="AE25" s="4"/>
      <c r="AF25" s="4"/>
      <c r="AG25" s="4"/>
      <c r="AH25" s="4"/>
      <c r="AI25" s="5"/>
      <c r="AJ25" s="5"/>
      <c r="AK25" s="4"/>
      <c r="AL25" s="4"/>
      <c r="AM25" s="4"/>
      <c r="AN25" s="4"/>
      <c r="AO25" s="5"/>
      <c r="AP25" s="5"/>
      <c r="AQ25" s="4"/>
      <c r="AR25" s="4"/>
      <c r="AS25" s="4"/>
      <c r="AT25" s="4"/>
      <c r="AU25" s="4"/>
      <c r="AV25" s="4"/>
      <c r="AW25" s="4"/>
      <c r="AX25" s="4"/>
      <c r="AY25" s="7"/>
      <c r="AZ25" s="4"/>
      <c r="BA25" s="4"/>
      <c r="BB25" s="7"/>
      <c r="BC25" s="4"/>
    </row>
    <row r="26" spans="1:55" x14ac:dyDescent="0.2">
      <c r="A26" s="23" t="s">
        <v>106</v>
      </c>
      <c r="B26" s="48">
        <v>23484</v>
      </c>
      <c r="C26" s="26">
        <f t="shared" si="0"/>
        <v>0.7712315270935961</v>
      </c>
      <c r="D26" s="88">
        <f t="shared" si="4"/>
        <v>22.344433872502378</v>
      </c>
      <c r="E26" s="88" t="s">
        <v>401</v>
      </c>
      <c r="F26" s="142" t="s">
        <v>50</v>
      </c>
      <c r="G26" s="53">
        <v>2378</v>
      </c>
      <c r="H26" s="48">
        <v>0</v>
      </c>
      <c r="I26" s="48">
        <v>0</v>
      </c>
      <c r="J26" s="48">
        <f t="shared" si="5"/>
        <v>2378</v>
      </c>
      <c r="K26" s="26">
        <f t="shared" si="1"/>
        <v>7.8095238095238093E-2</v>
      </c>
      <c r="L26" s="26">
        <f t="shared" si="6"/>
        <v>0.70900417412045325</v>
      </c>
      <c r="M26" s="88">
        <f t="shared" si="7"/>
        <v>2.2626070409134158</v>
      </c>
      <c r="N26" s="53">
        <v>976</v>
      </c>
      <c r="O26" s="48">
        <v>0</v>
      </c>
      <c r="P26" s="48">
        <f t="shared" si="2"/>
        <v>3354</v>
      </c>
      <c r="Q26" s="26">
        <f t="shared" si="3"/>
        <v>0.11014778325123152</v>
      </c>
      <c r="R26" s="88">
        <f t="shared" si="8"/>
        <v>3.1912464319695526</v>
      </c>
      <c r="S26" s="88" t="s">
        <v>401</v>
      </c>
      <c r="T26" s="48" t="s">
        <v>50</v>
      </c>
      <c r="U26" s="53">
        <v>3612</v>
      </c>
      <c r="V26" s="31" t="s">
        <v>246</v>
      </c>
      <c r="W26" s="29">
        <f t="shared" si="9"/>
        <v>0.11862068965517242</v>
      </c>
      <c r="X26" s="89">
        <f t="shared" si="10"/>
        <v>3.4367269267364415</v>
      </c>
      <c r="Y26" s="53">
        <v>30450</v>
      </c>
      <c r="Z26" s="26">
        <f t="shared" si="11"/>
        <v>6.0662445862004394E-2</v>
      </c>
      <c r="AA26" s="88">
        <f t="shared" si="12"/>
        <v>28.972407231208372</v>
      </c>
      <c r="AB26" s="60">
        <v>501958</v>
      </c>
      <c r="AC26" s="4" t="s">
        <v>107</v>
      </c>
      <c r="AD26" s="5">
        <v>1051</v>
      </c>
      <c r="AE26" s="4"/>
      <c r="AF26" s="4"/>
      <c r="AG26" s="4"/>
      <c r="AH26" s="4"/>
      <c r="AI26" s="5"/>
      <c r="AJ26" s="5"/>
      <c r="AK26" s="4"/>
      <c r="AL26" s="4"/>
      <c r="AM26" s="4"/>
      <c r="AN26" s="4"/>
      <c r="AO26" s="5"/>
      <c r="AP26" s="5"/>
      <c r="AQ26" s="4"/>
      <c r="AR26" s="4"/>
      <c r="AS26" s="4"/>
      <c r="AT26" s="4"/>
      <c r="AU26" s="6"/>
      <c r="AV26" s="4"/>
      <c r="AW26" s="4"/>
      <c r="AX26" s="4"/>
      <c r="AY26" s="7"/>
      <c r="AZ26" s="4"/>
      <c r="BA26" s="4"/>
      <c r="BB26" s="7"/>
      <c r="BC26" s="4"/>
    </row>
    <row r="27" spans="1:55" ht="25.5" x14ac:dyDescent="0.2">
      <c r="A27" s="23" t="s">
        <v>109</v>
      </c>
      <c r="B27" s="48">
        <v>138151</v>
      </c>
      <c r="C27" s="26">
        <f t="shared" si="0"/>
        <v>0.59595881162833841</v>
      </c>
      <c r="D27" s="88">
        <f t="shared" si="4"/>
        <v>5.5995055123216604</v>
      </c>
      <c r="E27" s="88" t="s">
        <v>400</v>
      </c>
      <c r="F27" s="142">
        <v>1</v>
      </c>
      <c r="G27" s="53">
        <v>8269</v>
      </c>
      <c r="H27" s="48">
        <v>0</v>
      </c>
      <c r="I27" s="48">
        <v>5000</v>
      </c>
      <c r="J27" s="48">
        <f t="shared" si="5"/>
        <v>13269</v>
      </c>
      <c r="K27" s="26">
        <f t="shared" si="1"/>
        <v>5.7240103014067373E-2</v>
      </c>
      <c r="L27" s="26">
        <f t="shared" si="6"/>
        <v>0.61254731788385186</v>
      </c>
      <c r="M27" s="88">
        <f t="shared" si="7"/>
        <v>0.53781614785992216</v>
      </c>
      <c r="N27" s="53">
        <v>3393</v>
      </c>
      <c r="O27" s="48">
        <v>5000</v>
      </c>
      <c r="P27" s="48">
        <f t="shared" si="2"/>
        <v>21662</v>
      </c>
      <c r="Q27" s="26">
        <f t="shared" si="3"/>
        <v>9.3446010361800239E-2</v>
      </c>
      <c r="R27" s="88">
        <f t="shared" si="8"/>
        <v>0.87799935149156938</v>
      </c>
      <c r="S27" s="88" t="s">
        <v>401</v>
      </c>
      <c r="T27" s="48" t="s">
        <v>50</v>
      </c>
      <c r="U27" s="53">
        <v>72000</v>
      </c>
      <c r="V27" s="31" t="s">
        <v>248</v>
      </c>
      <c r="W27" s="29">
        <f t="shared" si="9"/>
        <v>0.31059517800986142</v>
      </c>
      <c r="X27" s="89">
        <f t="shared" si="10"/>
        <v>2.9182879377431905</v>
      </c>
      <c r="Y27" s="53">
        <v>231813</v>
      </c>
      <c r="Z27" s="26">
        <f t="shared" si="11"/>
        <v>8.9265518448391978E-2</v>
      </c>
      <c r="AA27" s="88">
        <f t="shared" si="12"/>
        <v>9.3957928015564196</v>
      </c>
      <c r="AB27" s="60">
        <v>2596893</v>
      </c>
      <c r="AC27" s="4" t="s">
        <v>110</v>
      </c>
      <c r="AD27" s="5">
        <v>24672</v>
      </c>
      <c r="AE27" s="4"/>
      <c r="AF27" s="4"/>
      <c r="AG27" s="4"/>
      <c r="AH27" s="4"/>
      <c r="AI27" s="5"/>
      <c r="AJ27" s="5"/>
      <c r="AK27" s="4"/>
      <c r="AL27" s="4"/>
      <c r="AM27" s="4"/>
      <c r="AN27" s="4"/>
      <c r="AO27" s="5"/>
      <c r="AP27" s="5"/>
      <c r="AQ27" s="4"/>
      <c r="AR27" s="4"/>
      <c r="AS27" s="4"/>
      <c r="AT27" s="4"/>
      <c r="AU27" s="4"/>
      <c r="AV27" s="4"/>
      <c r="AW27" s="5"/>
      <c r="AX27" s="4"/>
      <c r="AY27" s="7"/>
      <c r="AZ27" s="4"/>
      <c r="BA27" s="4"/>
      <c r="BB27" s="7"/>
      <c r="BC27" s="4"/>
    </row>
    <row r="28" spans="1:55" x14ac:dyDescent="0.2">
      <c r="A28" s="23" t="s">
        <v>112</v>
      </c>
      <c r="B28" s="48">
        <v>5518</v>
      </c>
      <c r="C28" s="26">
        <f t="shared" si="0"/>
        <v>0.60617378886081508</v>
      </c>
      <c r="D28" s="88">
        <f t="shared" si="4"/>
        <v>5.0623853211009173</v>
      </c>
      <c r="E28" s="88" t="s">
        <v>401</v>
      </c>
      <c r="F28" s="142" t="s">
        <v>50</v>
      </c>
      <c r="G28" s="53">
        <v>2378</v>
      </c>
      <c r="H28" s="48">
        <v>0</v>
      </c>
      <c r="I28" s="48">
        <v>0</v>
      </c>
      <c r="J28" s="48">
        <f t="shared" si="5"/>
        <v>2378</v>
      </c>
      <c r="K28" s="26">
        <f t="shared" si="1"/>
        <v>0.26123256069427664</v>
      </c>
      <c r="L28" s="26">
        <f t="shared" si="6"/>
        <v>0.70900417412045325</v>
      </c>
      <c r="M28" s="88">
        <f t="shared" si="7"/>
        <v>2.1816513761467888</v>
      </c>
      <c r="N28" s="53">
        <v>976</v>
      </c>
      <c r="O28" s="48">
        <v>0</v>
      </c>
      <c r="P28" s="48">
        <f t="shared" si="2"/>
        <v>3354</v>
      </c>
      <c r="Q28" s="26">
        <f t="shared" si="3"/>
        <v>0.36844996155113696</v>
      </c>
      <c r="R28" s="88">
        <f t="shared" si="8"/>
        <v>3.0770642201834861</v>
      </c>
      <c r="S28" s="88" t="s">
        <v>401</v>
      </c>
      <c r="T28" s="48" t="s">
        <v>50</v>
      </c>
      <c r="U28" s="53">
        <v>231</v>
      </c>
      <c r="V28" s="31" t="s">
        <v>250</v>
      </c>
      <c r="W28" s="29">
        <f t="shared" si="9"/>
        <v>2.5376249588047895E-2</v>
      </c>
      <c r="X28" s="89">
        <f t="shared" si="10"/>
        <v>0.21192660550458717</v>
      </c>
      <c r="Y28" s="53">
        <v>9103</v>
      </c>
      <c r="Z28" s="26">
        <f t="shared" si="11"/>
        <v>0.12137495166602222</v>
      </c>
      <c r="AA28" s="88">
        <f t="shared" si="12"/>
        <v>8.35137614678899</v>
      </c>
      <c r="AB28" s="60">
        <v>74999</v>
      </c>
      <c r="AC28" s="4" t="s">
        <v>113</v>
      </c>
      <c r="AD28" s="5">
        <v>1090</v>
      </c>
      <c r="AE28" s="4"/>
      <c r="AF28" s="4"/>
      <c r="AG28" s="4"/>
      <c r="AH28" s="4"/>
      <c r="AI28" s="5"/>
      <c r="AJ28" s="5"/>
      <c r="AK28" s="4"/>
      <c r="AL28" s="4"/>
      <c r="AM28" s="4"/>
      <c r="AN28" s="4"/>
      <c r="AO28" s="5"/>
      <c r="AP28" s="5"/>
      <c r="AQ28" s="4"/>
      <c r="AR28" s="4"/>
      <c r="AS28" s="4"/>
      <c r="AT28" s="4"/>
      <c r="AU28" s="6"/>
      <c r="AV28" s="4"/>
      <c r="AW28" s="5"/>
      <c r="AX28" s="4"/>
      <c r="AY28" s="7"/>
      <c r="AZ28" s="4"/>
      <c r="BA28" s="4"/>
      <c r="BB28" s="7"/>
      <c r="BC28" s="4"/>
    </row>
    <row r="29" spans="1:55" ht="25.5" x14ac:dyDescent="0.2">
      <c r="A29" s="23" t="s">
        <v>115</v>
      </c>
      <c r="B29" s="48">
        <v>69977</v>
      </c>
      <c r="C29" s="26">
        <f t="shared" si="0"/>
        <v>0.39463013822234</v>
      </c>
      <c r="D29" s="88">
        <f t="shared" si="4"/>
        <v>2.8577204230816351</v>
      </c>
      <c r="E29" s="88" t="s">
        <v>400</v>
      </c>
      <c r="F29" s="142">
        <v>3</v>
      </c>
      <c r="G29" s="53">
        <v>8207</v>
      </c>
      <c r="H29" s="48">
        <v>15941</v>
      </c>
      <c r="I29" s="48">
        <v>0</v>
      </c>
      <c r="J29" s="48">
        <f t="shared" si="5"/>
        <v>24148</v>
      </c>
      <c r="K29" s="26">
        <f t="shared" si="1"/>
        <v>0.13618086768213938</v>
      </c>
      <c r="L29" s="26">
        <f t="shared" si="6"/>
        <v>0.31219941045663752</v>
      </c>
      <c r="M29" s="88">
        <f t="shared" si="7"/>
        <v>0.9861559194674725</v>
      </c>
      <c r="N29" s="53">
        <v>3368</v>
      </c>
      <c r="O29" s="48">
        <v>49832</v>
      </c>
      <c r="P29" s="48">
        <f t="shared" si="2"/>
        <v>77348</v>
      </c>
      <c r="Q29" s="26">
        <f t="shared" si="3"/>
        <v>0.43619834990384776</v>
      </c>
      <c r="R29" s="88">
        <f t="shared" si="8"/>
        <v>3.1587372891738474</v>
      </c>
      <c r="S29" s="88" t="s">
        <v>400</v>
      </c>
      <c r="T29" s="48">
        <v>5458</v>
      </c>
      <c r="U29" s="53">
        <v>29998</v>
      </c>
      <c r="V29" s="31" t="s">
        <v>252</v>
      </c>
      <c r="W29" s="29">
        <f t="shared" si="9"/>
        <v>0.16917151187381219</v>
      </c>
      <c r="X29" s="89">
        <f t="shared" si="10"/>
        <v>1.2250581941438314</v>
      </c>
      <c r="Y29" s="53">
        <v>177323</v>
      </c>
      <c r="Z29" s="26">
        <f t="shared" si="11"/>
        <v>0.11106177064491399</v>
      </c>
      <c r="AA29" s="88">
        <f t="shared" si="12"/>
        <v>7.2415159063993135</v>
      </c>
      <c r="AB29" s="60">
        <v>1596616</v>
      </c>
      <c r="AC29" s="4" t="s">
        <v>113</v>
      </c>
      <c r="AD29" s="5">
        <v>24487</v>
      </c>
      <c r="AE29" s="4"/>
      <c r="AF29" s="4"/>
      <c r="AG29" s="4"/>
      <c r="AH29" s="4"/>
      <c r="AI29" s="5"/>
      <c r="AJ29" s="5"/>
      <c r="AK29" s="4"/>
      <c r="AL29" s="4"/>
      <c r="AM29" s="4"/>
      <c r="AN29" s="4"/>
      <c r="AO29" s="5"/>
      <c r="AP29" s="5"/>
      <c r="AQ29" s="4"/>
      <c r="AR29" s="4"/>
      <c r="AS29" s="4"/>
      <c r="AT29" s="4"/>
      <c r="AU29" s="4"/>
      <c r="AV29" s="4"/>
      <c r="AW29" s="4"/>
      <c r="AX29" s="4"/>
      <c r="AY29" s="7"/>
      <c r="AZ29" s="4"/>
      <c r="BA29" s="4"/>
      <c r="BB29" s="7"/>
      <c r="BC29" s="4"/>
    </row>
    <row r="30" spans="1:55" x14ac:dyDescent="0.2">
      <c r="A30" s="23" t="s">
        <v>117</v>
      </c>
      <c r="B30" s="48">
        <v>3749</v>
      </c>
      <c r="C30" s="26">
        <f t="shared" si="0"/>
        <v>0.45658263305322128</v>
      </c>
      <c r="D30" s="88">
        <f t="shared" si="4"/>
        <v>4.1288546255506606</v>
      </c>
      <c r="E30" s="88" t="s">
        <v>401</v>
      </c>
      <c r="F30" s="142" t="s">
        <v>50</v>
      </c>
      <c r="G30" s="53">
        <v>2378</v>
      </c>
      <c r="H30" s="48">
        <v>0</v>
      </c>
      <c r="I30" s="48">
        <v>0</v>
      </c>
      <c r="J30" s="48">
        <f t="shared" si="5"/>
        <v>2378</v>
      </c>
      <c r="K30" s="26">
        <f t="shared" si="1"/>
        <v>0.2896114967726221</v>
      </c>
      <c r="L30" s="26">
        <f t="shared" si="6"/>
        <v>0.61542443064182195</v>
      </c>
      <c r="M30" s="88">
        <f t="shared" si="7"/>
        <v>2.6189427312775329</v>
      </c>
      <c r="N30" s="53">
        <v>976</v>
      </c>
      <c r="O30" s="48">
        <v>510</v>
      </c>
      <c r="P30" s="48">
        <f t="shared" si="2"/>
        <v>3864</v>
      </c>
      <c r="Q30" s="26">
        <f t="shared" si="3"/>
        <v>0.47058823529411764</v>
      </c>
      <c r="R30" s="88">
        <f t="shared" si="8"/>
        <v>4.2555066079295152</v>
      </c>
      <c r="S30" s="88" t="s">
        <v>401</v>
      </c>
      <c r="T30" s="48" t="s">
        <v>50</v>
      </c>
      <c r="U30" s="53">
        <v>598</v>
      </c>
      <c r="V30" s="31" t="s">
        <v>50</v>
      </c>
      <c r="W30" s="29">
        <f t="shared" si="9"/>
        <v>7.2829131652661069E-2</v>
      </c>
      <c r="X30" s="89">
        <f t="shared" si="10"/>
        <v>0.65859030837004406</v>
      </c>
      <c r="Y30" s="53">
        <v>8211</v>
      </c>
      <c r="Z30" s="26">
        <f t="shared" si="11"/>
        <v>8.8709067533842542E-2</v>
      </c>
      <c r="AA30" s="88">
        <f t="shared" si="12"/>
        <v>9.0429515418502202</v>
      </c>
      <c r="AB30" s="60">
        <v>92561</v>
      </c>
      <c r="AC30" s="4" t="s">
        <v>113</v>
      </c>
      <c r="AD30" s="5">
        <v>908</v>
      </c>
      <c r="AE30" s="4"/>
      <c r="AF30" s="4"/>
      <c r="AG30" s="4"/>
      <c r="AH30" s="4"/>
      <c r="AI30" s="5"/>
      <c r="AJ30" s="5"/>
      <c r="AK30" s="4"/>
      <c r="AL30" s="4"/>
      <c r="AM30" s="4"/>
      <c r="AN30" s="4"/>
      <c r="AO30" s="5"/>
      <c r="AP30" s="5"/>
      <c r="AQ30" s="4"/>
      <c r="AR30" s="4"/>
      <c r="AS30" s="4"/>
      <c r="AT30" s="4"/>
      <c r="AU30" s="6"/>
      <c r="AV30" s="4"/>
      <c r="AW30" s="5"/>
      <c r="AX30" s="4"/>
      <c r="AY30" s="7"/>
      <c r="AZ30" s="4"/>
      <c r="BA30" s="4"/>
      <c r="BB30" s="7"/>
      <c r="BC30" s="4"/>
    </row>
    <row r="31" spans="1:55" ht="25.5" x14ac:dyDescent="0.2">
      <c r="A31" s="23" t="s">
        <v>119</v>
      </c>
      <c r="B31" s="48">
        <v>110422</v>
      </c>
      <c r="C31" s="26">
        <f t="shared" si="0"/>
        <v>0.65947598827035514</v>
      </c>
      <c r="D31" s="88">
        <f t="shared" si="4"/>
        <v>3.4422969013030738</v>
      </c>
      <c r="E31" s="88" t="s">
        <v>401</v>
      </c>
      <c r="F31" s="142" t="s">
        <v>50</v>
      </c>
      <c r="G31" s="53">
        <v>10751</v>
      </c>
      <c r="H31" s="48">
        <v>818</v>
      </c>
      <c r="I31" s="48">
        <v>0</v>
      </c>
      <c r="J31" s="48">
        <f t="shared" si="5"/>
        <v>11569</v>
      </c>
      <c r="K31" s="26">
        <f t="shared" si="1"/>
        <v>6.9093819241634269E-2</v>
      </c>
      <c r="L31" s="26">
        <f t="shared" si="6"/>
        <v>0.53791788719951639</v>
      </c>
      <c r="M31" s="88">
        <f t="shared" si="7"/>
        <v>0.36065216035912462</v>
      </c>
      <c r="N31" s="53">
        <v>4412</v>
      </c>
      <c r="O31" s="48">
        <v>5526</v>
      </c>
      <c r="P31" s="48">
        <f t="shared" si="2"/>
        <v>21507</v>
      </c>
      <c r="Q31" s="26">
        <f t="shared" si="3"/>
        <v>0.12844677763245121</v>
      </c>
      <c r="R31" s="88">
        <f t="shared" si="8"/>
        <v>0.67045950495666817</v>
      </c>
      <c r="S31" s="88" t="s">
        <v>400</v>
      </c>
      <c r="T31" s="48">
        <v>1250</v>
      </c>
      <c r="U31" s="53">
        <v>35510</v>
      </c>
      <c r="V31" s="31" t="s">
        <v>255</v>
      </c>
      <c r="W31" s="29">
        <f t="shared" si="9"/>
        <v>0.21207723409719362</v>
      </c>
      <c r="X31" s="89">
        <f t="shared" si="10"/>
        <v>1.1069892137913835</v>
      </c>
      <c r="Y31" s="53">
        <v>167439</v>
      </c>
      <c r="Z31" s="26">
        <f t="shared" si="11"/>
        <v>0.14064523824323438</v>
      </c>
      <c r="AA31" s="88">
        <f t="shared" si="12"/>
        <v>5.2197456200511256</v>
      </c>
      <c r="AB31" s="60">
        <v>1190506</v>
      </c>
      <c r="AC31" s="4" t="s">
        <v>120</v>
      </c>
      <c r="AD31" s="5">
        <v>32078</v>
      </c>
      <c r="AE31" s="4"/>
      <c r="AF31" s="4"/>
      <c r="AG31" s="4"/>
      <c r="AH31" s="4"/>
      <c r="AI31" s="5"/>
      <c r="AJ31" s="5"/>
      <c r="AK31" s="4"/>
      <c r="AL31" s="4"/>
      <c r="AM31" s="4"/>
      <c r="AN31" s="4"/>
      <c r="AO31" s="5"/>
      <c r="AP31" s="5"/>
      <c r="AQ31" s="4"/>
      <c r="AR31" s="4"/>
      <c r="AS31" s="4"/>
      <c r="AT31" s="4"/>
      <c r="AU31" s="6"/>
      <c r="AV31" s="4"/>
      <c r="AW31" s="4"/>
      <c r="AX31" s="4"/>
      <c r="AY31" s="7"/>
      <c r="AZ31" s="4"/>
      <c r="BA31" s="4"/>
      <c r="BB31" s="7"/>
      <c r="BC31" s="4"/>
    </row>
    <row r="32" spans="1:55" x14ac:dyDescent="0.2">
      <c r="A32" s="23" t="s">
        <v>122</v>
      </c>
      <c r="B32" s="48">
        <v>24147</v>
      </c>
      <c r="C32" s="26">
        <f t="shared" si="0"/>
        <v>0.48293034139317215</v>
      </c>
      <c r="D32" s="88">
        <f t="shared" si="4"/>
        <v>2.0177989471045374</v>
      </c>
      <c r="E32" s="88" t="s">
        <v>400</v>
      </c>
      <c r="F32" s="142">
        <v>30</v>
      </c>
      <c r="G32" s="53">
        <v>4011</v>
      </c>
      <c r="H32" s="48">
        <v>10000</v>
      </c>
      <c r="I32" s="48">
        <v>0</v>
      </c>
      <c r="J32" s="48">
        <f t="shared" si="5"/>
        <v>14011</v>
      </c>
      <c r="K32" s="26">
        <f t="shared" si="1"/>
        <v>0.28021439571208578</v>
      </c>
      <c r="L32" s="26">
        <f t="shared" si="6"/>
        <v>0.80260067594661166</v>
      </c>
      <c r="M32" s="88">
        <f t="shared" si="7"/>
        <v>1.1708030416980029</v>
      </c>
      <c r="N32" s="53">
        <v>1646</v>
      </c>
      <c r="O32" s="48">
        <v>1800</v>
      </c>
      <c r="P32" s="48">
        <f t="shared" si="2"/>
        <v>17457</v>
      </c>
      <c r="Q32" s="26">
        <f t="shared" si="3"/>
        <v>0.34913301733965318</v>
      </c>
      <c r="R32" s="88">
        <f t="shared" si="8"/>
        <v>1.4587615943845575</v>
      </c>
      <c r="S32" s="88" t="s">
        <v>400</v>
      </c>
      <c r="T32" s="48">
        <v>10000</v>
      </c>
      <c r="U32" s="53">
        <v>8397</v>
      </c>
      <c r="V32" s="31" t="s">
        <v>257</v>
      </c>
      <c r="W32" s="29">
        <f t="shared" si="9"/>
        <v>0.16793664126717467</v>
      </c>
      <c r="X32" s="89">
        <f t="shared" si="10"/>
        <v>0.70167961895211828</v>
      </c>
      <c r="Y32" s="53">
        <v>50001</v>
      </c>
      <c r="Z32" s="26">
        <f t="shared" si="11"/>
        <v>0.11186006138757394</v>
      </c>
      <c r="AA32" s="88">
        <f t="shared" si="12"/>
        <v>4.1782401604412129</v>
      </c>
      <c r="AB32" s="60">
        <v>446996</v>
      </c>
      <c r="AC32" s="4" t="s">
        <v>123</v>
      </c>
      <c r="AD32" s="5">
        <v>11967</v>
      </c>
      <c r="AE32" s="4"/>
      <c r="AF32" s="4"/>
      <c r="AG32" s="4"/>
      <c r="AH32" s="4"/>
      <c r="AI32" s="5"/>
      <c r="AJ32" s="5"/>
      <c r="AK32" s="4"/>
      <c r="AL32" s="4"/>
      <c r="AM32" s="4"/>
      <c r="AN32" s="4"/>
      <c r="AO32" s="5"/>
      <c r="AP32" s="5"/>
      <c r="AQ32" s="4"/>
      <c r="AR32" s="4"/>
      <c r="AS32" s="4"/>
      <c r="AT32" s="4"/>
      <c r="AU32" s="4"/>
      <c r="AV32" s="4"/>
      <c r="AW32" s="4"/>
      <c r="AX32" s="4"/>
      <c r="AY32" s="7"/>
      <c r="AZ32" s="4"/>
      <c r="BA32" s="4"/>
      <c r="BB32" s="7"/>
      <c r="BC32" s="4"/>
    </row>
    <row r="33" spans="1:55" x14ac:dyDescent="0.2">
      <c r="A33" s="23" t="s">
        <v>125</v>
      </c>
      <c r="B33" s="48">
        <v>75706</v>
      </c>
      <c r="C33" s="26">
        <f t="shared" si="0"/>
        <v>0.42050945932434985</v>
      </c>
      <c r="D33" s="88">
        <f t="shared" si="4"/>
        <v>1.0640636419857199</v>
      </c>
      <c r="E33" s="88" t="s">
        <v>401</v>
      </c>
      <c r="F33" s="142" t="s">
        <v>50</v>
      </c>
      <c r="G33" s="53">
        <v>17760</v>
      </c>
      <c r="H33" s="48">
        <v>1295</v>
      </c>
      <c r="I33" s="48">
        <v>0</v>
      </c>
      <c r="J33" s="48">
        <f t="shared" si="5"/>
        <v>19055</v>
      </c>
      <c r="K33" s="26">
        <f t="shared" si="1"/>
        <v>0.10584111889976337</v>
      </c>
      <c r="L33" s="26">
        <f t="shared" si="6"/>
        <v>0.20823315994230013</v>
      </c>
      <c r="M33" s="88">
        <f t="shared" si="7"/>
        <v>0.26782200483499186</v>
      </c>
      <c r="N33" s="53">
        <v>7287</v>
      </c>
      <c r="O33" s="48">
        <v>65166</v>
      </c>
      <c r="P33" s="48">
        <f t="shared" si="2"/>
        <v>91508</v>
      </c>
      <c r="Q33" s="26">
        <f t="shared" si="3"/>
        <v>0.50828176899918909</v>
      </c>
      <c r="R33" s="88">
        <f t="shared" si="8"/>
        <v>1.2861640523978186</v>
      </c>
      <c r="S33" s="88" t="s">
        <v>400</v>
      </c>
      <c r="T33" s="48">
        <v>1000</v>
      </c>
      <c r="U33" s="53">
        <v>12820</v>
      </c>
      <c r="V33" s="31" t="s">
        <v>259</v>
      </c>
      <c r="W33" s="29">
        <f t="shared" si="9"/>
        <v>7.1208771676461113E-2</v>
      </c>
      <c r="X33" s="89">
        <f t="shared" si="10"/>
        <v>0.18018777759037499</v>
      </c>
      <c r="Y33" s="53">
        <v>180034</v>
      </c>
      <c r="Z33" s="26">
        <f t="shared" si="11"/>
        <v>7.0513993013382986E-2</v>
      </c>
      <c r="AA33" s="88">
        <f t="shared" si="12"/>
        <v>2.5304154719739134</v>
      </c>
      <c r="AB33" s="60">
        <v>2553167</v>
      </c>
      <c r="AC33" s="4" t="s">
        <v>126</v>
      </c>
      <c r="AD33" s="5">
        <v>71148</v>
      </c>
      <c r="AE33" s="4"/>
      <c r="AF33" s="4"/>
      <c r="AG33" s="4"/>
      <c r="AH33" s="4"/>
      <c r="AI33" s="5"/>
      <c r="AJ33" s="5"/>
      <c r="AK33" s="4"/>
      <c r="AL33" s="4"/>
      <c r="AM33" s="4"/>
      <c r="AN33" s="4"/>
      <c r="AO33" s="5"/>
      <c r="AP33" s="5"/>
      <c r="AQ33" s="4"/>
      <c r="AR33" s="4"/>
      <c r="AS33" s="4"/>
      <c r="AT33" s="4"/>
      <c r="AU33" s="4"/>
      <c r="AV33" s="4"/>
      <c r="AW33" s="5"/>
      <c r="AX33" s="4"/>
      <c r="AY33" s="7"/>
      <c r="AZ33" s="4"/>
      <c r="BA33" s="4"/>
      <c r="BB33" s="7"/>
      <c r="BC33" s="4"/>
    </row>
    <row r="34" spans="1:55" x14ac:dyDescent="0.2">
      <c r="A34" s="23" t="s">
        <v>128</v>
      </c>
      <c r="B34" s="48">
        <v>34910</v>
      </c>
      <c r="C34" s="26">
        <f t="shared" si="0"/>
        <v>0.71927475018028231</v>
      </c>
      <c r="D34" s="88">
        <f t="shared" si="4"/>
        <v>2.0075910058082695</v>
      </c>
      <c r="E34" s="88" t="s">
        <v>400</v>
      </c>
      <c r="F34" s="142">
        <v>5</v>
      </c>
      <c r="G34" s="53">
        <v>5828</v>
      </c>
      <c r="H34" s="48">
        <v>0</v>
      </c>
      <c r="I34" s="48">
        <v>1854</v>
      </c>
      <c r="J34" s="48">
        <f t="shared" si="5"/>
        <v>7682</v>
      </c>
      <c r="K34" s="26">
        <f t="shared" si="1"/>
        <v>0.15827753167817038</v>
      </c>
      <c r="L34" s="26">
        <f t="shared" si="6"/>
        <v>0.64005999000166636</v>
      </c>
      <c r="M34" s="88">
        <f t="shared" si="7"/>
        <v>0.44177353499338662</v>
      </c>
      <c r="N34" s="53">
        <v>2391</v>
      </c>
      <c r="O34" s="48">
        <v>1929</v>
      </c>
      <c r="P34" s="48">
        <f t="shared" si="2"/>
        <v>12002</v>
      </c>
      <c r="Q34" s="26">
        <f t="shared" si="3"/>
        <v>0.24728546409807356</v>
      </c>
      <c r="R34" s="88">
        <f t="shared" si="8"/>
        <v>0.69020645235493705</v>
      </c>
      <c r="S34" s="88" t="s">
        <v>400</v>
      </c>
      <c r="T34" s="48">
        <v>1434</v>
      </c>
      <c r="U34" s="53">
        <v>1623</v>
      </c>
      <c r="V34" s="31" t="s">
        <v>261</v>
      </c>
      <c r="W34" s="29">
        <f t="shared" si="9"/>
        <v>3.3439785721644175E-2</v>
      </c>
      <c r="X34" s="89">
        <f t="shared" si="10"/>
        <v>9.3334866869860256E-2</v>
      </c>
      <c r="Y34" s="53">
        <v>48535</v>
      </c>
      <c r="Z34" s="26">
        <f t="shared" si="11"/>
        <v>7.2425272965757848E-2</v>
      </c>
      <c r="AA34" s="88">
        <f t="shared" si="12"/>
        <v>2.7911323250330669</v>
      </c>
      <c r="AB34" s="60">
        <v>670139</v>
      </c>
      <c r="AC34" s="4" t="s">
        <v>129</v>
      </c>
      <c r="AD34" s="5">
        <v>17389</v>
      </c>
      <c r="AE34" s="4"/>
      <c r="AF34" s="4"/>
      <c r="AG34" s="4"/>
      <c r="AH34" s="4"/>
      <c r="AI34" s="5"/>
      <c r="AJ34" s="5"/>
      <c r="AK34" s="4"/>
      <c r="AL34" s="4"/>
      <c r="AM34" s="4"/>
      <c r="AN34" s="4"/>
      <c r="AO34" s="5"/>
      <c r="AP34" s="5"/>
      <c r="AQ34" s="4"/>
      <c r="AR34" s="4"/>
      <c r="AS34" s="4"/>
      <c r="AT34" s="4"/>
      <c r="AU34" s="6"/>
      <c r="AV34" s="4"/>
      <c r="AW34" s="5"/>
      <c r="AX34" s="4"/>
      <c r="AY34" s="7"/>
      <c r="AZ34" s="4"/>
      <c r="BA34" s="4"/>
      <c r="BB34" s="7"/>
      <c r="BC34" s="4"/>
    </row>
    <row r="35" spans="1:55" x14ac:dyDescent="0.2">
      <c r="A35" s="23" t="s">
        <v>131</v>
      </c>
      <c r="B35" s="48">
        <v>68469</v>
      </c>
      <c r="C35" s="26">
        <f t="shared" si="0"/>
        <v>0.40834839240664866</v>
      </c>
      <c r="D35" s="88">
        <f t="shared" si="4"/>
        <v>0.38456656294582175</v>
      </c>
      <c r="E35" s="88" t="s">
        <v>400</v>
      </c>
      <c r="F35" s="142">
        <v>10</v>
      </c>
      <c r="G35" s="53">
        <v>43441</v>
      </c>
      <c r="H35" s="48">
        <v>18545</v>
      </c>
      <c r="I35" s="48">
        <v>0</v>
      </c>
      <c r="J35" s="48">
        <f t="shared" si="5"/>
        <v>61986</v>
      </c>
      <c r="K35" s="26">
        <f t="shared" si="1"/>
        <v>0.36968384892021972</v>
      </c>
      <c r="L35" s="26">
        <f t="shared" si="6"/>
        <v>0.67597984688869983</v>
      </c>
      <c r="M35" s="88">
        <f t="shared" si="7"/>
        <v>0.34815380640523025</v>
      </c>
      <c r="N35" s="53">
        <v>17825</v>
      </c>
      <c r="O35" s="48">
        <v>11887</v>
      </c>
      <c r="P35" s="48">
        <f t="shared" si="2"/>
        <v>91698</v>
      </c>
      <c r="Q35" s="26">
        <f t="shared" si="3"/>
        <v>0.54688590291818007</v>
      </c>
      <c r="R35" s="88">
        <f t="shared" si="8"/>
        <v>0.51503577807483625</v>
      </c>
      <c r="S35" s="88" t="s">
        <v>400</v>
      </c>
      <c r="T35" s="48">
        <v>10000</v>
      </c>
      <c r="U35" s="53">
        <v>7506</v>
      </c>
      <c r="V35" s="31" t="s">
        <v>213</v>
      </c>
      <c r="W35" s="29">
        <f t="shared" si="9"/>
        <v>4.4765704675171318E-2</v>
      </c>
      <c r="X35" s="89">
        <f t="shared" si="10"/>
        <v>4.2158591792947731E-2</v>
      </c>
      <c r="Y35" s="53">
        <v>167673</v>
      </c>
      <c r="Z35" s="26">
        <f t="shared" si="11"/>
        <v>3.0951653558859607E-2</v>
      </c>
      <c r="AA35" s="88">
        <f t="shared" si="12"/>
        <v>0.94176093281360573</v>
      </c>
      <c r="AB35" s="60">
        <v>5417255</v>
      </c>
      <c r="AC35" s="4" t="s">
        <v>132</v>
      </c>
      <c r="AD35" s="5">
        <v>178042</v>
      </c>
      <c r="AE35" s="4"/>
      <c r="AF35" s="4"/>
      <c r="AG35" s="4"/>
      <c r="AH35" s="4"/>
      <c r="AI35" s="5"/>
      <c r="AJ35" s="5"/>
      <c r="AK35" s="4"/>
      <c r="AL35" s="4"/>
      <c r="AM35" s="4"/>
      <c r="AN35" s="4"/>
      <c r="AO35" s="5"/>
      <c r="AP35" s="5"/>
      <c r="AQ35" s="4"/>
      <c r="AR35" s="4"/>
      <c r="AS35" s="4"/>
      <c r="AT35" s="4"/>
      <c r="AU35" s="6"/>
      <c r="AV35" s="4"/>
      <c r="AW35" s="5"/>
      <c r="AX35" s="4"/>
      <c r="AY35" s="7"/>
      <c r="AZ35" s="4"/>
      <c r="BA35" s="4"/>
      <c r="BB35" s="7"/>
      <c r="BC35" s="4"/>
    </row>
    <row r="36" spans="1:55" x14ac:dyDescent="0.2">
      <c r="A36" s="23" t="s">
        <v>134</v>
      </c>
      <c r="B36" s="48">
        <v>216716</v>
      </c>
      <c r="C36" s="26">
        <f t="shared" si="0"/>
        <v>0.46445280269178429</v>
      </c>
      <c r="D36" s="88">
        <f t="shared" si="4"/>
        <v>1.2172184091394165</v>
      </c>
      <c r="E36" s="88" t="s">
        <v>400</v>
      </c>
      <c r="F36" s="142">
        <v>4</v>
      </c>
      <c r="G36" s="53">
        <v>16231</v>
      </c>
      <c r="H36" s="48">
        <v>0</v>
      </c>
      <c r="I36" s="48">
        <v>6142</v>
      </c>
      <c r="J36" s="48">
        <f t="shared" si="5"/>
        <v>22373</v>
      </c>
      <c r="K36" s="26">
        <f t="shared" si="1"/>
        <v>4.7948478906141172E-2</v>
      </c>
      <c r="L36" s="26">
        <f t="shared" si="6"/>
        <v>0.10126736975512605</v>
      </c>
      <c r="M36" s="88">
        <f t="shared" si="7"/>
        <v>0.12566136080250728</v>
      </c>
      <c r="N36" s="53">
        <v>6660</v>
      </c>
      <c r="O36" s="48">
        <v>191897</v>
      </c>
      <c r="P36" s="48">
        <f t="shared" si="2"/>
        <v>220930</v>
      </c>
      <c r="Q36" s="26">
        <f t="shared" si="3"/>
        <v>0.47348399609948455</v>
      </c>
      <c r="R36" s="88">
        <f t="shared" si="8"/>
        <v>1.2408869817234136</v>
      </c>
      <c r="S36" s="88" t="s">
        <v>400</v>
      </c>
      <c r="T36" s="48">
        <v>5000</v>
      </c>
      <c r="U36" s="53">
        <v>28959</v>
      </c>
      <c r="V36" s="31" t="s">
        <v>264</v>
      </c>
      <c r="W36" s="29">
        <f t="shared" si="9"/>
        <v>6.2063201208731156E-2</v>
      </c>
      <c r="X36" s="89">
        <f t="shared" si="10"/>
        <v>0.16265263252490986</v>
      </c>
      <c r="Y36" s="53">
        <v>466605</v>
      </c>
      <c r="Z36" s="26">
        <f t="shared" si="11"/>
        <v>8.218847274105659E-2</v>
      </c>
      <c r="AA36" s="88">
        <f t="shared" si="12"/>
        <v>2.6207580233877401</v>
      </c>
      <c r="AB36" s="60">
        <v>5677256</v>
      </c>
      <c r="AC36" s="4" t="s">
        <v>132</v>
      </c>
      <c r="AD36" s="5">
        <v>178042</v>
      </c>
      <c r="AE36" s="4"/>
      <c r="AF36" s="4"/>
      <c r="AG36" s="4"/>
      <c r="AH36" s="4"/>
      <c r="AI36" s="5"/>
      <c r="AJ36" s="5"/>
      <c r="AK36" s="4"/>
      <c r="AL36" s="4"/>
      <c r="AM36" s="4"/>
      <c r="AN36" s="4"/>
      <c r="AO36" s="5"/>
      <c r="AP36" s="5"/>
      <c r="AQ36" s="4"/>
      <c r="AR36" s="4"/>
      <c r="AS36" s="4"/>
      <c r="AT36" s="4"/>
      <c r="AU36" s="6"/>
      <c r="AV36" s="4"/>
      <c r="AW36" s="5"/>
      <c r="AX36" s="4"/>
      <c r="AY36" s="7"/>
      <c r="AZ36" s="4"/>
      <c r="BA36" s="4"/>
      <c r="BB36" s="7"/>
      <c r="BC36" s="4"/>
    </row>
    <row r="37" spans="1:55" x14ac:dyDescent="0.2">
      <c r="A37" s="23" t="s">
        <v>136</v>
      </c>
      <c r="B37" s="48">
        <v>9129</v>
      </c>
      <c r="C37" s="26">
        <f t="shared" si="0"/>
        <v>0.64799829642248719</v>
      </c>
      <c r="D37" s="88">
        <f t="shared" si="4"/>
        <v>1.1843539180072651</v>
      </c>
      <c r="E37" s="88" t="s">
        <v>401</v>
      </c>
      <c r="F37" s="142" t="s">
        <v>50</v>
      </c>
      <c r="G37" s="53">
        <v>2583</v>
      </c>
      <c r="H37" s="48">
        <v>0</v>
      </c>
      <c r="I37" s="48">
        <v>0</v>
      </c>
      <c r="J37" s="48">
        <f t="shared" si="5"/>
        <v>2583</v>
      </c>
      <c r="K37" s="26">
        <f t="shared" si="1"/>
        <v>0.18334752981260646</v>
      </c>
      <c r="L37" s="26">
        <f t="shared" si="6"/>
        <v>0.70903101839143567</v>
      </c>
      <c r="M37" s="88">
        <f t="shared" si="7"/>
        <v>0.33510638297872342</v>
      </c>
      <c r="N37" s="53">
        <v>1060</v>
      </c>
      <c r="O37" s="48">
        <v>0</v>
      </c>
      <c r="P37" s="48">
        <f t="shared" si="2"/>
        <v>3643</v>
      </c>
      <c r="Q37" s="26">
        <f t="shared" si="3"/>
        <v>0.25858886996024988</v>
      </c>
      <c r="R37" s="88">
        <f t="shared" si="8"/>
        <v>0.47262584327970941</v>
      </c>
      <c r="S37" s="88" t="s">
        <v>401</v>
      </c>
      <c r="T37" s="48" t="s">
        <v>50</v>
      </c>
      <c r="U37" s="53">
        <v>1316</v>
      </c>
      <c r="V37" s="31" t="s">
        <v>266</v>
      </c>
      <c r="W37" s="29">
        <f t="shared" si="9"/>
        <v>9.3412833617262922E-2</v>
      </c>
      <c r="X37" s="89">
        <f t="shared" si="10"/>
        <v>0.17073170731707318</v>
      </c>
      <c r="Y37" s="53">
        <v>14088</v>
      </c>
      <c r="Z37" s="26">
        <f t="shared" si="11"/>
        <v>9.1742043878328489E-2</v>
      </c>
      <c r="AA37" s="88">
        <f t="shared" si="12"/>
        <v>1.8277114686040477</v>
      </c>
      <c r="AB37" s="60">
        <v>153561</v>
      </c>
      <c r="AC37" s="4" t="s">
        <v>137</v>
      </c>
      <c r="AD37" s="5">
        <v>7708</v>
      </c>
      <c r="AE37" s="4"/>
      <c r="AF37" s="4"/>
      <c r="AG37" s="4"/>
      <c r="AH37" s="4"/>
      <c r="AI37" s="5"/>
      <c r="AJ37" s="5"/>
      <c r="AK37" s="4"/>
      <c r="AL37" s="4"/>
      <c r="AM37" s="4"/>
      <c r="AN37" s="4"/>
      <c r="AO37" s="5"/>
      <c r="AP37" s="5"/>
      <c r="AQ37" s="4"/>
      <c r="AR37" s="4"/>
      <c r="AS37" s="4"/>
      <c r="AT37" s="4"/>
      <c r="AU37" s="4"/>
      <c r="AV37" s="4"/>
      <c r="AW37" s="4"/>
      <c r="AX37" s="4"/>
      <c r="AY37" s="7"/>
      <c r="AZ37" s="4"/>
      <c r="BA37" s="4"/>
      <c r="BB37" s="7"/>
      <c r="BC37" s="4"/>
    </row>
    <row r="38" spans="1:55" x14ac:dyDescent="0.2">
      <c r="A38" s="23" t="s">
        <v>139</v>
      </c>
      <c r="B38" s="48">
        <v>15960</v>
      </c>
      <c r="C38" s="26">
        <f t="shared" si="0"/>
        <v>0.66909822663815877</v>
      </c>
      <c r="D38" s="88">
        <f t="shared" si="4"/>
        <v>3.6347073559553631</v>
      </c>
      <c r="E38" s="88" t="s">
        <v>400</v>
      </c>
      <c r="F38" s="142">
        <v>2</v>
      </c>
      <c r="G38" s="53">
        <v>2378</v>
      </c>
      <c r="H38" s="48">
        <v>250</v>
      </c>
      <c r="I38" s="48">
        <v>0</v>
      </c>
      <c r="J38" s="48">
        <f t="shared" si="5"/>
        <v>2628</v>
      </c>
      <c r="K38" s="26">
        <f t="shared" si="1"/>
        <v>0.11017482077726072</v>
      </c>
      <c r="L38" s="26">
        <f t="shared" si="6"/>
        <v>0.43053735255570119</v>
      </c>
      <c r="M38" s="88">
        <f t="shared" si="7"/>
        <v>0.59849692552949219</v>
      </c>
      <c r="N38" s="53">
        <v>976</v>
      </c>
      <c r="O38" s="48">
        <v>2500</v>
      </c>
      <c r="P38" s="48">
        <f t="shared" si="2"/>
        <v>6104</v>
      </c>
      <c r="Q38" s="26">
        <f t="shared" si="3"/>
        <v>0.25590072527564667</v>
      </c>
      <c r="R38" s="88">
        <f t="shared" si="8"/>
        <v>1.3901161466636303</v>
      </c>
      <c r="S38" s="88" t="s">
        <v>400</v>
      </c>
      <c r="T38" s="48">
        <v>250</v>
      </c>
      <c r="U38" s="53">
        <v>1789</v>
      </c>
      <c r="V38" s="31" t="s">
        <v>268</v>
      </c>
      <c r="W38" s="29">
        <f t="shared" si="9"/>
        <v>7.5001048086194608E-2</v>
      </c>
      <c r="X38" s="89">
        <f t="shared" si="10"/>
        <v>0.40742427693008426</v>
      </c>
      <c r="Y38" s="53">
        <v>23853</v>
      </c>
      <c r="Z38" s="26">
        <f t="shared" si="11"/>
        <v>7.5358976384171869E-2</v>
      </c>
      <c r="AA38" s="88">
        <f t="shared" si="12"/>
        <v>5.432247779549078</v>
      </c>
      <c r="AB38" s="60">
        <v>316525</v>
      </c>
      <c r="AC38" s="4" t="s">
        <v>140</v>
      </c>
      <c r="AD38" s="5">
        <v>4391</v>
      </c>
      <c r="AE38" s="4"/>
      <c r="AF38" s="4"/>
      <c r="AG38" s="4"/>
      <c r="AH38" s="4"/>
      <c r="AI38" s="5"/>
      <c r="AJ38" s="5"/>
      <c r="AK38" s="4"/>
      <c r="AL38" s="4"/>
      <c r="AM38" s="4"/>
      <c r="AN38" s="4"/>
      <c r="AO38" s="5"/>
      <c r="AP38" s="5"/>
      <c r="AQ38" s="4"/>
      <c r="AR38" s="4"/>
      <c r="AS38" s="4"/>
      <c r="AT38" s="4"/>
      <c r="AU38" s="6"/>
      <c r="AV38" s="4"/>
      <c r="AW38" s="4"/>
      <c r="AX38" s="4"/>
      <c r="AY38" s="7"/>
      <c r="AZ38" s="4"/>
      <c r="BA38" s="4"/>
      <c r="BB38" s="7"/>
      <c r="BC38" s="4"/>
    </row>
    <row r="39" spans="1:55" x14ac:dyDescent="0.2">
      <c r="A39" s="23" t="s">
        <v>142</v>
      </c>
      <c r="B39" s="48">
        <v>20629</v>
      </c>
      <c r="C39" s="26">
        <f t="shared" si="0"/>
        <v>0.65806431032282764</v>
      </c>
      <c r="D39" s="88">
        <f t="shared" si="4"/>
        <v>3.474065341865948</v>
      </c>
      <c r="E39" s="88" t="s">
        <v>400</v>
      </c>
      <c r="F39" s="142">
        <v>12</v>
      </c>
      <c r="G39" s="53">
        <v>2378</v>
      </c>
      <c r="H39" s="48">
        <v>2000</v>
      </c>
      <c r="I39" s="48">
        <v>0</v>
      </c>
      <c r="J39" s="48">
        <f t="shared" si="5"/>
        <v>4378</v>
      </c>
      <c r="K39" s="26">
        <f t="shared" si="1"/>
        <v>0.13965803241036109</v>
      </c>
      <c r="L39" s="26">
        <f t="shared" si="6"/>
        <v>0.8177063877474785</v>
      </c>
      <c r="M39" s="88">
        <f t="shared" si="7"/>
        <v>0.73728528123947457</v>
      </c>
      <c r="N39" s="53">
        <v>976</v>
      </c>
      <c r="O39" s="48">
        <v>0</v>
      </c>
      <c r="P39" s="48">
        <f t="shared" si="2"/>
        <v>5354</v>
      </c>
      <c r="Q39" s="26">
        <f t="shared" si="3"/>
        <v>0.17079239504912594</v>
      </c>
      <c r="R39" s="88">
        <f t="shared" si="8"/>
        <v>0.90165038733580327</v>
      </c>
      <c r="S39" s="88" t="s">
        <v>400</v>
      </c>
      <c r="T39" s="48">
        <v>1000</v>
      </c>
      <c r="U39" s="53">
        <v>5365</v>
      </c>
      <c r="V39" s="31" t="s">
        <v>270</v>
      </c>
      <c r="W39" s="29">
        <f t="shared" si="9"/>
        <v>0.17114329462804645</v>
      </c>
      <c r="X39" s="89">
        <f t="shared" si="10"/>
        <v>0.90350286291680704</v>
      </c>
      <c r="Y39" s="53">
        <v>31348</v>
      </c>
      <c r="Z39" s="26">
        <f t="shared" si="11"/>
        <v>9.3274022940625145E-2</v>
      </c>
      <c r="AA39" s="88">
        <f t="shared" si="12"/>
        <v>5.2792185921185588</v>
      </c>
      <c r="AB39" s="60">
        <v>336085</v>
      </c>
      <c r="AC39" s="4" t="s">
        <v>140</v>
      </c>
      <c r="AD39" s="5">
        <v>5938</v>
      </c>
      <c r="AE39" s="4"/>
      <c r="AF39" s="4"/>
      <c r="AG39" s="4"/>
      <c r="AH39" s="4"/>
      <c r="AI39" s="5"/>
      <c r="AJ39" s="5"/>
      <c r="AK39" s="4"/>
      <c r="AL39" s="4"/>
      <c r="AM39" s="4"/>
      <c r="AN39" s="4"/>
      <c r="AO39" s="5"/>
      <c r="AP39" s="5"/>
      <c r="AQ39" s="4"/>
      <c r="AR39" s="4"/>
      <c r="AS39" s="4"/>
      <c r="AT39" s="4"/>
      <c r="AU39" s="6"/>
      <c r="AV39" s="4"/>
      <c r="AW39" s="5"/>
      <c r="AX39" s="4"/>
      <c r="AY39" s="7"/>
      <c r="AZ39" s="4"/>
      <c r="BA39" s="4"/>
      <c r="BB39" s="7"/>
      <c r="BC39" s="4"/>
    </row>
    <row r="40" spans="1:55" x14ac:dyDescent="0.2">
      <c r="A40" s="23" t="s">
        <v>144</v>
      </c>
      <c r="B40" s="48">
        <v>32728</v>
      </c>
      <c r="C40" s="26">
        <f t="shared" si="0"/>
        <v>0.47676485155726483</v>
      </c>
      <c r="D40" s="88">
        <f t="shared" si="4"/>
        <v>4.5061269447886545</v>
      </c>
      <c r="E40" s="88" t="s">
        <v>400</v>
      </c>
      <c r="F40" s="142">
        <v>12</v>
      </c>
      <c r="G40" s="53">
        <v>2434</v>
      </c>
      <c r="H40" s="48">
        <v>0</v>
      </c>
      <c r="I40" s="48">
        <v>0</v>
      </c>
      <c r="J40" s="48">
        <f t="shared" si="5"/>
        <v>2434</v>
      </c>
      <c r="K40" s="26">
        <f t="shared" si="1"/>
        <v>3.5457273548349502E-2</v>
      </c>
      <c r="L40" s="26">
        <f t="shared" si="6"/>
        <v>0.13206728160607706</v>
      </c>
      <c r="M40" s="88">
        <f t="shared" si="7"/>
        <v>0.33512322731653588</v>
      </c>
      <c r="N40" s="53">
        <v>999</v>
      </c>
      <c r="O40" s="48">
        <v>14997</v>
      </c>
      <c r="P40" s="48">
        <f t="shared" si="2"/>
        <v>18430</v>
      </c>
      <c r="Q40" s="26">
        <f t="shared" si="3"/>
        <v>0.26847886257028813</v>
      </c>
      <c r="R40" s="88">
        <f t="shared" si="8"/>
        <v>2.5375189315709763</v>
      </c>
      <c r="S40" s="88" t="s">
        <v>400</v>
      </c>
      <c r="T40" s="48">
        <v>9000</v>
      </c>
      <c r="U40" s="53">
        <v>17488</v>
      </c>
      <c r="V40" s="31" t="s">
        <v>272</v>
      </c>
      <c r="W40" s="29">
        <f t="shared" si="9"/>
        <v>0.25475628587244703</v>
      </c>
      <c r="X40" s="89">
        <f t="shared" si="10"/>
        <v>2.4078204598650697</v>
      </c>
      <c r="Y40" s="53">
        <v>68646</v>
      </c>
      <c r="Z40" s="26">
        <f t="shared" si="11"/>
        <v>0.10440456273764259</v>
      </c>
      <c r="AA40" s="88">
        <f t="shared" si="12"/>
        <v>9.4514663362247013</v>
      </c>
      <c r="AB40" s="60">
        <v>657500</v>
      </c>
      <c r="AC40" s="4" t="s">
        <v>145</v>
      </c>
      <c r="AD40" s="5">
        <v>7263</v>
      </c>
      <c r="AE40" s="4"/>
      <c r="AF40" s="4"/>
      <c r="AG40" s="4"/>
      <c r="AH40" s="4"/>
      <c r="AI40" s="5"/>
      <c r="AJ40" s="5"/>
      <c r="AK40" s="4"/>
      <c r="AL40" s="4"/>
      <c r="AM40" s="4"/>
      <c r="AN40" s="4"/>
      <c r="AO40" s="5"/>
      <c r="AP40" s="5"/>
      <c r="AQ40" s="4"/>
      <c r="AR40" s="4"/>
      <c r="AS40" s="4"/>
      <c r="AT40" s="4"/>
      <c r="AU40" s="6"/>
      <c r="AV40" s="4"/>
      <c r="AW40" s="5"/>
      <c r="AX40" s="4"/>
      <c r="AY40" s="7"/>
      <c r="AZ40" s="4"/>
      <c r="BA40" s="4"/>
      <c r="BB40" s="7"/>
      <c r="BC40" s="4"/>
    </row>
    <row r="41" spans="1:55" x14ac:dyDescent="0.2">
      <c r="A41" s="23" t="s">
        <v>147</v>
      </c>
      <c r="B41" s="48">
        <v>66917</v>
      </c>
      <c r="C41" s="26">
        <f t="shared" si="0"/>
        <v>0.57970424402034082</v>
      </c>
      <c r="D41" s="88">
        <f t="shared" si="4"/>
        <v>4.72344180136938</v>
      </c>
      <c r="E41" s="88" t="s">
        <v>401</v>
      </c>
      <c r="F41" s="142" t="s">
        <v>50</v>
      </c>
      <c r="G41" s="53">
        <v>4748</v>
      </c>
      <c r="H41" s="48">
        <v>3220</v>
      </c>
      <c r="I41" s="48">
        <v>2078</v>
      </c>
      <c r="J41" s="48">
        <f t="shared" si="5"/>
        <v>10046</v>
      </c>
      <c r="K41" s="26">
        <f t="shared" si="1"/>
        <v>8.7028839240078662E-2</v>
      </c>
      <c r="L41" s="26">
        <f t="shared" si="6"/>
        <v>0.33801016116550586</v>
      </c>
      <c r="M41" s="88">
        <f t="shared" si="7"/>
        <v>0.70911272675937032</v>
      </c>
      <c r="N41" s="53">
        <v>1948</v>
      </c>
      <c r="O41" s="48">
        <v>17727</v>
      </c>
      <c r="P41" s="48">
        <f t="shared" si="2"/>
        <v>29721</v>
      </c>
      <c r="Q41" s="26">
        <f t="shared" si="3"/>
        <v>0.25747403255568163</v>
      </c>
      <c r="R41" s="88">
        <f t="shared" si="8"/>
        <v>2.0979035787393236</v>
      </c>
      <c r="S41" s="88" t="s">
        <v>401</v>
      </c>
      <c r="T41" s="48" t="s">
        <v>50</v>
      </c>
      <c r="U41" s="53">
        <v>18795</v>
      </c>
      <c r="V41" s="31" t="s">
        <v>274</v>
      </c>
      <c r="W41" s="29">
        <f t="shared" si="9"/>
        <v>0.16282172342397755</v>
      </c>
      <c r="X41" s="89">
        <f t="shared" si="10"/>
        <v>1.3266746664784359</v>
      </c>
      <c r="Y41" s="53">
        <v>115433</v>
      </c>
      <c r="Z41" s="26">
        <f t="shared" si="11"/>
        <v>0.10303960267005154</v>
      </c>
      <c r="AA41" s="88">
        <f t="shared" si="12"/>
        <v>8.1480200465871384</v>
      </c>
      <c r="AB41" s="60">
        <v>1120278</v>
      </c>
      <c r="AC41" s="4" t="s">
        <v>145</v>
      </c>
      <c r="AD41" s="5">
        <v>14167</v>
      </c>
      <c r="AE41" s="4"/>
      <c r="AF41" s="4"/>
      <c r="AG41" s="4"/>
      <c r="AH41" s="4"/>
      <c r="AI41" s="5"/>
      <c r="AJ41" s="5"/>
      <c r="AK41" s="4"/>
      <c r="AL41" s="4"/>
      <c r="AM41" s="4"/>
      <c r="AN41" s="4"/>
      <c r="AO41" s="5"/>
      <c r="AP41" s="5"/>
      <c r="AQ41" s="4"/>
      <c r="AR41" s="4"/>
      <c r="AS41" s="4"/>
      <c r="AT41" s="4"/>
      <c r="AU41" s="6"/>
      <c r="AV41" s="4"/>
      <c r="AW41" s="5"/>
      <c r="AX41" s="4"/>
      <c r="AY41" s="7"/>
      <c r="AZ41" s="4"/>
      <c r="BA41" s="4"/>
      <c r="BB41" s="7"/>
      <c r="BC41" s="4"/>
    </row>
    <row r="42" spans="1:55" x14ac:dyDescent="0.2">
      <c r="A42" s="23" t="s">
        <v>149</v>
      </c>
      <c r="B42" s="48">
        <v>80095</v>
      </c>
      <c r="C42" s="26">
        <f t="shared" si="0"/>
        <v>0.713846455499902</v>
      </c>
      <c r="D42" s="88">
        <f t="shared" si="4"/>
        <v>2.6141518979078953</v>
      </c>
      <c r="E42" s="88" t="s">
        <v>401</v>
      </c>
      <c r="F42" s="142" t="s">
        <v>50</v>
      </c>
      <c r="G42" s="53">
        <v>10269</v>
      </c>
      <c r="H42" s="48">
        <v>0</v>
      </c>
      <c r="I42" s="48">
        <v>2944</v>
      </c>
      <c r="J42" s="48">
        <f t="shared" si="5"/>
        <v>13213</v>
      </c>
      <c r="K42" s="26">
        <f t="shared" si="1"/>
        <v>0.11776082422773212</v>
      </c>
      <c r="L42" s="26">
        <f t="shared" si="6"/>
        <v>0.58490482514386899</v>
      </c>
      <c r="M42" s="88">
        <f t="shared" si="7"/>
        <v>0.43124775612781097</v>
      </c>
      <c r="N42" s="53">
        <v>4214</v>
      </c>
      <c r="O42" s="48">
        <v>5163</v>
      </c>
      <c r="P42" s="48">
        <f t="shared" si="2"/>
        <v>22590</v>
      </c>
      <c r="Q42" s="26">
        <f t="shared" si="3"/>
        <v>0.20133330956667439</v>
      </c>
      <c r="R42" s="88">
        <f t="shared" si="8"/>
        <v>0.73729560364241653</v>
      </c>
      <c r="S42" s="88" t="s">
        <v>401</v>
      </c>
      <c r="T42" s="48" t="s">
        <v>50</v>
      </c>
      <c r="U42" s="53">
        <v>9517</v>
      </c>
      <c r="V42" s="31" t="s">
        <v>50</v>
      </c>
      <c r="W42" s="29">
        <f t="shared" si="9"/>
        <v>8.4820234933423652E-2</v>
      </c>
      <c r="X42" s="89">
        <f t="shared" si="10"/>
        <v>0.31061718724501453</v>
      </c>
      <c r="Y42" s="53">
        <v>112202</v>
      </c>
      <c r="Z42" s="26">
        <f t="shared" si="11"/>
        <v>8.3590420201999138E-2</v>
      </c>
      <c r="AA42" s="88">
        <f t="shared" si="12"/>
        <v>3.6620646887953261</v>
      </c>
      <c r="AB42" s="60">
        <v>1342283</v>
      </c>
      <c r="AC42" s="4" t="s">
        <v>150</v>
      </c>
      <c r="AD42" s="5">
        <v>30639</v>
      </c>
      <c r="AE42" s="4"/>
      <c r="AF42" s="4"/>
      <c r="AG42" s="4"/>
      <c r="AH42" s="4"/>
      <c r="AI42" s="5"/>
      <c r="AJ42" s="5"/>
      <c r="AK42" s="4"/>
      <c r="AL42" s="4"/>
      <c r="AM42" s="4"/>
      <c r="AN42" s="4"/>
      <c r="AO42" s="5"/>
      <c r="AP42" s="5"/>
      <c r="AQ42" s="4"/>
      <c r="AR42" s="4"/>
      <c r="AS42" s="4"/>
      <c r="AT42" s="4"/>
      <c r="AU42" s="6"/>
      <c r="AV42" s="4"/>
      <c r="AW42" s="5"/>
      <c r="AX42" s="4"/>
      <c r="AY42" s="7"/>
      <c r="AZ42" s="4"/>
      <c r="BA42" s="4"/>
      <c r="BB42" s="7"/>
      <c r="BC42" s="4"/>
    </row>
    <row r="43" spans="1:55" x14ac:dyDescent="0.2">
      <c r="A43" s="23" t="s">
        <v>151</v>
      </c>
      <c r="B43" s="48">
        <v>36301</v>
      </c>
      <c r="C43" s="26">
        <f t="shared" si="0"/>
        <v>0.70131952628426808</v>
      </c>
      <c r="D43" s="88">
        <f t="shared" si="4"/>
        <v>2.300443599493029</v>
      </c>
      <c r="E43" s="88" t="s">
        <v>400</v>
      </c>
      <c r="F43" s="142">
        <v>11</v>
      </c>
      <c r="G43" s="53">
        <v>5289</v>
      </c>
      <c r="H43" s="48">
        <v>3627</v>
      </c>
      <c r="I43" s="48">
        <v>0</v>
      </c>
      <c r="J43" s="48">
        <f t="shared" si="5"/>
        <v>8916</v>
      </c>
      <c r="K43" s="26">
        <f t="shared" si="1"/>
        <v>0.1722532408570159</v>
      </c>
      <c r="L43" s="26">
        <f t="shared" si="6"/>
        <v>0.80425762222623132</v>
      </c>
      <c r="M43" s="88">
        <f t="shared" si="7"/>
        <v>0.56501901140684407</v>
      </c>
      <c r="N43" s="53">
        <v>2170</v>
      </c>
      <c r="O43" s="48">
        <v>0</v>
      </c>
      <c r="P43" s="48">
        <f t="shared" si="2"/>
        <v>11086</v>
      </c>
      <c r="Q43" s="26">
        <f t="shared" si="3"/>
        <v>0.2141766967407894</v>
      </c>
      <c r="R43" s="88">
        <f t="shared" si="8"/>
        <v>0.70253485424588091</v>
      </c>
      <c r="S43" s="88" t="s">
        <v>401</v>
      </c>
      <c r="T43" s="48" t="s">
        <v>50</v>
      </c>
      <c r="U43" s="53">
        <v>4374</v>
      </c>
      <c r="V43" s="31" t="s">
        <v>276</v>
      </c>
      <c r="W43" s="29">
        <f t="shared" si="9"/>
        <v>8.4503776974942518E-2</v>
      </c>
      <c r="X43" s="89">
        <f t="shared" si="10"/>
        <v>0.27718631178707226</v>
      </c>
      <c r="Y43" s="53">
        <v>51761</v>
      </c>
      <c r="Z43" s="26">
        <f t="shared" si="11"/>
        <v>7.1086604224462335E-2</v>
      </c>
      <c r="AA43" s="88">
        <f t="shared" si="12"/>
        <v>3.2801647655259822</v>
      </c>
      <c r="AB43" s="60">
        <v>728140</v>
      </c>
      <c r="AC43" s="4" t="s">
        <v>152</v>
      </c>
      <c r="AD43" s="5">
        <v>15780</v>
      </c>
      <c r="AE43" s="4"/>
      <c r="AF43" s="4"/>
      <c r="AG43" s="4"/>
      <c r="AH43" s="4"/>
      <c r="AI43" s="5"/>
      <c r="AJ43" s="5"/>
      <c r="AK43" s="4"/>
      <c r="AL43" s="4"/>
      <c r="AM43" s="4"/>
      <c r="AN43" s="4"/>
      <c r="AO43" s="5"/>
      <c r="AP43" s="5"/>
      <c r="AQ43" s="4"/>
      <c r="AR43" s="4"/>
      <c r="AS43" s="4"/>
      <c r="AT43" s="4"/>
      <c r="AU43" s="4"/>
      <c r="AV43" s="4"/>
      <c r="AW43" s="4"/>
      <c r="AX43" s="4"/>
      <c r="AY43" s="7"/>
      <c r="AZ43" s="4"/>
      <c r="BA43" s="4"/>
      <c r="BB43" s="7"/>
      <c r="BC43" s="4"/>
    </row>
    <row r="44" spans="1:55" x14ac:dyDescent="0.2">
      <c r="A44" s="23" t="s">
        <v>154</v>
      </c>
      <c r="B44" s="48">
        <v>16744</v>
      </c>
      <c r="C44" s="26">
        <f t="shared" si="0"/>
        <v>0.68109339407744873</v>
      </c>
      <c r="D44" s="88">
        <f t="shared" si="4"/>
        <v>1.5779851097917255</v>
      </c>
      <c r="E44" s="88" t="s">
        <v>401</v>
      </c>
      <c r="F44" s="142" t="s">
        <v>50</v>
      </c>
      <c r="G44" s="53">
        <v>3556</v>
      </c>
      <c r="H44" s="48">
        <v>0</v>
      </c>
      <c r="I44" s="48">
        <v>0</v>
      </c>
      <c r="J44" s="48">
        <f t="shared" si="5"/>
        <v>3556</v>
      </c>
      <c r="K44" s="26">
        <f t="shared" si="1"/>
        <v>0.14464692482915717</v>
      </c>
      <c r="L44" s="26">
        <f t="shared" si="6"/>
        <v>0.47956844234659474</v>
      </c>
      <c r="M44" s="88">
        <f t="shared" si="7"/>
        <v>0.33512392799924606</v>
      </c>
      <c r="N44" s="53">
        <v>1459</v>
      </c>
      <c r="O44" s="48">
        <v>2400</v>
      </c>
      <c r="P44" s="48">
        <f t="shared" si="2"/>
        <v>7415</v>
      </c>
      <c r="Q44" s="26">
        <f t="shared" si="3"/>
        <v>0.30161893914741295</v>
      </c>
      <c r="R44" s="88">
        <f t="shared" si="8"/>
        <v>0.69880312882857409</v>
      </c>
      <c r="S44" s="88" t="s">
        <v>401</v>
      </c>
      <c r="T44" s="48" t="s">
        <v>50</v>
      </c>
      <c r="U44" s="53">
        <v>425</v>
      </c>
      <c r="V44" s="31" t="s">
        <v>278</v>
      </c>
      <c r="W44" s="29">
        <f t="shared" si="9"/>
        <v>1.7287666775138301E-2</v>
      </c>
      <c r="X44" s="89">
        <f t="shared" si="10"/>
        <v>4.0052775421732162E-2</v>
      </c>
      <c r="Y44" s="53">
        <v>24584</v>
      </c>
      <c r="Z44" s="26">
        <f t="shared" si="11"/>
        <v>6.7495071849415486E-2</v>
      </c>
      <c r="AA44" s="88">
        <f t="shared" si="12"/>
        <v>2.3168410140420317</v>
      </c>
      <c r="AB44" s="60">
        <v>364234</v>
      </c>
      <c r="AC44" s="4" t="s">
        <v>155</v>
      </c>
      <c r="AD44" s="5">
        <v>10611</v>
      </c>
      <c r="AE44" s="4"/>
      <c r="AF44" s="4"/>
      <c r="AG44" s="4"/>
      <c r="AH44" s="4"/>
      <c r="AI44" s="5"/>
      <c r="AJ44" s="5"/>
      <c r="AK44" s="4"/>
      <c r="AL44" s="4"/>
      <c r="AM44" s="4"/>
      <c r="AN44" s="4"/>
      <c r="AO44" s="5"/>
      <c r="AP44" s="5"/>
      <c r="AQ44" s="4"/>
      <c r="AR44" s="4"/>
      <c r="AS44" s="4"/>
      <c r="AT44" s="4"/>
      <c r="AU44" s="4"/>
      <c r="AV44" s="4"/>
      <c r="AW44" s="4"/>
      <c r="AX44" s="4"/>
      <c r="AY44" s="7"/>
      <c r="AZ44" s="4"/>
      <c r="BA44" s="4"/>
      <c r="BB44" s="7"/>
      <c r="BC44" s="4"/>
    </row>
    <row r="45" spans="1:55" x14ac:dyDescent="0.2">
      <c r="A45" s="23" t="s">
        <v>157</v>
      </c>
      <c r="B45" s="48">
        <v>8374</v>
      </c>
      <c r="C45" s="26">
        <f t="shared" si="0"/>
        <v>0.46076813029602731</v>
      </c>
      <c r="D45" s="88">
        <f t="shared" si="4"/>
        <v>3.2916666666666665</v>
      </c>
      <c r="E45" s="88" t="s">
        <v>400</v>
      </c>
      <c r="F45" s="142">
        <v>30</v>
      </c>
      <c r="G45" s="53">
        <v>2378</v>
      </c>
      <c r="H45" s="48">
        <v>3273</v>
      </c>
      <c r="I45" s="48">
        <v>0</v>
      </c>
      <c r="J45" s="48">
        <f t="shared" si="5"/>
        <v>5651</v>
      </c>
      <c r="K45" s="26">
        <f t="shared" si="1"/>
        <v>0.31093870364256632</v>
      </c>
      <c r="L45" s="26">
        <f t="shared" si="6"/>
        <v>0.85272370605100345</v>
      </c>
      <c r="M45" s="88">
        <f t="shared" si="7"/>
        <v>2.221305031446541</v>
      </c>
      <c r="N45" s="53">
        <v>976</v>
      </c>
      <c r="O45" s="48">
        <v>0</v>
      </c>
      <c r="P45" s="48">
        <f t="shared" si="2"/>
        <v>6627</v>
      </c>
      <c r="Q45" s="26">
        <f t="shared" si="3"/>
        <v>0.36464179597226809</v>
      </c>
      <c r="R45" s="88">
        <f t="shared" si="8"/>
        <v>2.6049528301886791</v>
      </c>
      <c r="S45" s="88" t="s">
        <v>400</v>
      </c>
      <c r="T45" s="48">
        <v>3273</v>
      </c>
      <c r="U45" s="53">
        <v>3173</v>
      </c>
      <c r="V45" s="31" t="s">
        <v>279</v>
      </c>
      <c r="W45" s="29">
        <f t="shared" si="9"/>
        <v>0.17459007373170463</v>
      </c>
      <c r="X45" s="89">
        <f t="shared" si="10"/>
        <v>1.2472484276729561</v>
      </c>
      <c r="Y45" s="53">
        <v>18174</v>
      </c>
      <c r="Z45" s="26">
        <f t="shared" si="11"/>
        <v>0.14871610231903507</v>
      </c>
      <c r="AA45" s="88">
        <f t="shared" si="12"/>
        <v>7.1438679245283021</v>
      </c>
      <c r="AB45" s="60">
        <v>122206</v>
      </c>
      <c r="AC45" s="4" t="s">
        <v>158</v>
      </c>
      <c r="AD45" s="5">
        <v>2544</v>
      </c>
      <c r="AE45" s="4"/>
      <c r="AF45" s="4"/>
      <c r="AG45" s="4"/>
      <c r="AH45" s="4"/>
      <c r="AI45" s="5"/>
      <c r="AJ45" s="5"/>
      <c r="AK45" s="4"/>
      <c r="AL45" s="4"/>
      <c r="AM45" s="4"/>
      <c r="AN45" s="4"/>
      <c r="AO45" s="5"/>
      <c r="AP45" s="5"/>
      <c r="AQ45" s="4"/>
      <c r="AR45" s="4"/>
      <c r="AS45" s="4"/>
      <c r="AT45" s="4"/>
      <c r="AU45" s="4"/>
      <c r="AV45" s="4"/>
      <c r="AW45" s="5"/>
      <c r="AX45" s="4"/>
      <c r="AY45" s="7"/>
      <c r="AZ45" s="4"/>
      <c r="BA45" s="4"/>
      <c r="BB45" s="7"/>
      <c r="BC45" s="4"/>
    </row>
    <row r="46" spans="1:55" x14ac:dyDescent="0.2">
      <c r="A46" s="23" t="s">
        <v>160</v>
      </c>
      <c r="B46" s="48">
        <v>131173</v>
      </c>
      <c r="C46" s="26">
        <f t="shared" si="0"/>
        <v>0.42616724659434629</v>
      </c>
      <c r="D46" s="88">
        <f t="shared" si="4"/>
        <v>1.6370432308306708</v>
      </c>
      <c r="E46" s="88" t="s">
        <v>400</v>
      </c>
      <c r="F46" s="142">
        <v>15</v>
      </c>
      <c r="G46" s="53">
        <v>26856</v>
      </c>
      <c r="H46" s="48">
        <v>55522</v>
      </c>
      <c r="I46" s="48">
        <v>100</v>
      </c>
      <c r="J46" s="48">
        <f t="shared" si="5"/>
        <v>82478</v>
      </c>
      <c r="K46" s="26">
        <f t="shared" si="1"/>
        <v>0.26796232581864021</v>
      </c>
      <c r="L46" s="26">
        <f t="shared" si="6"/>
        <v>0.60136199253383105</v>
      </c>
      <c r="M46" s="88">
        <f t="shared" si="7"/>
        <v>1.0293280750798721</v>
      </c>
      <c r="N46" s="53">
        <v>11020</v>
      </c>
      <c r="O46" s="48">
        <v>43654</v>
      </c>
      <c r="P46" s="48">
        <f t="shared" si="2"/>
        <v>137152</v>
      </c>
      <c r="Q46" s="26">
        <f t="shared" si="3"/>
        <v>0.44559238719025851</v>
      </c>
      <c r="R46" s="88">
        <f t="shared" si="8"/>
        <v>1.7116613418530351</v>
      </c>
      <c r="S46" s="88" t="s">
        <v>400</v>
      </c>
      <c r="T46" s="48">
        <v>10000</v>
      </c>
      <c r="U46" s="53">
        <v>39472</v>
      </c>
      <c r="V46" s="31" t="s">
        <v>281</v>
      </c>
      <c r="W46" s="29">
        <f t="shared" si="9"/>
        <v>0.12824036621539522</v>
      </c>
      <c r="X46" s="89">
        <f t="shared" si="10"/>
        <v>0.492611821086262</v>
      </c>
      <c r="Y46" s="53">
        <v>307797</v>
      </c>
      <c r="Z46" s="26">
        <f t="shared" si="11"/>
        <v>7.6607198857103029E-2</v>
      </c>
      <c r="AA46" s="88">
        <f t="shared" si="12"/>
        <v>3.8413163937699681</v>
      </c>
      <c r="AB46" s="60">
        <v>4017860</v>
      </c>
      <c r="AC46" s="4" t="s">
        <v>158</v>
      </c>
      <c r="AD46" s="5">
        <v>80128</v>
      </c>
      <c r="AE46" s="4"/>
      <c r="AF46" s="4"/>
      <c r="AG46" s="4"/>
      <c r="AH46" s="4"/>
      <c r="AI46" s="5"/>
      <c r="AJ46" s="5"/>
      <c r="AK46" s="4"/>
      <c r="AL46" s="4"/>
      <c r="AM46" s="4"/>
      <c r="AN46" s="4"/>
      <c r="AO46" s="5"/>
      <c r="AP46" s="5"/>
      <c r="AQ46" s="4"/>
      <c r="AR46" s="4"/>
      <c r="AS46" s="4"/>
      <c r="AT46" s="4"/>
      <c r="AU46" s="6"/>
      <c r="AV46" s="4"/>
      <c r="AW46" s="5"/>
      <c r="AX46" s="4"/>
      <c r="AY46" s="7"/>
      <c r="AZ46" s="4"/>
      <c r="BA46" s="4"/>
      <c r="BB46" s="7"/>
      <c r="BC46" s="4"/>
    </row>
    <row r="47" spans="1:55" x14ac:dyDescent="0.2">
      <c r="A47" s="23" t="s">
        <v>162</v>
      </c>
      <c r="B47" s="48">
        <v>23172</v>
      </c>
      <c r="C47" s="26">
        <f t="shared" si="0"/>
        <v>0.62225086602755175</v>
      </c>
      <c r="D47" s="88">
        <f t="shared" si="4"/>
        <v>3.7770171149144254</v>
      </c>
      <c r="E47" s="88" t="s">
        <v>400</v>
      </c>
      <c r="F47" s="142">
        <v>4</v>
      </c>
      <c r="G47" s="53">
        <v>2378</v>
      </c>
      <c r="H47" s="48">
        <v>1000</v>
      </c>
      <c r="I47" s="48">
        <v>40</v>
      </c>
      <c r="J47" s="48">
        <f t="shared" si="5"/>
        <v>3418</v>
      </c>
      <c r="K47" s="26">
        <f t="shared" si="1"/>
        <v>9.1785493702838422E-2</v>
      </c>
      <c r="L47" s="26">
        <f t="shared" si="6"/>
        <v>0.35200823892893923</v>
      </c>
      <c r="M47" s="88">
        <f t="shared" si="7"/>
        <v>0.55713121434392832</v>
      </c>
      <c r="N47" s="53">
        <v>976</v>
      </c>
      <c r="O47" s="48">
        <v>5316</v>
      </c>
      <c r="P47" s="48">
        <f t="shared" si="2"/>
        <v>9710</v>
      </c>
      <c r="Q47" s="26">
        <f t="shared" si="3"/>
        <v>0.26074814039045086</v>
      </c>
      <c r="R47" s="88">
        <f t="shared" si="8"/>
        <v>1.5827220863895681</v>
      </c>
      <c r="S47" s="88" t="s">
        <v>400</v>
      </c>
      <c r="T47" s="48">
        <v>2000</v>
      </c>
      <c r="U47" s="53">
        <v>4357</v>
      </c>
      <c r="V47" s="31" t="s">
        <v>283</v>
      </c>
      <c r="W47" s="29">
        <f t="shared" si="9"/>
        <v>0.11700099358199736</v>
      </c>
      <c r="X47" s="89">
        <f t="shared" si="10"/>
        <v>0.71018744906275466</v>
      </c>
      <c r="Y47" s="53">
        <v>37239</v>
      </c>
      <c r="Z47" s="26">
        <f t="shared" si="11"/>
        <v>0.1166653612995191</v>
      </c>
      <c r="AA47" s="88">
        <f t="shared" si="12"/>
        <v>6.0699266503667477</v>
      </c>
      <c r="AB47" s="60">
        <v>319195</v>
      </c>
      <c r="AC47" s="4" t="s">
        <v>163</v>
      </c>
      <c r="AD47" s="5">
        <v>6135</v>
      </c>
      <c r="AE47" s="4"/>
      <c r="AF47" s="4"/>
      <c r="AG47" s="4"/>
      <c r="AH47" s="4"/>
      <c r="AI47" s="5"/>
      <c r="AJ47" s="5"/>
      <c r="AK47" s="4"/>
      <c r="AL47" s="4"/>
      <c r="AM47" s="4"/>
      <c r="AN47" s="4"/>
      <c r="AO47" s="5"/>
      <c r="AP47" s="5"/>
      <c r="AQ47" s="4"/>
      <c r="AR47" s="4"/>
      <c r="AS47" s="4"/>
      <c r="AT47" s="4"/>
      <c r="AU47" s="6"/>
      <c r="AV47" s="4"/>
      <c r="AW47" s="5"/>
      <c r="AX47" s="4"/>
      <c r="AY47" s="7"/>
      <c r="AZ47" s="4"/>
      <c r="BA47" s="4"/>
      <c r="BB47" s="7"/>
      <c r="BC47" s="4"/>
    </row>
    <row r="48" spans="1:55" x14ac:dyDescent="0.2">
      <c r="A48" s="23" t="s">
        <v>165</v>
      </c>
      <c r="B48" s="48">
        <v>34448</v>
      </c>
      <c r="C48" s="26">
        <f t="shared" si="0"/>
        <v>0.6027119237162103</v>
      </c>
      <c r="D48" s="88">
        <f t="shared" si="4"/>
        <v>1.1800897536912063</v>
      </c>
      <c r="E48" s="88" t="s">
        <v>400</v>
      </c>
      <c r="F48" s="142">
        <v>6</v>
      </c>
      <c r="G48" s="53">
        <v>9784</v>
      </c>
      <c r="H48" s="48">
        <v>2498</v>
      </c>
      <c r="I48" s="48">
        <v>0</v>
      </c>
      <c r="J48" s="48">
        <f t="shared" si="5"/>
        <v>12282</v>
      </c>
      <c r="K48" s="26">
        <f t="shared" si="1"/>
        <v>0.21488933601609658</v>
      </c>
      <c r="L48" s="26">
        <f t="shared" si="6"/>
        <v>0.63647199046483904</v>
      </c>
      <c r="M48" s="88">
        <f t="shared" si="7"/>
        <v>0.42074612037956904</v>
      </c>
      <c r="N48" s="53">
        <v>4015</v>
      </c>
      <c r="O48" s="48">
        <v>3000</v>
      </c>
      <c r="P48" s="48">
        <f t="shared" si="2"/>
        <v>19297</v>
      </c>
      <c r="Q48" s="26">
        <f t="shared" si="3"/>
        <v>0.33762575452716298</v>
      </c>
      <c r="R48" s="88">
        <f t="shared" si="8"/>
        <v>0.66105991572745026</v>
      </c>
      <c r="S48" s="88" t="s">
        <v>400</v>
      </c>
      <c r="T48" s="48">
        <v>3000</v>
      </c>
      <c r="U48" s="53">
        <v>3410</v>
      </c>
      <c r="V48" s="31" t="s">
        <v>285</v>
      </c>
      <c r="W48" s="29">
        <f t="shared" si="9"/>
        <v>5.9662321756626717E-2</v>
      </c>
      <c r="X48" s="89">
        <f t="shared" si="10"/>
        <v>0.11681682710424446</v>
      </c>
      <c r="Y48" s="53">
        <v>57155</v>
      </c>
      <c r="Z48" s="26">
        <f t="shared" si="11"/>
        <v>6.600562875399435E-2</v>
      </c>
      <c r="AA48" s="88">
        <f t="shared" si="12"/>
        <v>1.9579664965229009</v>
      </c>
      <c r="AB48" s="60">
        <v>865911</v>
      </c>
      <c r="AC48" s="4" t="s">
        <v>166</v>
      </c>
      <c r="AD48" s="5">
        <v>29191</v>
      </c>
      <c r="AE48" s="4"/>
      <c r="AF48" s="4"/>
      <c r="AG48" s="4"/>
      <c r="AH48" s="4"/>
      <c r="AI48" s="5"/>
      <c r="AJ48" s="5"/>
      <c r="AK48" s="4"/>
      <c r="AL48" s="4"/>
      <c r="AM48" s="4"/>
      <c r="AN48" s="4"/>
      <c r="AO48" s="5"/>
      <c r="AP48" s="5"/>
      <c r="AQ48" s="4"/>
      <c r="AR48" s="4"/>
      <c r="AS48" s="4"/>
      <c r="AT48" s="4"/>
      <c r="AU48" s="6"/>
      <c r="AV48" s="4"/>
      <c r="AW48" s="4"/>
      <c r="AX48" s="4"/>
      <c r="AY48" s="7"/>
      <c r="AZ48" s="4"/>
      <c r="BA48" s="4"/>
      <c r="BB48" s="7"/>
      <c r="BC48" s="4"/>
    </row>
    <row r="49" spans="1:55" x14ac:dyDescent="0.2">
      <c r="A49" s="23" t="s">
        <v>168</v>
      </c>
      <c r="B49" s="48">
        <v>69166</v>
      </c>
      <c r="C49" s="26">
        <f t="shared" si="0"/>
        <v>0.58867185837695224</v>
      </c>
      <c r="D49" s="88">
        <f t="shared" si="4"/>
        <v>3.0353271602229341</v>
      </c>
      <c r="E49" s="88" t="s">
        <v>401</v>
      </c>
      <c r="F49" s="142" t="s">
        <v>50</v>
      </c>
      <c r="G49" s="53">
        <v>9409</v>
      </c>
      <c r="H49" s="48">
        <v>3550</v>
      </c>
      <c r="I49" s="48">
        <v>1604</v>
      </c>
      <c r="J49" s="48">
        <f t="shared" si="5"/>
        <v>14563</v>
      </c>
      <c r="K49" s="26">
        <f t="shared" si="1"/>
        <v>0.12394569981701349</v>
      </c>
      <c r="L49" s="26">
        <f t="shared" si="6"/>
        <v>0.56033089649865331</v>
      </c>
      <c r="M49" s="88">
        <f t="shared" si="7"/>
        <v>0.63909246500197481</v>
      </c>
      <c r="N49" s="53">
        <v>3861</v>
      </c>
      <c r="O49" s="48">
        <v>7566</v>
      </c>
      <c r="P49" s="48">
        <f t="shared" si="2"/>
        <v>25990</v>
      </c>
      <c r="Q49" s="26">
        <f t="shared" si="3"/>
        <v>0.22120090216604962</v>
      </c>
      <c r="R49" s="88">
        <f t="shared" si="8"/>
        <v>1.1405626014833019</v>
      </c>
      <c r="S49" s="88" t="s">
        <v>400</v>
      </c>
      <c r="T49" s="48">
        <v>3500</v>
      </c>
      <c r="U49" s="53">
        <v>22339</v>
      </c>
      <c r="V49" s="31" t="s">
        <v>287</v>
      </c>
      <c r="W49" s="29">
        <f t="shared" si="9"/>
        <v>0.19012723945699816</v>
      </c>
      <c r="X49" s="89">
        <f t="shared" si="10"/>
        <v>0.9803396673541932</v>
      </c>
      <c r="Y49" s="53">
        <v>117495</v>
      </c>
      <c r="Z49" s="26">
        <f t="shared" si="11"/>
        <v>5.3230094268845611E-2</v>
      </c>
      <c r="AA49" s="88">
        <f t="shared" si="12"/>
        <v>5.1562294290604296</v>
      </c>
      <c r="AB49" s="60">
        <v>2207304</v>
      </c>
      <c r="AC49" s="4" t="s">
        <v>169</v>
      </c>
      <c r="AD49" s="5">
        <v>22787</v>
      </c>
      <c r="AE49" s="4"/>
      <c r="AF49" s="4"/>
      <c r="AG49" s="4"/>
      <c r="AH49" s="4"/>
      <c r="AI49" s="5"/>
      <c r="AJ49" s="5"/>
      <c r="AK49" s="4"/>
      <c r="AL49" s="4"/>
      <c r="AM49" s="4"/>
      <c r="AN49" s="4"/>
      <c r="AO49" s="5"/>
      <c r="AP49" s="5"/>
      <c r="AQ49" s="4"/>
      <c r="AR49" s="4"/>
      <c r="AS49" s="4"/>
      <c r="AT49" s="4"/>
      <c r="AU49" s="4"/>
      <c r="AV49" s="4"/>
      <c r="AW49" s="4"/>
      <c r="AX49" s="4"/>
      <c r="AY49" s="7"/>
      <c r="AZ49" s="4"/>
      <c r="BA49" s="4"/>
      <c r="BB49" s="7"/>
      <c r="BC49" s="4"/>
    </row>
    <row r="50" spans="1:55" x14ac:dyDescent="0.2">
      <c r="A50" s="23" t="s">
        <v>171</v>
      </c>
      <c r="B50" s="48">
        <v>7436</v>
      </c>
      <c r="C50" s="26">
        <f t="shared" si="0"/>
        <v>0.23635612345443566</v>
      </c>
      <c r="D50" s="88">
        <f t="shared" si="4"/>
        <v>0.18054678774340796</v>
      </c>
      <c r="E50" s="88" t="s">
        <v>401</v>
      </c>
      <c r="F50" s="142" t="s">
        <v>50</v>
      </c>
      <c r="G50" s="53">
        <v>13804</v>
      </c>
      <c r="H50" s="48">
        <v>0</v>
      </c>
      <c r="I50" s="48">
        <v>0</v>
      </c>
      <c r="J50" s="48">
        <f t="shared" si="5"/>
        <v>13804</v>
      </c>
      <c r="K50" s="26">
        <f t="shared" si="1"/>
        <v>0.43876545564349512</v>
      </c>
      <c r="L50" s="26">
        <f t="shared" si="6"/>
        <v>0.62444585180493983</v>
      </c>
      <c r="M50" s="88">
        <f t="shared" si="7"/>
        <v>0.33516243383674066</v>
      </c>
      <c r="N50" s="53">
        <v>5664</v>
      </c>
      <c r="O50" s="48">
        <v>2638</v>
      </c>
      <c r="P50" s="48">
        <f t="shared" si="2"/>
        <v>22106</v>
      </c>
      <c r="Q50" s="26">
        <f t="shared" si="3"/>
        <v>0.70264772257715902</v>
      </c>
      <c r="R50" s="88">
        <f t="shared" si="8"/>
        <v>0.53673578400427324</v>
      </c>
      <c r="S50" s="88" t="s">
        <v>401</v>
      </c>
      <c r="T50" s="48" t="s">
        <v>50</v>
      </c>
      <c r="U50" s="53">
        <v>1919</v>
      </c>
      <c r="V50" s="31" t="s">
        <v>289</v>
      </c>
      <c r="W50" s="29">
        <f t="shared" si="9"/>
        <v>6.0996153968405326E-2</v>
      </c>
      <c r="X50" s="89">
        <f t="shared" si="10"/>
        <v>4.6593502646530373E-2</v>
      </c>
      <c r="Y50" s="53">
        <v>31461</v>
      </c>
      <c r="Z50" s="26">
        <f t="shared" si="11"/>
        <v>2.7011897392395869E-2</v>
      </c>
      <c r="AA50" s="88">
        <f t="shared" si="12"/>
        <v>0.76387607439421168</v>
      </c>
      <c r="AB50" s="60">
        <v>1164709</v>
      </c>
      <c r="AC50" s="4" t="s">
        <v>172</v>
      </c>
      <c r="AD50" s="5">
        <v>41186</v>
      </c>
      <c r="AE50" s="4"/>
      <c r="AF50" s="4"/>
      <c r="AG50" s="4"/>
      <c r="AH50" s="4"/>
      <c r="AI50" s="5"/>
      <c r="AJ50" s="5"/>
      <c r="AK50" s="4"/>
      <c r="AL50" s="4"/>
      <c r="AM50" s="4"/>
      <c r="AN50" s="4"/>
      <c r="AO50" s="5"/>
      <c r="AP50" s="5"/>
      <c r="AQ50" s="4"/>
      <c r="AR50" s="4"/>
      <c r="AS50" s="4"/>
      <c r="AT50" s="4"/>
      <c r="AU50" s="4"/>
      <c r="AV50" s="4"/>
      <c r="AW50" s="4"/>
      <c r="AX50" s="4"/>
      <c r="AY50" s="7"/>
      <c r="AZ50" s="4"/>
      <c r="BA50" s="4"/>
      <c r="BB50" s="7"/>
      <c r="BC50" s="4"/>
    </row>
    <row r="51" spans="1:55" x14ac:dyDescent="0.2">
      <c r="A51" s="90"/>
      <c r="B51" s="91"/>
      <c r="C51" s="92"/>
      <c r="D51" s="92"/>
      <c r="E51" s="92"/>
      <c r="F51" s="92"/>
      <c r="G51" s="91"/>
      <c r="H51" s="91"/>
      <c r="I51" s="91"/>
      <c r="J51" s="91"/>
      <c r="K51" s="92"/>
      <c r="L51" s="92"/>
      <c r="M51" s="92"/>
      <c r="N51" s="91"/>
      <c r="O51" s="91"/>
      <c r="P51" s="91"/>
      <c r="Q51" s="92"/>
      <c r="R51" s="92"/>
      <c r="S51" s="92"/>
      <c r="T51" s="92"/>
      <c r="U51" s="91"/>
      <c r="V51" s="92"/>
      <c r="W51" s="92"/>
      <c r="X51" s="92"/>
      <c r="Y51" s="91"/>
      <c r="Z51" s="92"/>
      <c r="AA51" s="92"/>
      <c r="AB51" s="93"/>
      <c r="AE51" s="4"/>
      <c r="AF51" s="4"/>
      <c r="AG51" s="4"/>
      <c r="AH51" s="4"/>
      <c r="AI51" s="4"/>
      <c r="AJ51" s="4"/>
      <c r="AK51" s="4"/>
      <c r="AL51" s="4"/>
      <c r="AM51" s="4"/>
      <c r="AN51" s="4"/>
      <c r="AO51" s="4"/>
      <c r="AP51" s="4"/>
      <c r="AQ51" s="4"/>
      <c r="AR51" s="4"/>
      <c r="AS51" s="4"/>
      <c r="AT51" s="4"/>
      <c r="AU51" s="4"/>
      <c r="AV51" s="4"/>
      <c r="AW51" s="4"/>
      <c r="AX51" s="4"/>
      <c r="AY51" s="4"/>
      <c r="AZ51" s="4"/>
      <c r="BA51" s="4"/>
      <c r="BB51" s="4"/>
      <c r="BC51" s="4"/>
    </row>
    <row r="52" spans="1:55" x14ac:dyDescent="0.2">
      <c r="A52" s="13" t="s">
        <v>291</v>
      </c>
      <c r="B52" s="50">
        <f>SUM(B3:B50)</f>
        <v>2188313</v>
      </c>
      <c r="C52" s="16">
        <f>B52/Y52</f>
        <v>0.53460014794677435</v>
      </c>
      <c r="D52" s="84">
        <f>B52/1052566</f>
        <v>2.079026873374211</v>
      </c>
      <c r="E52" s="143"/>
      <c r="F52" s="143"/>
      <c r="G52" s="50">
        <f t="shared" ref="G52:AB52" si="13">SUM(G3:G50)</f>
        <v>363242</v>
      </c>
      <c r="H52" s="50">
        <f t="shared" si="13"/>
        <v>242460.72</v>
      </c>
      <c r="I52" s="50">
        <f t="shared" si="13"/>
        <v>35041</v>
      </c>
      <c r="J52" s="50">
        <f t="shared" si="13"/>
        <v>640743.72</v>
      </c>
      <c r="K52" s="16">
        <f>J52/Y52</f>
        <v>0.15653230936706336</v>
      </c>
      <c r="L52" s="16">
        <f>J52/P52</f>
        <v>0.46562032222303062</v>
      </c>
      <c r="M52" s="85">
        <f>J52/1052566</f>
        <v>0.60874445877978201</v>
      </c>
      <c r="N52" s="50">
        <f t="shared" si="13"/>
        <v>149052</v>
      </c>
      <c r="O52" s="50">
        <f t="shared" si="13"/>
        <v>586312</v>
      </c>
      <c r="P52" s="50">
        <f t="shared" si="13"/>
        <v>1376107.72</v>
      </c>
      <c r="Q52" s="16">
        <f>P52/Y52</f>
        <v>0.33618014913894784</v>
      </c>
      <c r="R52" s="85">
        <f>P52/1052566</f>
        <v>1.3073837840097438</v>
      </c>
      <c r="S52" s="145"/>
      <c r="T52" s="50">
        <f>SUM(T3:T50)</f>
        <v>100814</v>
      </c>
      <c r="U52" s="50">
        <f t="shared" si="13"/>
        <v>528943</v>
      </c>
      <c r="V52" s="86"/>
      <c r="W52" s="16">
        <f>U52/Y52</f>
        <v>0.1292196345108815</v>
      </c>
      <c r="X52" s="85">
        <f>U52/1052566</f>
        <v>0.50252715744190868</v>
      </c>
      <c r="Y52" s="50">
        <f t="shared" si="13"/>
        <v>4093364</v>
      </c>
      <c r="Z52" s="16">
        <f>Y52/AB52</f>
        <v>7.6772861681915869E-2</v>
      </c>
      <c r="AA52" s="85">
        <f>Y52/1052566</f>
        <v>3.8889380808424363</v>
      </c>
      <c r="AB52" s="50">
        <f t="shared" si="13"/>
        <v>53317851</v>
      </c>
      <c r="AE52" s="4"/>
      <c r="AF52" s="4"/>
      <c r="AG52" s="4"/>
      <c r="AH52" s="4"/>
      <c r="AI52" s="4"/>
      <c r="AJ52" s="4"/>
      <c r="AK52" s="4"/>
      <c r="AL52" s="4"/>
      <c r="AM52" s="4"/>
      <c r="AN52" s="4"/>
      <c r="AO52" s="4"/>
      <c r="AP52" s="4"/>
      <c r="AQ52" s="4"/>
      <c r="AR52" s="4"/>
      <c r="AS52" s="4"/>
      <c r="AT52" s="4"/>
      <c r="AU52" s="4"/>
      <c r="AV52" s="4"/>
      <c r="AW52" s="4"/>
      <c r="AX52" s="4"/>
      <c r="AY52" s="4"/>
      <c r="AZ52" s="4"/>
      <c r="BA52" s="4"/>
      <c r="BB52" s="4"/>
      <c r="BC52" s="4"/>
    </row>
    <row r="53" spans="1:55" x14ac:dyDescent="0.2">
      <c r="A53" s="13" t="s">
        <v>174</v>
      </c>
      <c r="B53" s="50">
        <f>AVERAGE(B3:B50)</f>
        <v>45589.854166666664</v>
      </c>
      <c r="C53" s="16">
        <f t="shared" ref="C53:AB53" si="14">AVERAGE(C3:C50)</f>
        <v>0.55022228085254421</v>
      </c>
      <c r="D53" s="84">
        <f>AVERAGE(D3:D50)</f>
        <v>2.9744803118886605</v>
      </c>
      <c r="E53" s="143"/>
      <c r="F53" s="144" t="s">
        <v>403</v>
      </c>
      <c r="G53" s="50">
        <f t="shared" si="14"/>
        <v>7567.541666666667</v>
      </c>
      <c r="H53" s="50">
        <f t="shared" si="14"/>
        <v>5051.2650000000003</v>
      </c>
      <c r="I53" s="50">
        <f t="shared" si="14"/>
        <v>730.02083333333337</v>
      </c>
      <c r="J53" s="50">
        <f t="shared" si="14"/>
        <v>13348.827499999999</v>
      </c>
      <c r="K53" s="16">
        <f t="shared" si="14"/>
        <v>0.19000540365590871</v>
      </c>
      <c r="L53" s="16">
        <f>AVERAGE(L3:L50)</f>
        <v>0.5938242020450788</v>
      </c>
      <c r="M53" s="84">
        <f>AVERAGE(M3:M50)</f>
        <v>0.84248092748481584</v>
      </c>
      <c r="N53" s="50">
        <f t="shared" si="14"/>
        <v>3105.25</v>
      </c>
      <c r="O53" s="50">
        <f t="shared" si="14"/>
        <v>12214.833333333334</v>
      </c>
      <c r="P53" s="50">
        <f t="shared" si="14"/>
        <v>28668.910833333332</v>
      </c>
      <c r="Q53" s="16">
        <f>AVERAGE(Q3:Q50)</f>
        <v>0.32441123040311259</v>
      </c>
      <c r="R53" s="84">
        <f>AVERAGE(R3:R50)</f>
        <v>1.4729063809907628</v>
      </c>
      <c r="S53" s="143"/>
      <c r="T53" s="146">
        <f>AVERAGE(T3:T50)</f>
        <v>3733.8518518518517</v>
      </c>
      <c r="U53" s="50">
        <f t="shared" si="14"/>
        <v>11019.645833333334</v>
      </c>
      <c r="V53" s="86"/>
      <c r="W53" s="16">
        <f t="shared" si="14"/>
        <v>0.12536644724692683</v>
      </c>
      <c r="X53" s="84">
        <f>AVERAGE(X3:X50)</f>
        <v>0.70654978635254639</v>
      </c>
      <c r="Y53" s="50">
        <f t="shared" si="14"/>
        <v>85278.416666666672</v>
      </c>
      <c r="Z53" s="16">
        <f t="shared" si="14"/>
        <v>8.5500786645369295E-2</v>
      </c>
      <c r="AA53" s="84">
        <f>AVERAGE(AA3:AA50)</f>
        <v>5.1539368368857623</v>
      </c>
      <c r="AB53" s="50">
        <f t="shared" si="14"/>
        <v>1110788.5625</v>
      </c>
      <c r="AE53" s="4"/>
      <c r="AF53" s="4"/>
      <c r="AG53" s="4"/>
      <c r="AH53" s="4"/>
      <c r="AI53" s="4"/>
      <c r="AJ53" s="4"/>
      <c r="AK53" s="4"/>
      <c r="AL53" s="4"/>
      <c r="AM53" s="4"/>
      <c r="AN53" s="4"/>
      <c r="AO53" s="4"/>
      <c r="AP53" s="4"/>
      <c r="AQ53" s="4"/>
      <c r="AR53" s="4"/>
      <c r="AS53" s="4"/>
      <c r="AT53" s="4"/>
      <c r="AU53" s="4"/>
      <c r="AV53" s="4"/>
      <c r="AW53" s="4"/>
      <c r="AX53" s="4"/>
      <c r="AY53" s="4"/>
      <c r="AZ53" s="4"/>
      <c r="BA53" s="4"/>
      <c r="BB53" s="4"/>
      <c r="BC53" s="4"/>
    </row>
    <row r="54" spans="1:55" x14ac:dyDescent="0.2">
      <c r="A54" s="13" t="s">
        <v>175</v>
      </c>
      <c r="B54" s="50">
        <f>MEDIAN(B3:B50)</f>
        <v>25605.5</v>
      </c>
      <c r="C54" s="16">
        <f t="shared" ref="C54:AB54" si="15">MEDIAN(C3:C50)</f>
        <v>0.58418805119864659</v>
      </c>
      <c r="D54" s="84">
        <f>MEDIAN(D3:D50)</f>
        <v>2.5342691649223767</v>
      </c>
      <c r="E54" s="143"/>
      <c r="F54" s="144" t="s">
        <v>402</v>
      </c>
      <c r="G54" s="50">
        <f t="shared" si="15"/>
        <v>4905.5</v>
      </c>
      <c r="H54" s="50">
        <f t="shared" si="15"/>
        <v>1151.5</v>
      </c>
      <c r="I54" s="50">
        <f t="shared" si="15"/>
        <v>0</v>
      </c>
      <c r="J54" s="50">
        <f t="shared" si="15"/>
        <v>8980</v>
      </c>
      <c r="K54" s="16">
        <f t="shared" si="15"/>
        <v>0.16999697675906139</v>
      </c>
      <c r="L54" s="16">
        <f>MEDIAN(L3:L50)</f>
        <v>0.63744087533338711</v>
      </c>
      <c r="M54" s="84">
        <f>MEDIAN(M3:M50)</f>
        <v>0.56250950570342206</v>
      </c>
      <c r="N54" s="50">
        <f t="shared" si="15"/>
        <v>2013</v>
      </c>
      <c r="O54" s="50">
        <f t="shared" si="15"/>
        <v>2569</v>
      </c>
      <c r="P54" s="50">
        <f t="shared" si="15"/>
        <v>14836</v>
      </c>
      <c r="Q54" s="16">
        <f>MEDIAN(Q3:Q50)</f>
        <v>0.29307545974520299</v>
      </c>
      <c r="R54" s="84">
        <f>MEDIAN(R3:R50)</f>
        <v>1.1098565903169404</v>
      </c>
      <c r="S54" s="143"/>
      <c r="T54" s="146">
        <f>MEDIAN(T3:T50)</f>
        <v>2883</v>
      </c>
      <c r="U54" s="50">
        <f t="shared" si="15"/>
        <v>5275</v>
      </c>
      <c r="V54" s="86"/>
      <c r="W54" s="16">
        <f t="shared" si="15"/>
        <v>0.11781084161858489</v>
      </c>
      <c r="X54" s="84">
        <f>MEDIAN(X3:X50)</f>
        <v>0.56044762152422811</v>
      </c>
      <c r="Y54" s="50">
        <f t="shared" si="15"/>
        <v>49268</v>
      </c>
      <c r="Z54" s="16">
        <f t="shared" si="15"/>
        <v>8.3390192740431524E-2</v>
      </c>
      <c r="AA54" s="84">
        <f>MEDIAN(AA3:AA50)</f>
        <v>4.1287423120920783</v>
      </c>
      <c r="AB54" s="50">
        <f t="shared" si="15"/>
        <v>663906</v>
      </c>
      <c r="AE54" s="4"/>
      <c r="AF54" s="4"/>
      <c r="AG54" s="4"/>
      <c r="AH54" s="4"/>
      <c r="AI54" s="4"/>
      <c r="AJ54" s="4"/>
      <c r="AK54" s="4"/>
      <c r="AL54" s="4"/>
      <c r="AM54" s="4"/>
      <c r="AN54" s="4"/>
      <c r="AO54" s="4"/>
      <c r="AP54" s="4"/>
      <c r="AQ54" s="4"/>
      <c r="AR54" s="4"/>
      <c r="AS54" s="4"/>
      <c r="AT54" s="4"/>
      <c r="AU54" s="4"/>
      <c r="AV54" s="4"/>
      <c r="AW54" s="4"/>
      <c r="AX54" s="4"/>
      <c r="AY54" s="4"/>
      <c r="AZ54" s="4"/>
      <c r="BA54" s="4"/>
      <c r="BB54" s="4"/>
      <c r="BC54" s="4"/>
    </row>
    <row r="55" spans="1:55" x14ac:dyDescent="0.2">
      <c r="B55" s="51"/>
      <c r="C55" s="10"/>
      <c r="D55" s="10"/>
      <c r="E55" s="10"/>
      <c r="F55" s="10"/>
      <c r="G55" s="51"/>
      <c r="H55" s="51"/>
      <c r="I55" s="51"/>
      <c r="J55" s="51"/>
      <c r="K55" s="10"/>
      <c r="L55" s="10"/>
      <c r="M55" s="10"/>
      <c r="N55" s="51"/>
      <c r="O55" s="51"/>
      <c r="P55" s="51"/>
      <c r="Q55" s="10"/>
      <c r="R55" s="10"/>
      <c r="S55" s="10"/>
      <c r="T55" s="10"/>
      <c r="U55" s="51"/>
      <c r="V55" s="10"/>
      <c r="W55" s="10"/>
      <c r="X55" s="10"/>
      <c r="Y55" s="51"/>
      <c r="Z55" s="10"/>
      <c r="AA55" s="10"/>
      <c r="AB55" s="51"/>
      <c r="AE55" s="4"/>
      <c r="AF55" s="4"/>
      <c r="AG55" s="4"/>
      <c r="AH55" s="4"/>
      <c r="AI55" s="4"/>
      <c r="AJ55" s="4"/>
      <c r="AK55" s="4"/>
      <c r="AL55" s="4"/>
      <c r="AM55" s="4"/>
      <c r="AN55" s="4"/>
      <c r="AO55" s="4"/>
      <c r="AP55" s="4"/>
      <c r="AQ55" s="4"/>
      <c r="AR55" s="4"/>
      <c r="AS55" s="4"/>
      <c r="AT55" s="4"/>
      <c r="AU55" s="4"/>
      <c r="AV55" s="4"/>
      <c r="AW55" s="4"/>
      <c r="AX55" s="4"/>
      <c r="AY55" s="4"/>
      <c r="AZ55" s="4"/>
      <c r="BA55" s="4"/>
      <c r="BB55" s="4"/>
      <c r="BC55" s="4"/>
    </row>
    <row r="56" spans="1:55" x14ac:dyDescent="0.2">
      <c r="B56" s="51"/>
      <c r="C56" s="10"/>
      <c r="D56" s="10"/>
      <c r="E56" s="10"/>
      <c r="F56" s="10"/>
      <c r="G56" s="51"/>
      <c r="H56" s="51"/>
      <c r="I56" s="51"/>
      <c r="J56" s="51"/>
      <c r="K56" s="10"/>
      <c r="L56" s="10"/>
      <c r="M56" s="10"/>
      <c r="N56" s="51"/>
      <c r="O56" s="51"/>
      <c r="P56" s="51"/>
      <c r="Q56" s="10"/>
      <c r="R56" s="10"/>
      <c r="S56" s="10"/>
      <c r="T56" s="10"/>
      <c r="U56" s="51"/>
      <c r="V56" s="10"/>
      <c r="W56" s="10"/>
      <c r="X56" s="10"/>
      <c r="Y56" s="51"/>
      <c r="Z56" s="10"/>
      <c r="AA56" s="10"/>
      <c r="AB56" s="51"/>
      <c r="AE56" s="4"/>
      <c r="AF56" s="4"/>
      <c r="AG56" s="4"/>
      <c r="AH56" s="4"/>
      <c r="AI56" s="4"/>
      <c r="AJ56" s="4"/>
      <c r="AK56" s="4"/>
      <c r="AL56" s="4"/>
      <c r="AM56" s="4"/>
      <c r="AN56" s="4"/>
      <c r="AO56" s="4"/>
      <c r="AP56" s="4"/>
      <c r="AQ56" s="4"/>
      <c r="AR56" s="4"/>
      <c r="AS56" s="4"/>
      <c r="AT56" s="4"/>
      <c r="AU56" s="4"/>
      <c r="AV56" s="4"/>
      <c r="AW56" s="4"/>
      <c r="AX56" s="4"/>
      <c r="AY56" s="4"/>
      <c r="AZ56" s="4"/>
      <c r="BA56" s="4"/>
      <c r="BB56" s="4"/>
      <c r="BC56" s="4"/>
    </row>
    <row r="57" spans="1:55" x14ac:dyDescent="0.2">
      <c r="B57" s="51"/>
      <c r="C57" s="10"/>
      <c r="D57" s="10"/>
      <c r="E57" s="10"/>
      <c r="F57" s="10"/>
      <c r="G57" s="51"/>
      <c r="H57" s="51"/>
      <c r="I57" s="51"/>
      <c r="J57" s="51"/>
      <c r="K57" s="10"/>
      <c r="L57" s="10"/>
      <c r="M57" s="10"/>
      <c r="N57" s="51"/>
      <c r="O57" s="51"/>
      <c r="P57" s="51"/>
      <c r="Q57" s="10"/>
      <c r="R57" s="10"/>
      <c r="S57" s="10"/>
      <c r="T57" s="10"/>
      <c r="U57" s="51"/>
      <c r="V57" s="10"/>
      <c r="W57" s="10"/>
      <c r="X57" s="10"/>
      <c r="Y57" s="51"/>
      <c r="Z57" s="10"/>
      <c r="AA57" s="10"/>
      <c r="AB57" s="51"/>
      <c r="AE57" s="4"/>
      <c r="AF57" s="4"/>
      <c r="AG57" s="4"/>
      <c r="AH57" s="4"/>
      <c r="AI57" s="4"/>
      <c r="AJ57" s="4"/>
      <c r="AK57" s="4"/>
      <c r="AL57" s="4"/>
      <c r="AM57" s="4"/>
      <c r="AN57" s="4"/>
      <c r="AO57" s="4"/>
      <c r="AP57" s="4"/>
      <c r="AQ57" s="4"/>
      <c r="AR57" s="4"/>
      <c r="AS57" s="4"/>
      <c r="AT57" s="4"/>
      <c r="AU57" s="4"/>
      <c r="AV57" s="4"/>
      <c r="AW57" s="4"/>
      <c r="AX57" s="4"/>
      <c r="AY57" s="4"/>
      <c r="AZ57" s="4"/>
      <c r="BA57" s="4"/>
      <c r="BB57" s="4"/>
      <c r="BC57" s="4"/>
    </row>
    <row r="58" spans="1:55" x14ac:dyDescent="0.2">
      <c r="B58" s="51"/>
      <c r="C58" s="10"/>
      <c r="D58" s="10"/>
      <c r="E58" s="10"/>
      <c r="F58" s="10"/>
      <c r="G58" s="51"/>
      <c r="H58" s="51"/>
      <c r="I58" s="51"/>
      <c r="J58" s="51"/>
      <c r="K58" s="10"/>
      <c r="L58" s="10"/>
      <c r="M58" s="10"/>
      <c r="N58" s="51"/>
      <c r="O58" s="51"/>
      <c r="P58" s="51"/>
      <c r="Q58" s="10"/>
      <c r="R58" s="10"/>
      <c r="S58" s="10"/>
      <c r="T58" s="10"/>
      <c r="U58" s="51"/>
      <c r="V58" s="10"/>
      <c r="W58" s="10"/>
      <c r="X58" s="10"/>
      <c r="Y58" s="51"/>
      <c r="Z58" s="10"/>
      <c r="AA58" s="10"/>
      <c r="AB58" s="51"/>
      <c r="AE58" s="4"/>
      <c r="AF58" s="4"/>
      <c r="AG58" s="4"/>
      <c r="AH58" s="4"/>
      <c r="AI58" s="4"/>
      <c r="AJ58" s="4"/>
      <c r="AK58" s="4"/>
      <c r="AL58" s="4"/>
      <c r="AM58" s="4"/>
      <c r="AN58" s="4"/>
      <c r="AO58" s="4"/>
      <c r="AP58" s="4"/>
      <c r="AQ58" s="4"/>
      <c r="AR58" s="4"/>
      <c r="AS58" s="4"/>
      <c r="AT58" s="4"/>
      <c r="AU58" s="4"/>
      <c r="AV58" s="4"/>
      <c r="AW58" s="4"/>
      <c r="AX58" s="4"/>
      <c r="AY58" s="4"/>
      <c r="AZ58" s="4"/>
      <c r="BA58" s="4"/>
      <c r="BB58" s="4"/>
      <c r="BC58" s="4"/>
    </row>
    <row r="59" spans="1:55" x14ac:dyDescent="0.2">
      <c r="B59" s="51"/>
      <c r="C59" s="10"/>
      <c r="D59" s="10"/>
      <c r="E59" s="10"/>
      <c r="F59" s="10"/>
      <c r="G59" s="51"/>
      <c r="H59" s="51"/>
      <c r="I59" s="51"/>
      <c r="J59" s="51"/>
      <c r="K59" s="10"/>
      <c r="L59" s="10"/>
      <c r="M59" s="10"/>
      <c r="N59" s="51"/>
      <c r="O59" s="51"/>
      <c r="P59" s="51"/>
      <c r="Q59" s="10"/>
      <c r="R59" s="10"/>
      <c r="S59" s="10"/>
      <c r="T59" s="10"/>
      <c r="U59" s="51"/>
      <c r="V59" s="10"/>
      <c r="W59" s="10"/>
      <c r="X59" s="10"/>
      <c r="Y59" s="51"/>
      <c r="Z59" s="10"/>
      <c r="AA59" s="10"/>
      <c r="AB59" s="51"/>
      <c r="AE59" s="4"/>
      <c r="AF59" s="4"/>
      <c r="AG59" s="4"/>
      <c r="AH59" s="4"/>
      <c r="AI59" s="4"/>
      <c r="AJ59" s="4"/>
      <c r="AK59" s="4"/>
      <c r="AL59" s="4"/>
      <c r="AM59" s="4"/>
      <c r="AN59" s="4"/>
      <c r="AO59" s="4"/>
      <c r="AP59" s="4"/>
      <c r="AQ59" s="4"/>
      <c r="AR59" s="4"/>
      <c r="AS59" s="4"/>
      <c r="AT59" s="4"/>
      <c r="AU59" s="4"/>
      <c r="AV59" s="4"/>
      <c r="AW59" s="4"/>
      <c r="AX59" s="4"/>
      <c r="AY59" s="4"/>
      <c r="AZ59" s="4"/>
      <c r="BA59" s="4"/>
      <c r="BB59" s="4"/>
      <c r="BC59" s="4"/>
    </row>
    <row r="60" spans="1:55" x14ac:dyDescent="0.2">
      <c r="B60" s="51"/>
      <c r="C60" s="10"/>
      <c r="D60" s="10"/>
      <c r="E60" s="10"/>
      <c r="F60" s="10"/>
      <c r="G60" s="51"/>
      <c r="H60" s="51"/>
      <c r="I60" s="51"/>
      <c r="J60" s="51"/>
      <c r="K60" s="10"/>
      <c r="L60" s="10"/>
      <c r="M60" s="10"/>
      <c r="N60" s="51"/>
      <c r="O60" s="51"/>
      <c r="P60" s="51"/>
      <c r="Q60" s="10"/>
      <c r="R60" s="10"/>
      <c r="S60" s="10"/>
      <c r="T60" s="10"/>
      <c r="U60" s="51"/>
      <c r="V60" s="10"/>
      <c r="W60" s="10"/>
      <c r="X60" s="10"/>
      <c r="Y60" s="51"/>
      <c r="Z60" s="10"/>
      <c r="AA60" s="10"/>
      <c r="AB60" s="51"/>
      <c r="AE60" s="4"/>
      <c r="AF60" s="4"/>
      <c r="AG60" s="4"/>
      <c r="AH60" s="4"/>
      <c r="AI60" s="4"/>
      <c r="AJ60" s="4"/>
      <c r="AK60" s="4"/>
      <c r="AL60" s="4"/>
      <c r="AM60" s="4"/>
      <c r="AN60" s="4"/>
      <c r="AO60" s="4"/>
      <c r="AP60" s="4"/>
      <c r="AQ60" s="4"/>
      <c r="AR60" s="4"/>
      <c r="AS60" s="4"/>
      <c r="AT60" s="4"/>
      <c r="AU60" s="4"/>
      <c r="AV60" s="4"/>
      <c r="AW60" s="4"/>
      <c r="AX60" s="4"/>
      <c r="AY60" s="4"/>
      <c r="AZ60" s="4"/>
      <c r="BA60" s="4"/>
      <c r="BB60" s="4"/>
      <c r="BC60" s="4"/>
    </row>
    <row r="61" spans="1:55" x14ac:dyDescent="0.2">
      <c r="B61" s="51"/>
      <c r="C61" s="10"/>
      <c r="D61" s="10"/>
      <c r="E61" s="10"/>
      <c r="F61" s="10"/>
      <c r="G61" s="51"/>
      <c r="H61" s="51"/>
      <c r="I61" s="51"/>
      <c r="J61" s="51"/>
      <c r="K61" s="10"/>
      <c r="L61" s="10"/>
      <c r="M61" s="10"/>
      <c r="N61" s="51"/>
      <c r="O61" s="51"/>
      <c r="P61" s="51"/>
      <c r="Q61" s="10"/>
      <c r="R61" s="10"/>
      <c r="S61" s="10"/>
      <c r="T61" s="10"/>
      <c r="U61" s="51"/>
      <c r="V61" s="10"/>
      <c r="W61" s="10"/>
      <c r="X61" s="10"/>
      <c r="Y61" s="51"/>
      <c r="Z61" s="10"/>
      <c r="AA61" s="10"/>
      <c r="AB61" s="51"/>
      <c r="AE61" s="4"/>
      <c r="AF61" s="4"/>
      <c r="AG61" s="4"/>
      <c r="AH61" s="4"/>
      <c r="AI61" s="4"/>
      <c r="AJ61" s="4"/>
      <c r="AK61" s="4"/>
      <c r="AL61" s="4"/>
      <c r="AM61" s="4"/>
      <c r="AN61" s="4"/>
      <c r="AO61" s="4"/>
      <c r="AP61" s="4"/>
      <c r="AQ61" s="4"/>
      <c r="AR61" s="4"/>
      <c r="AS61" s="4"/>
      <c r="AT61" s="4"/>
      <c r="AU61" s="4"/>
      <c r="AV61" s="4"/>
      <c r="AW61" s="4"/>
      <c r="AX61" s="4"/>
      <c r="AY61" s="4"/>
      <c r="AZ61" s="4"/>
      <c r="BA61" s="4"/>
      <c r="BB61" s="4"/>
      <c r="BC61" s="4"/>
    </row>
    <row r="62" spans="1:55" x14ac:dyDescent="0.2">
      <c r="B62" s="51"/>
      <c r="C62" s="10"/>
      <c r="D62" s="10"/>
      <c r="E62" s="10"/>
      <c r="F62" s="10"/>
      <c r="G62" s="51"/>
      <c r="H62" s="51"/>
      <c r="I62" s="51"/>
      <c r="J62" s="51"/>
      <c r="K62" s="10"/>
      <c r="L62" s="10"/>
      <c r="M62" s="10"/>
      <c r="N62" s="51"/>
      <c r="O62" s="51"/>
      <c r="P62" s="51"/>
      <c r="Q62" s="10"/>
      <c r="R62" s="10"/>
      <c r="S62" s="10"/>
      <c r="T62" s="10"/>
      <c r="U62" s="51"/>
      <c r="V62" s="10"/>
      <c r="W62" s="10"/>
      <c r="X62" s="10"/>
      <c r="Y62" s="51"/>
      <c r="Z62" s="10"/>
      <c r="AA62" s="10"/>
      <c r="AB62" s="51"/>
      <c r="AE62" s="4"/>
      <c r="AF62" s="4"/>
      <c r="AG62" s="4"/>
      <c r="AH62" s="4"/>
      <c r="AI62" s="4"/>
      <c r="AJ62" s="4"/>
      <c r="AK62" s="4"/>
      <c r="AL62" s="4"/>
      <c r="AM62" s="4"/>
      <c r="AN62" s="4"/>
      <c r="AO62" s="4"/>
      <c r="AP62" s="4"/>
      <c r="AQ62" s="4"/>
      <c r="AR62" s="4"/>
      <c r="AS62" s="4"/>
      <c r="AT62" s="4"/>
      <c r="AU62" s="4"/>
      <c r="AV62" s="4"/>
      <c r="AW62" s="4"/>
      <c r="AX62" s="4"/>
      <c r="AY62" s="4"/>
      <c r="AZ62" s="4"/>
      <c r="BA62" s="4"/>
      <c r="BB62" s="4"/>
      <c r="BC62" s="4"/>
    </row>
    <row r="63" spans="1:55" x14ac:dyDescent="0.2">
      <c r="B63" s="51"/>
      <c r="C63" s="10"/>
      <c r="D63" s="10"/>
      <c r="E63" s="10"/>
      <c r="F63" s="10"/>
      <c r="G63" s="51"/>
      <c r="H63" s="51"/>
      <c r="I63" s="51"/>
      <c r="J63" s="51"/>
      <c r="K63" s="10"/>
      <c r="L63" s="10"/>
      <c r="M63" s="10"/>
      <c r="N63" s="51"/>
      <c r="O63" s="51"/>
      <c r="P63" s="51"/>
      <c r="Q63" s="10"/>
      <c r="R63" s="10"/>
      <c r="S63" s="10"/>
      <c r="T63" s="10"/>
      <c r="U63" s="51"/>
      <c r="V63" s="10"/>
      <c r="W63" s="10"/>
      <c r="X63" s="10"/>
      <c r="Y63" s="51"/>
      <c r="Z63" s="10"/>
      <c r="AA63" s="10"/>
      <c r="AB63" s="51"/>
      <c r="AE63" s="4"/>
      <c r="AF63" s="4"/>
      <c r="AG63" s="4"/>
      <c r="AH63" s="4"/>
      <c r="AI63" s="4"/>
      <c r="AJ63" s="4"/>
      <c r="AK63" s="4"/>
      <c r="AL63" s="4"/>
      <c r="AM63" s="4"/>
      <c r="AN63" s="4"/>
      <c r="AO63" s="4"/>
      <c r="AP63" s="4"/>
      <c r="AQ63" s="4"/>
      <c r="AR63" s="4"/>
      <c r="AS63" s="4"/>
      <c r="AT63" s="4"/>
      <c r="AU63" s="4"/>
      <c r="AV63" s="4"/>
      <c r="AW63" s="4"/>
      <c r="AX63" s="4"/>
      <c r="AY63" s="4"/>
      <c r="AZ63" s="4"/>
      <c r="BA63" s="4"/>
      <c r="BB63" s="4"/>
      <c r="BC63" s="4"/>
    </row>
    <row r="64" spans="1:55" x14ac:dyDescent="0.2">
      <c r="B64" s="51"/>
      <c r="C64" s="10"/>
      <c r="D64" s="10"/>
      <c r="E64" s="10"/>
      <c r="F64" s="10"/>
      <c r="G64" s="51"/>
      <c r="H64" s="51"/>
      <c r="I64" s="51"/>
      <c r="J64" s="51"/>
      <c r="K64" s="10"/>
      <c r="L64" s="10"/>
      <c r="M64" s="10"/>
      <c r="N64" s="51"/>
      <c r="O64" s="51"/>
      <c r="P64" s="51"/>
      <c r="Q64" s="10"/>
      <c r="R64" s="10"/>
      <c r="S64" s="10"/>
      <c r="T64" s="10"/>
      <c r="U64" s="51"/>
      <c r="V64" s="10"/>
      <c r="W64" s="10"/>
      <c r="X64" s="10"/>
      <c r="Y64" s="51"/>
      <c r="Z64" s="10"/>
      <c r="AA64" s="10"/>
      <c r="AB64" s="51"/>
      <c r="AE64" s="4"/>
      <c r="AF64" s="4"/>
      <c r="AG64" s="4"/>
      <c r="AH64" s="4"/>
      <c r="AI64" s="4"/>
      <c r="AJ64" s="4"/>
      <c r="AK64" s="4"/>
      <c r="AL64" s="4"/>
      <c r="AM64" s="4"/>
      <c r="AN64" s="4"/>
      <c r="AO64" s="4"/>
      <c r="AP64" s="4"/>
      <c r="AQ64" s="4"/>
      <c r="AR64" s="4"/>
      <c r="AS64" s="4"/>
      <c r="AT64" s="4"/>
      <c r="AU64" s="4"/>
      <c r="AV64" s="4"/>
      <c r="AW64" s="4"/>
      <c r="AX64" s="4"/>
      <c r="AY64" s="4"/>
      <c r="AZ64" s="4"/>
      <c r="BA64" s="4"/>
      <c r="BB64" s="4"/>
      <c r="BC64" s="4"/>
    </row>
    <row r="65" spans="2:55" x14ac:dyDescent="0.2">
      <c r="B65" s="51"/>
      <c r="C65" s="10"/>
      <c r="D65" s="10"/>
      <c r="E65" s="10"/>
      <c r="F65" s="10"/>
      <c r="G65" s="51"/>
      <c r="H65" s="51"/>
      <c r="I65" s="51"/>
      <c r="J65" s="51"/>
      <c r="K65" s="10"/>
      <c r="L65" s="10"/>
      <c r="M65" s="10"/>
      <c r="N65" s="51"/>
      <c r="O65" s="51"/>
      <c r="P65" s="51"/>
      <c r="Q65" s="10"/>
      <c r="R65" s="10"/>
      <c r="S65" s="10"/>
      <c r="T65" s="10"/>
      <c r="U65" s="51"/>
      <c r="V65" s="10"/>
      <c r="W65" s="10"/>
      <c r="X65" s="10"/>
      <c r="Y65" s="51"/>
      <c r="Z65" s="10"/>
      <c r="AA65" s="10"/>
      <c r="AB65" s="51"/>
      <c r="AE65" s="4"/>
      <c r="AF65" s="4"/>
      <c r="AG65" s="4"/>
      <c r="AH65" s="4"/>
      <c r="AI65" s="4"/>
      <c r="AJ65" s="4"/>
      <c r="AK65" s="4"/>
      <c r="AL65" s="4"/>
      <c r="AM65" s="4"/>
      <c r="AN65" s="4"/>
      <c r="AO65" s="4"/>
      <c r="AP65" s="4"/>
      <c r="AQ65" s="4"/>
      <c r="AR65" s="4"/>
      <c r="AS65" s="4"/>
      <c r="AT65" s="4"/>
      <c r="AU65" s="4"/>
      <c r="AV65" s="4"/>
      <c r="AW65" s="4"/>
      <c r="AX65" s="4"/>
      <c r="AY65" s="4"/>
      <c r="AZ65" s="4"/>
      <c r="BA65" s="4"/>
      <c r="BB65" s="4"/>
      <c r="BC65" s="4"/>
    </row>
    <row r="66" spans="2:55" x14ac:dyDescent="0.2">
      <c r="B66" s="51"/>
      <c r="C66" s="10"/>
      <c r="D66" s="10"/>
      <c r="E66" s="10"/>
      <c r="F66" s="10"/>
      <c r="G66" s="51"/>
      <c r="H66" s="51"/>
      <c r="I66" s="51"/>
      <c r="J66" s="51"/>
      <c r="K66" s="10"/>
      <c r="L66" s="10"/>
      <c r="M66" s="10"/>
      <c r="N66" s="51"/>
      <c r="O66" s="51"/>
      <c r="P66" s="51"/>
      <c r="Q66" s="10"/>
      <c r="R66" s="10"/>
      <c r="S66" s="10"/>
      <c r="T66" s="10"/>
      <c r="U66" s="51"/>
      <c r="V66" s="10"/>
      <c r="W66" s="10"/>
      <c r="X66" s="10"/>
      <c r="Y66" s="51"/>
      <c r="Z66" s="10"/>
      <c r="AA66" s="10"/>
      <c r="AB66" s="51"/>
      <c r="AE66" s="4"/>
      <c r="AF66" s="4"/>
      <c r="AG66" s="4"/>
      <c r="AH66" s="4"/>
      <c r="AI66" s="4"/>
      <c r="AJ66" s="4"/>
      <c r="AK66" s="4"/>
      <c r="AL66" s="4"/>
      <c r="AM66" s="4"/>
      <c r="AN66" s="4"/>
      <c r="AO66" s="4"/>
      <c r="AP66" s="4"/>
      <c r="AQ66" s="4"/>
      <c r="AR66" s="4"/>
      <c r="AS66" s="4"/>
      <c r="AT66" s="4"/>
      <c r="AU66" s="4"/>
      <c r="AV66" s="4"/>
      <c r="AW66" s="4"/>
      <c r="AX66" s="4"/>
      <c r="AY66" s="4"/>
      <c r="AZ66" s="4"/>
      <c r="BA66" s="4"/>
      <c r="BB66" s="4"/>
      <c r="BC66" s="4"/>
    </row>
    <row r="67" spans="2:55" x14ac:dyDescent="0.2">
      <c r="B67" s="51"/>
      <c r="C67" s="10"/>
      <c r="D67" s="10"/>
      <c r="E67" s="10"/>
      <c r="F67" s="10"/>
      <c r="G67" s="51"/>
      <c r="H67" s="51"/>
      <c r="I67" s="51"/>
      <c r="J67" s="51"/>
      <c r="K67" s="10"/>
      <c r="L67" s="10"/>
      <c r="M67" s="10"/>
      <c r="N67" s="51"/>
      <c r="O67" s="51"/>
      <c r="P67" s="51"/>
      <c r="Q67" s="10"/>
      <c r="R67" s="10"/>
      <c r="S67" s="10"/>
      <c r="T67" s="10"/>
      <c r="U67" s="51"/>
      <c r="V67" s="10"/>
      <c r="W67" s="10"/>
      <c r="X67" s="10"/>
      <c r="Y67" s="51"/>
      <c r="Z67" s="10"/>
      <c r="AA67" s="10"/>
      <c r="AB67" s="51"/>
      <c r="AE67" s="4"/>
      <c r="AF67" s="4"/>
      <c r="AG67" s="4"/>
      <c r="AH67" s="4"/>
      <c r="AI67" s="4"/>
      <c r="AJ67" s="4"/>
      <c r="AK67" s="4"/>
      <c r="AL67" s="4"/>
      <c r="AM67" s="4"/>
      <c r="AN67" s="4"/>
      <c r="AO67" s="4"/>
      <c r="AP67" s="4"/>
      <c r="AQ67" s="4"/>
      <c r="AR67" s="4"/>
      <c r="AS67" s="4"/>
      <c r="AT67" s="4"/>
      <c r="AU67" s="4"/>
      <c r="AV67" s="4"/>
      <c r="AW67" s="4"/>
      <c r="AX67" s="4"/>
      <c r="AY67" s="4"/>
      <c r="AZ67" s="4"/>
      <c r="BA67" s="4"/>
      <c r="BB67" s="4"/>
      <c r="BC67" s="4"/>
    </row>
    <row r="68" spans="2:55" x14ac:dyDescent="0.2">
      <c r="B68" s="51"/>
      <c r="C68" s="10"/>
      <c r="D68" s="10"/>
      <c r="E68" s="10"/>
      <c r="F68" s="10"/>
      <c r="G68" s="51"/>
      <c r="H68" s="51"/>
      <c r="I68" s="51"/>
      <c r="J68" s="51"/>
      <c r="K68" s="10"/>
      <c r="L68" s="10"/>
      <c r="M68" s="10"/>
      <c r="N68" s="51"/>
      <c r="O68" s="51"/>
      <c r="P68" s="51"/>
      <c r="Q68" s="10"/>
      <c r="R68" s="10"/>
      <c r="S68" s="10"/>
      <c r="T68" s="10"/>
      <c r="U68" s="51"/>
      <c r="V68" s="10"/>
      <c r="W68" s="10"/>
      <c r="X68" s="10"/>
      <c r="Y68" s="51"/>
      <c r="Z68" s="10"/>
      <c r="AA68" s="10"/>
      <c r="AB68" s="51"/>
      <c r="AE68" s="4"/>
      <c r="AF68" s="4"/>
      <c r="AG68" s="4"/>
      <c r="AH68" s="4"/>
      <c r="AI68" s="4"/>
      <c r="AJ68" s="4"/>
      <c r="AK68" s="4"/>
      <c r="AL68" s="4"/>
      <c r="AM68" s="4"/>
      <c r="AN68" s="4"/>
      <c r="AO68" s="4"/>
      <c r="AP68" s="4"/>
      <c r="AQ68" s="4"/>
      <c r="AR68" s="4"/>
      <c r="AS68" s="4"/>
      <c r="AT68" s="4"/>
      <c r="AU68" s="4"/>
      <c r="AV68" s="4"/>
      <c r="AW68" s="4"/>
      <c r="AX68" s="4"/>
      <c r="AY68" s="4"/>
      <c r="AZ68" s="4"/>
      <c r="BA68" s="4"/>
      <c r="BB68" s="4"/>
      <c r="BC68" s="4"/>
    </row>
    <row r="69" spans="2:55" x14ac:dyDescent="0.2">
      <c r="B69" s="51"/>
      <c r="C69" s="10"/>
      <c r="D69" s="10"/>
      <c r="E69" s="10"/>
      <c r="F69" s="10"/>
      <c r="G69" s="51"/>
      <c r="H69" s="51"/>
      <c r="I69" s="51"/>
      <c r="J69" s="51"/>
      <c r="K69" s="10"/>
      <c r="L69" s="10"/>
      <c r="M69" s="10"/>
      <c r="N69" s="51"/>
      <c r="O69" s="51"/>
      <c r="P69" s="51"/>
      <c r="Q69" s="10"/>
      <c r="R69" s="10"/>
      <c r="S69" s="10"/>
      <c r="T69" s="10"/>
      <c r="U69" s="51"/>
      <c r="V69" s="10"/>
      <c r="W69" s="10"/>
      <c r="X69" s="10"/>
      <c r="Y69" s="51"/>
      <c r="Z69" s="10"/>
      <c r="AA69" s="10"/>
      <c r="AB69" s="51"/>
      <c r="AE69" s="4"/>
      <c r="AF69" s="4"/>
      <c r="AG69" s="4"/>
      <c r="AH69" s="4"/>
      <c r="AI69" s="4"/>
      <c r="AJ69" s="4"/>
      <c r="AK69" s="4"/>
      <c r="AL69" s="4"/>
      <c r="AM69" s="4"/>
      <c r="AN69" s="4"/>
      <c r="AO69" s="4"/>
      <c r="AP69" s="4"/>
      <c r="AQ69" s="4"/>
      <c r="AR69" s="4"/>
      <c r="AS69" s="4"/>
      <c r="AT69" s="4"/>
      <c r="AU69" s="4"/>
      <c r="AV69" s="4"/>
      <c r="AW69" s="4"/>
      <c r="AX69" s="4"/>
      <c r="AY69" s="4"/>
      <c r="AZ69" s="4"/>
      <c r="BA69" s="4"/>
      <c r="BB69" s="4"/>
      <c r="BC69" s="4"/>
    </row>
    <row r="70" spans="2:55" x14ac:dyDescent="0.2">
      <c r="B70" s="51"/>
      <c r="C70" s="10"/>
      <c r="D70" s="10"/>
      <c r="E70" s="10"/>
      <c r="F70" s="10"/>
      <c r="G70" s="51"/>
      <c r="H70" s="51"/>
      <c r="I70" s="51"/>
      <c r="J70" s="51"/>
      <c r="K70" s="10"/>
      <c r="L70" s="10"/>
      <c r="M70" s="10"/>
      <c r="N70" s="51"/>
      <c r="O70" s="51"/>
      <c r="P70" s="51"/>
      <c r="Q70" s="10"/>
      <c r="R70" s="10"/>
      <c r="S70" s="10"/>
      <c r="T70" s="10"/>
      <c r="U70" s="51"/>
      <c r="V70" s="10"/>
      <c r="W70" s="10"/>
      <c r="X70" s="10"/>
      <c r="Y70" s="51"/>
      <c r="Z70" s="10"/>
      <c r="AA70" s="10"/>
      <c r="AB70" s="51"/>
      <c r="AE70" s="4"/>
      <c r="AF70" s="4"/>
      <c r="AG70" s="4"/>
      <c r="AH70" s="4"/>
      <c r="AI70" s="4"/>
      <c r="AJ70" s="4"/>
      <c r="AK70" s="4"/>
      <c r="AL70" s="4"/>
      <c r="AM70" s="4"/>
      <c r="AN70" s="4"/>
      <c r="AO70" s="4"/>
      <c r="AP70" s="4"/>
      <c r="AQ70" s="4"/>
      <c r="AR70" s="4"/>
      <c r="AS70" s="4"/>
      <c r="AT70" s="4"/>
      <c r="AU70" s="4"/>
      <c r="AV70" s="4"/>
      <c r="AW70" s="4"/>
      <c r="AX70" s="4"/>
      <c r="AY70" s="4"/>
      <c r="AZ70" s="4"/>
      <c r="BA70" s="4"/>
      <c r="BB70" s="4"/>
      <c r="BC70" s="4"/>
    </row>
    <row r="71" spans="2:55" x14ac:dyDescent="0.2">
      <c r="B71" s="51"/>
      <c r="C71" s="10"/>
      <c r="D71" s="10"/>
      <c r="E71" s="10"/>
      <c r="F71" s="10"/>
      <c r="G71" s="51"/>
      <c r="H71" s="51"/>
      <c r="I71" s="51"/>
      <c r="J71" s="51"/>
      <c r="K71" s="10"/>
      <c r="L71" s="10"/>
      <c r="M71" s="10"/>
      <c r="N71" s="51"/>
      <c r="O71" s="51"/>
      <c r="P71" s="51"/>
      <c r="Q71" s="10"/>
      <c r="R71" s="10"/>
      <c r="S71" s="10"/>
      <c r="T71" s="10"/>
      <c r="U71" s="51"/>
      <c r="V71" s="10"/>
      <c r="W71" s="10"/>
      <c r="X71" s="10"/>
      <c r="Y71" s="51"/>
      <c r="Z71" s="10"/>
      <c r="AA71" s="10"/>
      <c r="AB71" s="51"/>
      <c r="AE71" s="4"/>
      <c r="AF71" s="4"/>
      <c r="AG71" s="4"/>
      <c r="AH71" s="4"/>
      <c r="AI71" s="4"/>
      <c r="AJ71" s="4"/>
      <c r="AK71" s="4"/>
      <c r="AL71" s="4"/>
      <c r="AM71" s="4"/>
      <c r="AN71" s="4"/>
      <c r="AO71" s="4"/>
      <c r="AP71" s="4"/>
      <c r="AQ71" s="4"/>
      <c r="AR71" s="4"/>
      <c r="AS71" s="4"/>
      <c r="AT71" s="4"/>
      <c r="AU71" s="4"/>
      <c r="AV71" s="4"/>
      <c r="AW71" s="4"/>
      <c r="AX71" s="4"/>
      <c r="AY71" s="4"/>
      <c r="AZ71" s="4"/>
      <c r="BA71" s="4"/>
      <c r="BB71" s="4"/>
      <c r="BC71" s="4"/>
    </row>
  </sheetData>
  <autoFilter ref="A2:AD50" xr:uid="{39302CE7-6679-4B4D-BFDA-E1639FE2DE55}"/>
  <mergeCells count="11">
    <mergeCell ref="Y1:AA1"/>
    <mergeCell ref="AB1:AB2"/>
    <mergeCell ref="A1:A2"/>
    <mergeCell ref="B1:D1"/>
    <mergeCell ref="G1:M1"/>
    <mergeCell ref="N1:R1"/>
    <mergeCell ref="U1:X1"/>
    <mergeCell ref="E1:E2"/>
    <mergeCell ref="F1:F2"/>
    <mergeCell ref="S1:S2"/>
    <mergeCell ref="T1:T2"/>
  </mergeCells>
  <conditionalFormatting sqref="A3:AB50">
    <cfRule type="expression" dxfId="2" priority="1">
      <formula>MOD(ROW(),2)=1</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ignoredErrors>
    <ignoredError sqref="Z52 Q52 K52 C52" formula="1"/>
    <ignoredError sqref="F53:F5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80925-9F9F-4E65-87D6-4771EE05B3BB}">
  <sheetPr>
    <tabColor theme="7" tint="0.39997558519241921"/>
  </sheetPr>
  <dimension ref="A1:AX71"/>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38.140625" style="3" customWidth="1"/>
    <col min="2" max="3" width="12" style="40" bestFit="1" customWidth="1"/>
    <col min="4" max="4" width="11.5703125" style="40" bestFit="1" customWidth="1"/>
    <col min="5" max="5" width="11.42578125" style="40" customWidth="1"/>
    <col min="6" max="6" width="13.7109375" style="3" customWidth="1"/>
    <col min="7" max="7" width="11.42578125" style="3" customWidth="1"/>
    <col min="8" max="8" width="12" style="40" bestFit="1" customWidth="1"/>
    <col min="9" max="9" width="11.42578125" style="8" customWidth="1"/>
    <col min="10" max="10" width="11.42578125" style="3" customWidth="1"/>
    <col min="11" max="11" width="15.28515625" style="40" customWidth="1"/>
    <col min="12" max="12" width="15.28515625" style="3" customWidth="1"/>
    <col min="13" max="13" width="13.5703125" style="3" customWidth="1"/>
    <col min="14" max="15" width="12" style="40" bestFit="1" customWidth="1"/>
    <col min="16" max="16" width="42" style="3" customWidth="1"/>
    <col min="17" max="17" width="16.42578125" style="3" customWidth="1"/>
    <col min="18" max="18" width="14.140625" style="3" customWidth="1"/>
    <col min="19" max="19" width="13.28515625" style="3" customWidth="1"/>
    <col min="20" max="20" width="13.5703125" style="40" bestFit="1" customWidth="1"/>
    <col min="21" max="22" width="11.42578125" style="3" customWidth="1"/>
    <col min="23" max="23" width="15.28515625" style="40" customWidth="1"/>
    <col min="24" max="24" width="20.28515625" style="3" hidden="1" customWidth="1"/>
    <col min="25" max="25" width="11.42578125" style="3" hidden="1" customWidth="1"/>
    <col min="26" max="26" width="15.28515625" style="3" customWidth="1"/>
    <col min="27" max="28" width="11.42578125" style="3" bestFit="1" customWidth="1"/>
    <col min="29" max="32" width="15.28515625" style="3" customWidth="1"/>
    <col min="33" max="34" width="11.42578125" style="3" bestFit="1" customWidth="1"/>
    <col min="35" max="38" width="15.28515625" style="3" customWidth="1"/>
    <col min="39" max="39" width="11.42578125" style="3" bestFit="1" customWidth="1"/>
    <col min="40" max="40" width="15.28515625" style="3" customWidth="1"/>
    <col min="41" max="41" width="11.42578125" style="3" bestFit="1" customWidth="1"/>
    <col min="42" max="42" width="15.28515625" style="3" customWidth="1"/>
    <col min="43" max="43" width="11.42578125" style="3" bestFit="1" customWidth="1"/>
    <col min="44" max="45" width="15.28515625" style="3" customWidth="1"/>
    <col min="46" max="46" width="11.42578125" style="3" bestFit="1" customWidth="1"/>
    <col min="47" max="47" width="15.28515625" style="3" customWidth="1"/>
    <col min="48" max="16384" width="9.140625" style="3"/>
  </cols>
  <sheetData>
    <row r="1" spans="1:50" ht="12.75" customHeight="1" x14ac:dyDescent="0.2">
      <c r="A1" s="157" t="s">
        <v>23</v>
      </c>
      <c r="B1" s="170" t="s">
        <v>309</v>
      </c>
      <c r="C1" s="170"/>
      <c r="D1" s="170"/>
      <c r="E1" s="170"/>
      <c r="F1" s="170"/>
      <c r="G1" s="193"/>
      <c r="H1" s="187" t="s">
        <v>310</v>
      </c>
      <c r="I1" s="188"/>
      <c r="J1" s="189"/>
      <c r="K1" s="185" t="s">
        <v>311</v>
      </c>
      <c r="L1" s="186"/>
      <c r="M1" s="194"/>
      <c r="N1" s="179" t="s">
        <v>312</v>
      </c>
      <c r="O1" s="180"/>
      <c r="P1" s="180"/>
      <c r="Q1" s="180"/>
      <c r="R1" s="180"/>
      <c r="S1" s="181"/>
      <c r="T1" s="182"/>
      <c r="U1" s="183"/>
      <c r="V1" s="184"/>
      <c r="W1" s="191" t="s">
        <v>179</v>
      </c>
    </row>
    <row r="2" spans="1:50" s="2" customFormat="1" ht="66" customHeight="1" x14ac:dyDescent="0.2">
      <c r="A2" s="158"/>
      <c r="B2" s="47" t="s">
        <v>195</v>
      </c>
      <c r="C2" s="47" t="s">
        <v>196</v>
      </c>
      <c r="D2" s="47" t="s">
        <v>197</v>
      </c>
      <c r="E2" s="47" t="s">
        <v>313</v>
      </c>
      <c r="F2" s="17" t="s">
        <v>314</v>
      </c>
      <c r="G2" s="17" t="s">
        <v>315</v>
      </c>
      <c r="H2" s="42" t="s">
        <v>198</v>
      </c>
      <c r="I2" s="20" t="s">
        <v>316</v>
      </c>
      <c r="J2" s="20" t="s">
        <v>317</v>
      </c>
      <c r="K2" s="54" t="s">
        <v>199</v>
      </c>
      <c r="L2" s="19" t="s">
        <v>318</v>
      </c>
      <c r="M2" s="19" t="s">
        <v>319</v>
      </c>
      <c r="N2" s="45" t="s">
        <v>200</v>
      </c>
      <c r="O2" s="98" t="s">
        <v>201</v>
      </c>
      <c r="P2" s="21" t="s">
        <v>202</v>
      </c>
      <c r="Q2" s="21" t="s">
        <v>320</v>
      </c>
      <c r="R2" s="22" t="s">
        <v>321</v>
      </c>
      <c r="S2" s="22" t="s">
        <v>322</v>
      </c>
      <c r="T2" s="44" t="s">
        <v>203</v>
      </c>
      <c r="U2" s="18" t="s">
        <v>204</v>
      </c>
      <c r="V2" s="18" t="s">
        <v>323</v>
      </c>
      <c r="W2" s="192"/>
      <c r="X2" s="2" t="s">
        <v>24</v>
      </c>
      <c r="Y2" s="2" t="s">
        <v>207</v>
      </c>
    </row>
    <row r="3" spans="1:50" ht="25.5" x14ac:dyDescent="0.2">
      <c r="A3" s="23" t="s">
        <v>45</v>
      </c>
      <c r="B3" s="68">
        <v>1351</v>
      </c>
      <c r="C3" s="68">
        <v>1351</v>
      </c>
      <c r="D3" s="68">
        <v>1351</v>
      </c>
      <c r="E3" s="68">
        <f>B3+C3+D3</f>
        <v>4053</v>
      </c>
      <c r="F3" s="26">
        <f t="shared" ref="F3:F50" si="0">E3/T3</f>
        <v>2.5856459330143539E-2</v>
      </c>
      <c r="G3" s="99">
        <f t="shared" ref="G3:G50" si="1">E3/Y3</f>
        <v>0.24849785407725322</v>
      </c>
      <c r="H3" s="43">
        <v>94454</v>
      </c>
      <c r="I3" s="26">
        <f t="shared" ref="I3:I50" si="2">H3/T3</f>
        <v>0.60257735247208932</v>
      </c>
      <c r="J3" s="99">
        <f t="shared" ref="J3:J50" si="3">H3/Y3</f>
        <v>5.7911710606989573</v>
      </c>
      <c r="K3" s="43">
        <v>13195</v>
      </c>
      <c r="L3" s="26">
        <f t="shared" ref="L3:L50" si="4">K3/T3</f>
        <v>8.41786283891547E-2</v>
      </c>
      <c r="M3" s="99">
        <f t="shared" ref="M3:M50" si="5">K3/Y3</f>
        <v>0.80901287553648071</v>
      </c>
      <c r="N3" s="43">
        <v>23118</v>
      </c>
      <c r="O3" s="68">
        <v>21930</v>
      </c>
      <c r="P3" s="34" t="s">
        <v>209</v>
      </c>
      <c r="Q3" s="100">
        <f>N3+O3</f>
        <v>45048</v>
      </c>
      <c r="R3" s="29">
        <f>Q3/T3</f>
        <v>0.28738755980861241</v>
      </c>
      <c r="S3" s="101">
        <f>Q3/Y3</f>
        <v>2.7619865113427347</v>
      </c>
      <c r="T3" s="43">
        <v>156750</v>
      </c>
      <c r="U3" s="26">
        <f t="shared" ref="U3:U50" si="6">T3/W3</f>
        <v>9.4129727879513944E-2</v>
      </c>
      <c r="V3" s="99">
        <f t="shared" ref="V3:V50" si="7">T3/Y3</f>
        <v>9.6106683016554264</v>
      </c>
      <c r="W3" s="102">
        <v>1665255</v>
      </c>
      <c r="X3" s="4" t="s">
        <v>46</v>
      </c>
      <c r="Y3" s="5">
        <v>16310</v>
      </c>
      <c r="Z3" s="4"/>
      <c r="AA3" s="4"/>
      <c r="AB3" s="4"/>
      <c r="AC3" s="4"/>
      <c r="AD3" s="5"/>
      <c r="AE3" s="5"/>
      <c r="AF3" s="4"/>
      <c r="AG3" s="4"/>
      <c r="AH3" s="4"/>
      <c r="AI3" s="4"/>
      <c r="AJ3" s="5"/>
      <c r="AK3" s="5"/>
      <c r="AL3" s="4"/>
      <c r="AM3" s="4"/>
      <c r="AN3" s="4"/>
      <c r="AO3" s="4"/>
      <c r="AP3" s="4"/>
      <c r="AQ3" s="4"/>
      <c r="AR3" s="4"/>
      <c r="AS3" s="4"/>
      <c r="AT3" s="7"/>
      <c r="AU3" s="4"/>
      <c r="AV3" s="4"/>
      <c r="AW3" s="7"/>
      <c r="AX3" s="4"/>
    </row>
    <row r="4" spans="1:50" x14ac:dyDescent="0.2">
      <c r="A4" s="23" t="s">
        <v>48</v>
      </c>
      <c r="B4" s="68">
        <v>0</v>
      </c>
      <c r="C4" s="68">
        <v>0</v>
      </c>
      <c r="D4" s="68">
        <v>0</v>
      </c>
      <c r="E4" s="68">
        <f t="shared" ref="E4:E50" si="8">B4+C4+D4</f>
        <v>0</v>
      </c>
      <c r="F4" s="26">
        <f t="shared" si="0"/>
        <v>0</v>
      </c>
      <c r="G4" s="99">
        <f t="shared" si="1"/>
        <v>0</v>
      </c>
      <c r="H4" s="43">
        <v>98741</v>
      </c>
      <c r="I4" s="26">
        <f t="shared" si="2"/>
        <v>0.57914648022804327</v>
      </c>
      <c r="J4" s="99">
        <f t="shared" si="3"/>
        <v>4.3016903371961313</v>
      </c>
      <c r="K4" s="43">
        <v>4375</v>
      </c>
      <c r="L4" s="26">
        <f t="shared" si="4"/>
        <v>2.5660727063708987E-2</v>
      </c>
      <c r="M4" s="99">
        <f t="shared" si="5"/>
        <v>0.19059858848131045</v>
      </c>
      <c r="N4" s="43">
        <v>32418</v>
      </c>
      <c r="O4" s="68">
        <v>34960</v>
      </c>
      <c r="P4" s="34" t="s">
        <v>50</v>
      </c>
      <c r="Q4" s="100">
        <f t="shared" ref="Q4:Q50" si="9">N4+O4</f>
        <v>67378</v>
      </c>
      <c r="R4" s="29">
        <f t="shared" ref="R4:R50" si="10">Q4/T4</f>
        <v>0.39519279270824781</v>
      </c>
      <c r="S4" s="101">
        <f t="shared" ref="S4:S50" si="11">Q4/Y4</f>
        <v>2.9353489587871393</v>
      </c>
      <c r="T4" s="43">
        <v>170494</v>
      </c>
      <c r="U4" s="26">
        <f t="shared" si="6"/>
        <v>0.19469630874782456</v>
      </c>
      <c r="V4" s="99">
        <f t="shared" si="7"/>
        <v>7.4276378844645814</v>
      </c>
      <c r="W4" s="102">
        <v>875692</v>
      </c>
      <c r="X4" s="4" t="s">
        <v>49</v>
      </c>
      <c r="Y4" s="5">
        <v>22954</v>
      </c>
      <c r="Z4" s="4"/>
      <c r="AA4" s="4"/>
      <c r="AB4" s="4"/>
      <c r="AC4" s="4"/>
      <c r="AD4" s="5"/>
      <c r="AE4" s="5"/>
      <c r="AF4" s="4"/>
      <c r="AG4" s="4"/>
      <c r="AH4" s="4"/>
      <c r="AI4" s="4"/>
      <c r="AJ4" s="5"/>
      <c r="AK4" s="5"/>
      <c r="AL4" s="4"/>
      <c r="AM4" s="4"/>
      <c r="AN4" s="4"/>
      <c r="AO4" s="4"/>
      <c r="AP4" s="4"/>
      <c r="AQ4" s="4"/>
      <c r="AR4" s="4"/>
      <c r="AS4" s="4"/>
      <c r="AT4" s="7"/>
      <c r="AU4" s="4"/>
      <c r="AV4" s="4"/>
      <c r="AW4" s="7"/>
      <c r="AX4" s="4"/>
    </row>
    <row r="5" spans="1:50" ht="25.5" x14ac:dyDescent="0.2">
      <c r="A5" s="23" t="s">
        <v>51</v>
      </c>
      <c r="B5" s="68">
        <v>4366</v>
      </c>
      <c r="C5" s="68">
        <v>1927</v>
      </c>
      <c r="D5" s="68">
        <v>0</v>
      </c>
      <c r="E5" s="68">
        <f t="shared" si="8"/>
        <v>6293</v>
      </c>
      <c r="F5" s="26">
        <f t="shared" si="0"/>
        <v>4.4281351590976258E-2</v>
      </c>
      <c r="G5" s="99">
        <f t="shared" si="1"/>
        <v>0.44774101743151901</v>
      </c>
      <c r="H5" s="43">
        <v>79121</v>
      </c>
      <c r="I5" s="26">
        <f t="shared" si="2"/>
        <v>0.55674317801201856</v>
      </c>
      <c r="J5" s="99">
        <f t="shared" si="3"/>
        <v>5.6293845606545716</v>
      </c>
      <c r="K5" s="43">
        <v>18390</v>
      </c>
      <c r="L5" s="26">
        <f t="shared" si="4"/>
        <v>0.12940315521342022</v>
      </c>
      <c r="M5" s="99">
        <f t="shared" si="5"/>
        <v>1.3084311632870864</v>
      </c>
      <c r="N5" s="43">
        <v>19922</v>
      </c>
      <c r="O5" s="68">
        <v>18388</v>
      </c>
      <c r="P5" s="34" t="s">
        <v>211</v>
      </c>
      <c r="Q5" s="100">
        <f t="shared" si="9"/>
        <v>38310</v>
      </c>
      <c r="R5" s="29">
        <f t="shared" si="10"/>
        <v>0.26957231518358499</v>
      </c>
      <c r="S5" s="101">
        <f t="shared" si="11"/>
        <v>2.7257203842049091</v>
      </c>
      <c r="T5" s="43">
        <v>142114</v>
      </c>
      <c r="U5" s="26">
        <f t="shared" si="6"/>
        <v>0.15534385982171647</v>
      </c>
      <c r="V5" s="99">
        <f t="shared" si="7"/>
        <v>10.111277125578086</v>
      </c>
      <c r="W5" s="102">
        <v>914835</v>
      </c>
      <c r="X5" s="4" t="s">
        <v>52</v>
      </c>
      <c r="Y5" s="5">
        <v>14055</v>
      </c>
      <c r="Z5" s="4"/>
      <c r="AA5" s="4"/>
      <c r="AB5" s="4"/>
      <c r="AC5" s="4"/>
      <c r="AD5" s="5"/>
      <c r="AE5" s="5"/>
      <c r="AF5" s="4"/>
      <c r="AG5" s="4"/>
      <c r="AH5" s="4"/>
      <c r="AI5" s="4"/>
      <c r="AJ5" s="5"/>
      <c r="AK5" s="5"/>
      <c r="AL5" s="4"/>
      <c r="AM5" s="4"/>
      <c r="AN5" s="4"/>
      <c r="AO5" s="4"/>
      <c r="AP5" s="6"/>
      <c r="AQ5" s="4"/>
      <c r="AR5" s="5"/>
      <c r="AS5" s="4"/>
      <c r="AT5" s="7"/>
      <c r="AU5" s="4"/>
      <c r="AV5" s="4"/>
      <c r="AW5" s="7"/>
      <c r="AX5" s="4"/>
    </row>
    <row r="6" spans="1:50" x14ac:dyDescent="0.2">
      <c r="A6" s="23" t="s">
        <v>54</v>
      </c>
      <c r="B6" s="68">
        <v>1000</v>
      </c>
      <c r="C6" s="68">
        <v>272</v>
      </c>
      <c r="D6" s="68">
        <v>0</v>
      </c>
      <c r="E6" s="68">
        <f t="shared" si="8"/>
        <v>1272</v>
      </c>
      <c r="F6" s="26">
        <f t="shared" si="0"/>
        <v>3.3882954636264354E-2</v>
      </c>
      <c r="G6" s="99">
        <f t="shared" si="1"/>
        <v>0.66947368421052633</v>
      </c>
      <c r="H6" s="43">
        <v>6302</v>
      </c>
      <c r="I6" s="26">
        <f t="shared" si="2"/>
        <v>0.16786979569004554</v>
      </c>
      <c r="J6" s="99">
        <f t="shared" si="3"/>
        <v>3.316842105263158</v>
      </c>
      <c r="K6" s="43">
        <v>2500</v>
      </c>
      <c r="L6" s="26">
        <f t="shared" si="4"/>
        <v>6.6593857382595031E-2</v>
      </c>
      <c r="M6" s="99">
        <f t="shared" si="5"/>
        <v>1.3157894736842106</v>
      </c>
      <c r="N6" s="43">
        <v>10057</v>
      </c>
      <c r="O6" s="68">
        <v>17410</v>
      </c>
      <c r="P6" s="34" t="s">
        <v>212</v>
      </c>
      <c r="Q6" s="100">
        <f t="shared" si="9"/>
        <v>27467</v>
      </c>
      <c r="R6" s="29">
        <f t="shared" si="10"/>
        <v>0.73165339229109505</v>
      </c>
      <c r="S6" s="101">
        <f t="shared" si="11"/>
        <v>14.456315789473685</v>
      </c>
      <c r="T6" s="43">
        <v>37541</v>
      </c>
      <c r="U6" s="26">
        <f t="shared" si="6"/>
        <v>0.29357346179111016</v>
      </c>
      <c r="V6" s="99">
        <f t="shared" si="7"/>
        <v>19.758421052631579</v>
      </c>
      <c r="W6" s="102">
        <v>127876</v>
      </c>
      <c r="X6" s="4" t="s">
        <v>52</v>
      </c>
      <c r="Y6" s="5">
        <v>1900</v>
      </c>
      <c r="Z6" s="4"/>
      <c r="AA6" s="4"/>
      <c r="AB6" s="4"/>
      <c r="AC6" s="4"/>
      <c r="AD6" s="5"/>
      <c r="AE6" s="5"/>
      <c r="AF6" s="4"/>
      <c r="AG6" s="4"/>
      <c r="AH6" s="4"/>
      <c r="AI6" s="4"/>
      <c r="AJ6" s="5"/>
      <c r="AK6" s="5"/>
      <c r="AL6" s="4"/>
      <c r="AM6" s="4"/>
      <c r="AN6" s="4"/>
      <c r="AO6" s="4"/>
      <c r="AP6" s="6"/>
      <c r="AQ6" s="4"/>
      <c r="AR6" s="4"/>
      <c r="AS6" s="4"/>
      <c r="AT6" s="7"/>
      <c r="AU6" s="4"/>
      <c r="AV6" s="4"/>
      <c r="AW6" s="7"/>
      <c r="AX6" s="4"/>
    </row>
    <row r="7" spans="1:50" x14ac:dyDescent="0.2">
      <c r="A7" s="23" t="s">
        <v>55</v>
      </c>
      <c r="B7" s="68">
        <v>0</v>
      </c>
      <c r="C7" s="68">
        <v>0</v>
      </c>
      <c r="D7" s="68">
        <v>0</v>
      </c>
      <c r="E7" s="68">
        <f t="shared" si="8"/>
        <v>0</v>
      </c>
      <c r="F7" s="26">
        <f t="shared" si="0"/>
        <v>0</v>
      </c>
      <c r="G7" s="99">
        <f t="shared" si="1"/>
        <v>0</v>
      </c>
      <c r="H7" s="43">
        <v>28066</v>
      </c>
      <c r="I7" s="26">
        <f t="shared" si="2"/>
        <v>0.40543156374142292</v>
      </c>
      <c r="J7" s="99">
        <f t="shared" si="3"/>
        <v>1.4484929810074318</v>
      </c>
      <c r="K7" s="43">
        <v>2320</v>
      </c>
      <c r="L7" s="26">
        <f t="shared" si="4"/>
        <v>3.3513903936439146E-2</v>
      </c>
      <c r="M7" s="99">
        <f t="shared" si="5"/>
        <v>0.11973575557390587</v>
      </c>
      <c r="N7" s="43">
        <v>21413</v>
      </c>
      <c r="O7" s="68">
        <v>17426</v>
      </c>
      <c r="P7" s="34" t="s">
        <v>214</v>
      </c>
      <c r="Q7" s="100">
        <f t="shared" si="9"/>
        <v>38839</v>
      </c>
      <c r="R7" s="29">
        <f t="shared" si="10"/>
        <v>0.56105453232213798</v>
      </c>
      <c r="S7" s="101">
        <f t="shared" si="11"/>
        <v>2.0044900908340213</v>
      </c>
      <c r="T7" s="43">
        <v>69225</v>
      </c>
      <c r="U7" s="26">
        <f t="shared" si="6"/>
        <v>0.32875990197754601</v>
      </c>
      <c r="V7" s="99">
        <f t="shared" si="7"/>
        <v>3.5727188274153594</v>
      </c>
      <c r="W7" s="102">
        <v>210564</v>
      </c>
      <c r="X7" s="4" t="s">
        <v>56</v>
      </c>
      <c r="Y7" s="5">
        <v>19376</v>
      </c>
      <c r="Z7" s="4"/>
      <c r="AA7" s="4"/>
      <c r="AB7" s="4"/>
      <c r="AC7" s="4"/>
      <c r="AD7" s="5"/>
      <c r="AE7" s="5"/>
      <c r="AF7" s="4"/>
      <c r="AG7" s="4"/>
      <c r="AH7" s="4"/>
      <c r="AI7" s="4"/>
      <c r="AJ7" s="5"/>
      <c r="AK7" s="5"/>
      <c r="AL7" s="4"/>
      <c r="AM7" s="4"/>
      <c r="AN7" s="4"/>
      <c r="AO7" s="4"/>
      <c r="AP7" s="4"/>
      <c r="AQ7" s="4"/>
      <c r="AR7" s="4"/>
      <c r="AS7" s="4"/>
      <c r="AT7" s="7"/>
      <c r="AU7" s="4"/>
      <c r="AV7" s="4"/>
      <c r="AW7" s="7"/>
      <c r="AX7" s="4"/>
    </row>
    <row r="8" spans="1:50" ht="25.5" x14ac:dyDescent="0.2">
      <c r="A8" s="23" t="s">
        <v>58</v>
      </c>
      <c r="B8" s="68">
        <v>1268</v>
      </c>
      <c r="C8" s="68">
        <v>6395</v>
      </c>
      <c r="D8" s="68">
        <v>4638</v>
      </c>
      <c r="E8" s="68">
        <f t="shared" si="8"/>
        <v>12301</v>
      </c>
      <c r="F8" s="26">
        <f t="shared" si="0"/>
        <v>0.16010672914226215</v>
      </c>
      <c r="G8" s="99">
        <f t="shared" si="1"/>
        <v>1.571611089817299</v>
      </c>
      <c r="H8" s="43">
        <v>36092</v>
      </c>
      <c r="I8" s="26">
        <f t="shared" si="2"/>
        <v>0.46976441494207993</v>
      </c>
      <c r="J8" s="99">
        <f t="shared" si="3"/>
        <v>4.6112175801712025</v>
      </c>
      <c r="K8" s="43">
        <v>4865</v>
      </c>
      <c r="L8" s="26">
        <f t="shared" si="4"/>
        <v>6.3321619159182607E-2</v>
      </c>
      <c r="M8" s="99">
        <f t="shared" si="5"/>
        <v>0.62156637281206084</v>
      </c>
      <c r="N8" s="43">
        <v>11094</v>
      </c>
      <c r="O8" s="68">
        <v>12478</v>
      </c>
      <c r="P8" s="34" t="s">
        <v>216</v>
      </c>
      <c r="Q8" s="100">
        <f t="shared" si="9"/>
        <v>23572</v>
      </c>
      <c r="R8" s="29">
        <f t="shared" si="10"/>
        <v>0.30680723675647531</v>
      </c>
      <c r="S8" s="101">
        <f t="shared" si="11"/>
        <v>3.0116264213619521</v>
      </c>
      <c r="T8" s="43">
        <v>76830</v>
      </c>
      <c r="U8" s="26">
        <f t="shared" si="6"/>
        <v>0.22426682001150086</v>
      </c>
      <c r="V8" s="99">
        <f t="shared" si="7"/>
        <v>9.8160214641625139</v>
      </c>
      <c r="W8" s="102">
        <v>342583</v>
      </c>
      <c r="X8" s="4" t="s">
        <v>59</v>
      </c>
      <c r="Y8" s="5">
        <v>7827</v>
      </c>
      <c r="Z8" s="4"/>
      <c r="AA8" s="4"/>
      <c r="AB8" s="4"/>
      <c r="AC8" s="4"/>
      <c r="AD8" s="5"/>
      <c r="AE8" s="5"/>
      <c r="AF8" s="4"/>
      <c r="AG8" s="4"/>
      <c r="AH8" s="4"/>
      <c r="AI8" s="4"/>
      <c r="AJ8" s="5"/>
      <c r="AK8" s="5"/>
      <c r="AL8" s="4"/>
      <c r="AM8" s="4"/>
      <c r="AN8" s="4"/>
      <c r="AO8" s="4"/>
      <c r="AP8" s="6"/>
      <c r="AQ8" s="4"/>
      <c r="AR8" s="4"/>
      <c r="AS8" s="4"/>
      <c r="AT8" s="7"/>
      <c r="AU8" s="4"/>
      <c r="AV8" s="4"/>
      <c r="AW8" s="7"/>
      <c r="AX8" s="4"/>
    </row>
    <row r="9" spans="1:50" x14ac:dyDescent="0.2">
      <c r="A9" s="23" t="s">
        <v>61</v>
      </c>
      <c r="B9" s="68">
        <v>6066</v>
      </c>
      <c r="C9" s="68">
        <v>12728</v>
      </c>
      <c r="D9" s="68">
        <v>23445</v>
      </c>
      <c r="E9" s="68">
        <f t="shared" si="8"/>
        <v>42239</v>
      </c>
      <c r="F9" s="26">
        <f t="shared" si="0"/>
        <v>0.27534663598495468</v>
      </c>
      <c r="G9" s="99">
        <f t="shared" si="1"/>
        <v>1.2063460330153652</v>
      </c>
      <c r="H9" s="43">
        <v>30783</v>
      </c>
      <c r="I9" s="26">
        <f t="shared" si="2"/>
        <v>0.20066752279942374</v>
      </c>
      <c r="J9" s="99">
        <f t="shared" si="3"/>
        <v>0.87916262066601936</v>
      </c>
      <c r="K9" s="43">
        <v>0</v>
      </c>
      <c r="L9" s="26">
        <f t="shared" si="4"/>
        <v>0</v>
      </c>
      <c r="M9" s="99">
        <f t="shared" si="5"/>
        <v>0</v>
      </c>
      <c r="N9" s="43">
        <v>49630</v>
      </c>
      <c r="O9" s="68">
        <v>30751</v>
      </c>
      <c r="P9" s="34" t="s">
        <v>218</v>
      </c>
      <c r="Q9" s="100">
        <f t="shared" si="9"/>
        <v>80381</v>
      </c>
      <c r="R9" s="29">
        <f t="shared" si="10"/>
        <v>0.52398584121562164</v>
      </c>
      <c r="S9" s="101">
        <f t="shared" si="11"/>
        <v>2.2956817273090762</v>
      </c>
      <c r="T9" s="43">
        <v>153403</v>
      </c>
      <c r="U9" s="26">
        <f t="shared" si="6"/>
        <v>0.13539899556034141</v>
      </c>
      <c r="V9" s="99">
        <f t="shared" si="7"/>
        <v>4.3811903809904607</v>
      </c>
      <c r="W9" s="102">
        <v>1132970</v>
      </c>
      <c r="X9" s="4" t="s">
        <v>62</v>
      </c>
      <c r="Y9" s="5">
        <v>35014</v>
      </c>
      <c r="Z9" s="4"/>
      <c r="AA9" s="4"/>
      <c r="AB9" s="4"/>
      <c r="AC9" s="4"/>
      <c r="AD9" s="5"/>
      <c r="AE9" s="5"/>
      <c r="AF9" s="4"/>
      <c r="AG9" s="4"/>
      <c r="AH9" s="4"/>
      <c r="AI9" s="4"/>
      <c r="AJ9" s="5"/>
      <c r="AK9" s="5"/>
      <c r="AL9" s="4"/>
      <c r="AM9" s="4"/>
      <c r="AN9" s="4"/>
      <c r="AO9" s="4"/>
      <c r="AP9" s="4"/>
      <c r="AQ9" s="4"/>
      <c r="AR9" s="4"/>
      <c r="AS9" s="4"/>
      <c r="AT9" s="7"/>
      <c r="AU9" s="4"/>
      <c r="AV9" s="4"/>
      <c r="AW9" s="7"/>
      <c r="AX9" s="4"/>
    </row>
    <row r="10" spans="1:50" x14ac:dyDescent="0.2">
      <c r="A10" s="23" t="s">
        <v>63</v>
      </c>
      <c r="B10" s="68">
        <v>5785</v>
      </c>
      <c r="C10" s="68">
        <v>16002</v>
      </c>
      <c r="D10" s="68">
        <v>0</v>
      </c>
      <c r="E10" s="68">
        <f t="shared" si="8"/>
        <v>21787</v>
      </c>
      <c r="F10" s="26">
        <f t="shared" si="0"/>
        <v>4.2718937742153067E-2</v>
      </c>
      <c r="G10" s="99">
        <f t="shared" si="1"/>
        <v>0.27102640974286885</v>
      </c>
      <c r="H10" s="43">
        <v>339926</v>
      </c>
      <c r="I10" s="26">
        <f t="shared" si="2"/>
        <v>0.66651111355115999</v>
      </c>
      <c r="J10" s="99">
        <f t="shared" si="3"/>
        <v>4.2286190553198901</v>
      </c>
      <c r="K10" s="43">
        <v>34352</v>
      </c>
      <c r="L10" s="26">
        <f t="shared" si="4"/>
        <v>6.7355806183432412E-2</v>
      </c>
      <c r="M10" s="99">
        <f t="shared" si="5"/>
        <v>0.4273327776879346</v>
      </c>
      <c r="N10" s="43">
        <v>113943</v>
      </c>
      <c r="O10" s="68">
        <v>0</v>
      </c>
      <c r="P10" s="34" t="s">
        <v>50</v>
      </c>
      <c r="Q10" s="100">
        <f t="shared" si="9"/>
        <v>113943</v>
      </c>
      <c r="R10" s="29">
        <f t="shared" si="10"/>
        <v>0.22341414252325453</v>
      </c>
      <c r="S10" s="101">
        <f t="shared" si="11"/>
        <v>1.4174306790899025</v>
      </c>
      <c r="T10" s="43">
        <v>510008</v>
      </c>
      <c r="U10" s="26">
        <f t="shared" si="6"/>
        <v>0.15421062482443698</v>
      </c>
      <c r="V10" s="99">
        <f t="shared" si="7"/>
        <v>6.3444089218405963</v>
      </c>
      <c r="W10" s="102">
        <v>3307217</v>
      </c>
      <c r="X10" s="4" t="s">
        <v>64</v>
      </c>
      <c r="Y10" s="5">
        <v>80387</v>
      </c>
      <c r="Z10" s="4"/>
      <c r="AA10" s="4"/>
      <c r="AB10" s="4"/>
      <c r="AC10" s="4"/>
      <c r="AD10" s="5"/>
      <c r="AE10" s="5"/>
      <c r="AF10" s="4"/>
      <c r="AG10" s="4"/>
      <c r="AH10" s="4"/>
      <c r="AI10" s="4"/>
      <c r="AJ10" s="5"/>
      <c r="AK10" s="5"/>
      <c r="AL10" s="4"/>
      <c r="AM10" s="4"/>
      <c r="AN10" s="4"/>
      <c r="AO10" s="4"/>
      <c r="AP10" s="6"/>
      <c r="AQ10" s="4"/>
      <c r="AR10" s="5"/>
      <c r="AS10" s="4"/>
      <c r="AT10" s="7"/>
      <c r="AU10" s="4"/>
      <c r="AV10" s="4"/>
      <c r="AW10" s="7"/>
      <c r="AX10" s="4"/>
    </row>
    <row r="11" spans="1:50" x14ac:dyDescent="0.2">
      <c r="A11" s="23" t="s">
        <v>66</v>
      </c>
      <c r="B11" s="68">
        <v>11197</v>
      </c>
      <c r="C11" s="68">
        <v>2782</v>
      </c>
      <c r="D11" s="68">
        <v>1185</v>
      </c>
      <c r="E11" s="68">
        <f t="shared" si="8"/>
        <v>15164</v>
      </c>
      <c r="F11" s="26">
        <f t="shared" si="0"/>
        <v>6.2391994865127302E-2</v>
      </c>
      <c r="G11" s="99">
        <f t="shared" si="1"/>
        <v>0.45257565809108818</v>
      </c>
      <c r="H11" s="43">
        <v>155327</v>
      </c>
      <c r="I11" s="26">
        <f t="shared" si="2"/>
        <v>0.63909004130939251</v>
      </c>
      <c r="J11" s="99">
        <f t="shared" si="3"/>
        <v>4.6357965737479851</v>
      </c>
      <c r="K11" s="43">
        <v>25061</v>
      </c>
      <c r="L11" s="26">
        <f t="shared" si="4"/>
        <v>0.10311301657313079</v>
      </c>
      <c r="M11" s="99">
        <f t="shared" si="5"/>
        <v>0.74795559004357426</v>
      </c>
      <c r="N11" s="43">
        <v>47492</v>
      </c>
      <c r="O11" s="68">
        <v>0</v>
      </c>
      <c r="P11" s="34" t="s">
        <v>50</v>
      </c>
      <c r="Q11" s="100">
        <f t="shared" si="9"/>
        <v>47492</v>
      </c>
      <c r="R11" s="29">
        <f t="shared" si="10"/>
        <v>0.19540494725234936</v>
      </c>
      <c r="S11" s="101">
        <f t="shared" si="11"/>
        <v>1.4174177759207307</v>
      </c>
      <c r="T11" s="43">
        <v>243044</v>
      </c>
      <c r="U11" s="26">
        <f t="shared" si="6"/>
        <v>0.14024158731660818</v>
      </c>
      <c r="V11" s="99">
        <f t="shared" si="7"/>
        <v>7.2537455978033787</v>
      </c>
      <c r="W11" s="102">
        <v>1733038</v>
      </c>
      <c r="X11" s="4" t="s">
        <v>67</v>
      </c>
      <c r="Y11" s="5">
        <v>33506</v>
      </c>
      <c r="Z11" s="4"/>
      <c r="AA11" s="4"/>
      <c r="AB11" s="4"/>
      <c r="AC11" s="4"/>
      <c r="AD11" s="5"/>
      <c r="AE11" s="5"/>
      <c r="AF11" s="4"/>
      <c r="AG11" s="4"/>
      <c r="AH11" s="4"/>
      <c r="AI11" s="4"/>
      <c r="AJ11" s="5"/>
      <c r="AK11" s="5"/>
      <c r="AL11" s="4"/>
      <c r="AM11" s="4"/>
      <c r="AN11" s="4"/>
      <c r="AO11" s="4"/>
      <c r="AP11" s="4"/>
      <c r="AQ11" s="4"/>
      <c r="AR11" s="5"/>
      <c r="AS11" s="4"/>
      <c r="AT11" s="7"/>
      <c r="AU11" s="4"/>
      <c r="AV11" s="4"/>
      <c r="AW11" s="7"/>
      <c r="AX11" s="4"/>
    </row>
    <row r="12" spans="1:50" ht="15" customHeight="1" x14ac:dyDescent="0.2">
      <c r="A12" s="23" t="s">
        <v>69</v>
      </c>
      <c r="B12" s="68">
        <v>399</v>
      </c>
      <c r="C12" s="68">
        <v>0</v>
      </c>
      <c r="D12" s="68">
        <v>0</v>
      </c>
      <c r="E12" s="68">
        <f t="shared" si="8"/>
        <v>399</v>
      </c>
      <c r="F12" s="27">
        <f t="shared" si="0"/>
        <v>3.9367359624283447E-3</v>
      </c>
      <c r="G12" s="99">
        <f t="shared" si="1"/>
        <v>3.035143769968051E-2</v>
      </c>
      <c r="H12" s="43">
        <v>68580</v>
      </c>
      <c r="I12" s="26">
        <f t="shared" si="2"/>
        <v>0.67664499324144323</v>
      </c>
      <c r="J12" s="99">
        <f t="shared" si="3"/>
        <v>5.2167959835691464</v>
      </c>
      <c r="K12" s="43">
        <v>5136</v>
      </c>
      <c r="L12" s="26">
        <f t="shared" si="4"/>
        <v>5.0674375696821997E-2</v>
      </c>
      <c r="M12" s="99">
        <f t="shared" si="5"/>
        <v>0.39068918302145139</v>
      </c>
      <c r="N12" s="43">
        <v>18633</v>
      </c>
      <c r="O12" s="68">
        <v>8605</v>
      </c>
      <c r="P12" s="34" t="s">
        <v>222</v>
      </c>
      <c r="Q12" s="100">
        <f t="shared" si="9"/>
        <v>27238</v>
      </c>
      <c r="R12" s="29">
        <f t="shared" si="10"/>
        <v>0.26874389509930641</v>
      </c>
      <c r="S12" s="101">
        <f t="shared" si="11"/>
        <v>2.0719610527917238</v>
      </c>
      <c r="T12" s="43">
        <v>101353</v>
      </c>
      <c r="U12" s="26">
        <f t="shared" si="6"/>
        <v>0.15599537029911439</v>
      </c>
      <c r="V12" s="99">
        <f t="shared" si="7"/>
        <v>7.7097976570820022</v>
      </c>
      <c r="W12" s="102">
        <v>649718</v>
      </c>
      <c r="X12" s="4" t="s">
        <v>70</v>
      </c>
      <c r="Y12" s="5">
        <v>13146</v>
      </c>
      <c r="Z12" s="4"/>
      <c r="AA12" s="4"/>
      <c r="AB12" s="4"/>
      <c r="AC12" s="4"/>
      <c r="AD12" s="5"/>
      <c r="AE12" s="5"/>
      <c r="AF12" s="4"/>
      <c r="AG12" s="4"/>
      <c r="AH12" s="4"/>
      <c r="AI12" s="4"/>
      <c r="AJ12" s="5"/>
      <c r="AK12" s="5"/>
      <c r="AL12" s="4"/>
      <c r="AM12" s="4"/>
      <c r="AN12" s="4"/>
      <c r="AO12" s="4"/>
      <c r="AP12" s="4"/>
      <c r="AQ12" s="4"/>
      <c r="AR12" s="4"/>
      <c r="AS12" s="4"/>
      <c r="AT12" s="7"/>
      <c r="AU12" s="4"/>
      <c r="AV12" s="4"/>
      <c r="AW12" s="7"/>
      <c r="AX12" s="4"/>
    </row>
    <row r="13" spans="1:50" ht="25.5" x14ac:dyDescent="0.2">
      <c r="A13" s="23" t="s">
        <v>72</v>
      </c>
      <c r="B13" s="68">
        <v>16465</v>
      </c>
      <c r="C13" s="68">
        <v>8114</v>
      </c>
      <c r="D13" s="68">
        <v>0</v>
      </c>
      <c r="E13" s="68">
        <f t="shared" si="8"/>
        <v>24579</v>
      </c>
      <c r="F13" s="26">
        <f t="shared" si="0"/>
        <v>9.8022716033627388E-2</v>
      </c>
      <c r="G13" s="99">
        <f t="shared" si="1"/>
        <v>0.52254608074494546</v>
      </c>
      <c r="H13" s="43">
        <v>79693</v>
      </c>
      <c r="I13" s="26">
        <f t="shared" si="2"/>
        <v>0.31782107933064274</v>
      </c>
      <c r="J13" s="99">
        <f t="shared" si="3"/>
        <v>1.6942619639857983</v>
      </c>
      <c r="K13" s="43">
        <v>7405</v>
      </c>
      <c r="L13" s="26">
        <f t="shared" si="4"/>
        <v>2.9531641329143203E-2</v>
      </c>
      <c r="M13" s="99">
        <f t="shared" si="5"/>
        <v>0.15742925781831324</v>
      </c>
      <c r="N13" s="43">
        <v>66671</v>
      </c>
      <c r="O13" s="68">
        <v>72400</v>
      </c>
      <c r="P13" s="34" t="s">
        <v>223</v>
      </c>
      <c r="Q13" s="100">
        <f t="shared" si="9"/>
        <v>139071</v>
      </c>
      <c r="R13" s="29">
        <f t="shared" si="10"/>
        <v>0.55462456330658672</v>
      </c>
      <c r="S13" s="101">
        <f t="shared" si="11"/>
        <v>2.9566298871101475</v>
      </c>
      <c r="T13" s="43">
        <v>250748</v>
      </c>
      <c r="U13" s="26">
        <f t="shared" si="6"/>
        <v>0.11344164099223207</v>
      </c>
      <c r="V13" s="99">
        <f t="shared" si="7"/>
        <v>5.3308671896592044</v>
      </c>
      <c r="W13" s="102">
        <v>2210370</v>
      </c>
      <c r="X13" s="4" t="s">
        <v>73</v>
      </c>
      <c r="Y13" s="5">
        <v>47037</v>
      </c>
      <c r="Z13" s="4"/>
      <c r="AA13" s="4"/>
      <c r="AB13" s="4"/>
      <c r="AC13" s="4"/>
      <c r="AD13" s="5"/>
      <c r="AE13" s="5"/>
      <c r="AF13" s="4"/>
      <c r="AG13" s="4"/>
      <c r="AH13" s="4"/>
      <c r="AI13" s="4"/>
      <c r="AJ13" s="5"/>
      <c r="AK13" s="5"/>
      <c r="AL13" s="4"/>
      <c r="AM13" s="4"/>
      <c r="AN13" s="4"/>
      <c r="AO13" s="4"/>
      <c r="AP13" s="4"/>
      <c r="AQ13" s="4"/>
      <c r="AR13" s="4"/>
      <c r="AS13" s="4"/>
      <c r="AT13" s="7"/>
      <c r="AU13" s="4"/>
      <c r="AV13" s="4"/>
      <c r="AW13" s="7"/>
      <c r="AX13" s="4"/>
    </row>
    <row r="14" spans="1:50" ht="25.5" x14ac:dyDescent="0.2">
      <c r="A14" s="23" t="s">
        <v>74</v>
      </c>
      <c r="B14" s="68">
        <v>2740</v>
      </c>
      <c r="C14" s="68">
        <v>1250</v>
      </c>
      <c r="D14" s="68">
        <v>0</v>
      </c>
      <c r="E14" s="68">
        <f t="shared" si="8"/>
        <v>3990</v>
      </c>
      <c r="F14" s="26">
        <f t="shared" si="0"/>
        <v>9.1933365590654598E-2</v>
      </c>
      <c r="G14" s="99">
        <f t="shared" si="1"/>
        <v>0.62101167315175099</v>
      </c>
      <c r="H14" s="43">
        <v>25475</v>
      </c>
      <c r="I14" s="26">
        <f t="shared" si="2"/>
        <v>0.58696804221100896</v>
      </c>
      <c r="J14" s="99">
        <f t="shared" si="3"/>
        <v>3.9649805447470818</v>
      </c>
      <c r="K14" s="43">
        <v>2614</v>
      </c>
      <c r="L14" s="26">
        <f t="shared" si="4"/>
        <v>6.0229026980945143E-2</v>
      </c>
      <c r="M14" s="99">
        <f t="shared" si="5"/>
        <v>0.40684824902723737</v>
      </c>
      <c r="N14" s="43">
        <v>10057</v>
      </c>
      <c r="O14" s="68">
        <v>1265</v>
      </c>
      <c r="P14" s="34" t="s">
        <v>225</v>
      </c>
      <c r="Q14" s="100">
        <f t="shared" si="9"/>
        <v>11322</v>
      </c>
      <c r="R14" s="29">
        <f t="shared" si="10"/>
        <v>0.2608695652173913</v>
      </c>
      <c r="S14" s="101">
        <f t="shared" si="11"/>
        <v>1.7621789883268482</v>
      </c>
      <c r="T14" s="43">
        <v>43401</v>
      </c>
      <c r="U14" s="26">
        <f t="shared" si="6"/>
        <v>0.17102629173102993</v>
      </c>
      <c r="V14" s="99">
        <f t="shared" si="7"/>
        <v>6.7550194552529179</v>
      </c>
      <c r="W14" s="102">
        <v>253768</v>
      </c>
      <c r="X14" s="4" t="s">
        <v>75</v>
      </c>
      <c r="Y14" s="5">
        <v>6425</v>
      </c>
      <c r="Z14" s="4"/>
      <c r="AA14" s="4"/>
      <c r="AB14" s="4"/>
      <c r="AC14" s="4"/>
      <c r="AD14" s="5"/>
      <c r="AE14" s="5"/>
      <c r="AF14" s="4"/>
      <c r="AG14" s="4"/>
      <c r="AH14" s="4"/>
      <c r="AI14" s="4"/>
      <c r="AJ14" s="5"/>
      <c r="AK14" s="5"/>
      <c r="AL14" s="4"/>
      <c r="AM14" s="4"/>
      <c r="AN14" s="4"/>
      <c r="AO14" s="4"/>
      <c r="AP14" s="6"/>
      <c r="AQ14" s="4"/>
      <c r="AR14" s="5"/>
      <c r="AS14" s="4"/>
      <c r="AT14" s="7"/>
      <c r="AU14" s="4"/>
      <c r="AV14" s="4"/>
      <c r="AW14" s="7"/>
      <c r="AX14" s="4"/>
    </row>
    <row r="15" spans="1:50" ht="25.5" x14ac:dyDescent="0.2">
      <c r="A15" s="23" t="s">
        <v>77</v>
      </c>
      <c r="B15" s="68">
        <v>1517</v>
      </c>
      <c r="C15" s="68">
        <v>1500</v>
      </c>
      <c r="D15" s="68">
        <v>0</v>
      </c>
      <c r="E15" s="68">
        <f t="shared" si="8"/>
        <v>3017</v>
      </c>
      <c r="F15" s="26">
        <f t="shared" si="0"/>
        <v>6.9912406729387769E-2</v>
      </c>
      <c r="G15" s="99">
        <f t="shared" si="1"/>
        <v>0.65501519756838911</v>
      </c>
      <c r="H15" s="43">
        <v>13979</v>
      </c>
      <c r="I15" s="26">
        <f t="shared" si="2"/>
        <v>0.32393289150484311</v>
      </c>
      <c r="J15" s="99">
        <f t="shared" si="3"/>
        <v>3.0349544072948329</v>
      </c>
      <c r="K15" s="43">
        <v>10430</v>
      </c>
      <c r="L15" s="26">
        <f t="shared" si="4"/>
        <v>0.24169254298558651</v>
      </c>
      <c r="M15" s="99">
        <f t="shared" si="5"/>
        <v>2.264437689969605</v>
      </c>
      <c r="N15" s="43">
        <v>10057</v>
      </c>
      <c r="O15" s="68">
        <v>5671</v>
      </c>
      <c r="P15" s="34" t="s">
        <v>227</v>
      </c>
      <c r="Q15" s="100">
        <f t="shared" si="9"/>
        <v>15728</v>
      </c>
      <c r="R15" s="29">
        <f t="shared" si="10"/>
        <v>0.36446215878018262</v>
      </c>
      <c r="S15" s="101">
        <f t="shared" si="11"/>
        <v>3.414676508901433</v>
      </c>
      <c r="T15" s="43">
        <v>43154</v>
      </c>
      <c r="U15" s="26">
        <f t="shared" si="6"/>
        <v>0.21139310574553863</v>
      </c>
      <c r="V15" s="99">
        <f t="shared" si="7"/>
        <v>9.3690838037342594</v>
      </c>
      <c r="W15" s="102">
        <v>204141</v>
      </c>
      <c r="X15" s="4" t="s">
        <v>78</v>
      </c>
      <c r="Y15" s="5">
        <v>4606</v>
      </c>
      <c r="Z15" s="4"/>
      <c r="AA15" s="4"/>
      <c r="AB15" s="4"/>
      <c r="AC15" s="4"/>
      <c r="AD15" s="5"/>
      <c r="AE15" s="5"/>
      <c r="AF15" s="4"/>
      <c r="AG15" s="4"/>
      <c r="AH15" s="4"/>
      <c r="AI15" s="4"/>
      <c r="AJ15" s="5"/>
      <c r="AK15" s="5"/>
      <c r="AL15" s="4"/>
      <c r="AM15" s="4"/>
      <c r="AN15" s="4"/>
      <c r="AO15" s="4"/>
      <c r="AP15" s="6"/>
      <c r="AQ15" s="4"/>
      <c r="AR15" s="5"/>
      <c r="AS15" s="4"/>
      <c r="AT15" s="7"/>
      <c r="AU15" s="4"/>
      <c r="AV15" s="4"/>
      <c r="AW15" s="7"/>
      <c r="AX15" s="4"/>
    </row>
    <row r="16" spans="1:50" x14ac:dyDescent="0.2">
      <c r="A16" s="23" t="s">
        <v>80</v>
      </c>
      <c r="B16" s="68">
        <v>1303</v>
      </c>
      <c r="C16" s="68">
        <v>850</v>
      </c>
      <c r="D16" s="68">
        <v>0</v>
      </c>
      <c r="E16" s="68">
        <f t="shared" si="8"/>
        <v>2153</v>
      </c>
      <c r="F16" s="26">
        <f t="shared" si="0"/>
        <v>4.3156670942912125E-2</v>
      </c>
      <c r="G16" s="99">
        <f t="shared" si="1"/>
        <v>0.53292079207920795</v>
      </c>
      <c r="H16" s="43">
        <v>23126</v>
      </c>
      <c r="I16" s="26">
        <f t="shared" si="2"/>
        <v>0.46355837075048106</v>
      </c>
      <c r="J16" s="99">
        <f t="shared" si="3"/>
        <v>5.7242574257425742</v>
      </c>
      <c r="K16" s="43">
        <v>705</v>
      </c>
      <c r="L16" s="26">
        <f t="shared" si="4"/>
        <v>1.4131654906991661E-2</v>
      </c>
      <c r="M16" s="99">
        <f t="shared" si="5"/>
        <v>0.17450495049504949</v>
      </c>
      <c r="N16" s="43">
        <v>10057</v>
      </c>
      <c r="O16" s="68">
        <v>13847</v>
      </c>
      <c r="P16" s="34" t="s">
        <v>50</v>
      </c>
      <c r="Q16" s="100">
        <f t="shared" si="9"/>
        <v>23904</v>
      </c>
      <c r="R16" s="29">
        <f t="shared" si="10"/>
        <v>0.47915330339961515</v>
      </c>
      <c r="S16" s="101">
        <f t="shared" si="11"/>
        <v>5.9168316831683168</v>
      </c>
      <c r="T16" s="43">
        <v>49888</v>
      </c>
      <c r="U16" s="26">
        <f t="shared" si="6"/>
        <v>0.22595226233072149</v>
      </c>
      <c r="V16" s="99">
        <f t="shared" si="7"/>
        <v>12.348514851485149</v>
      </c>
      <c r="W16" s="102">
        <v>220790</v>
      </c>
      <c r="X16" s="4" t="s">
        <v>81</v>
      </c>
      <c r="Y16" s="5">
        <v>4040</v>
      </c>
      <c r="Z16" s="4"/>
      <c r="AA16" s="4"/>
      <c r="AB16" s="4"/>
      <c r="AC16" s="4"/>
      <c r="AD16" s="5"/>
      <c r="AE16" s="5"/>
      <c r="AF16" s="4"/>
      <c r="AG16" s="4"/>
      <c r="AH16" s="4"/>
      <c r="AI16" s="4"/>
      <c r="AJ16" s="5"/>
      <c r="AK16" s="5"/>
      <c r="AL16" s="4"/>
      <c r="AM16" s="4"/>
      <c r="AN16" s="4"/>
      <c r="AO16" s="4"/>
      <c r="AP16" s="6"/>
      <c r="AQ16" s="4"/>
      <c r="AR16" s="4"/>
      <c r="AS16" s="4"/>
      <c r="AT16" s="7"/>
      <c r="AU16" s="4"/>
      <c r="AV16" s="4"/>
      <c r="AW16" s="7"/>
      <c r="AX16" s="4"/>
    </row>
    <row r="17" spans="1:50" ht="25.5" x14ac:dyDescent="0.2">
      <c r="A17" s="23" t="s">
        <v>83</v>
      </c>
      <c r="B17" s="68">
        <v>2200</v>
      </c>
      <c r="C17" s="68">
        <v>1400</v>
      </c>
      <c r="D17" s="68">
        <v>0</v>
      </c>
      <c r="E17" s="68">
        <f t="shared" si="8"/>
        <v>3600</v>
      </c>
      <c r="F17" s="26">
        <f t="shared" si="0"/>
        <v>5.3148298516276664E-2</v>
      </c>
      <c r="G17" s="99">
        <f t="shared" si="1"/>
        <v>0.63091482649842268</v>
      </c>
      <c r="H17" s="43">
        <v>24255</v>
      </c>
      <c r="I17" s="26">
        <f t="shared" si="2"/>
        <v>0.35808666125341404</v>
      </c>
      <c r="J17" s="99">
        <f t="shared" si="3"/>
        <v>4.2507886435331228</v>
      </c>
      <c r="K17" s="43">
        <v>8412</v>
      </c>
      <c r="L17" s="26">
        <f t="shared" si="4"/>
        <v>0.12418985753303315</v>
      </c>
      <c r="M17" s="99">
        <f t="shared" si="5"/>
        <v>1.4742376445846477</v>
      </c>
      <c r="N17" s="43">
        <v>10057</v>
      </c>
      <c r="O17" s="68">
        <v>21411</v>
      </c>
      <c r="P17" s="34" t="s">
        <v>230</v>
      </c>
      <c r="Q17" s="100">
        <f t="shared" si="9"/>
        <v>31468</v>
      </c>
      <c r="R17" s="29">
        <f t="shared" si="10"/>
        <v>0.46457518269727616</v>
      </c>
      <c r="S17" s="101">
        <f t="shared" si="11"/>
        <v>5.5148966000701014</v>
      </c>
      <c r="T17" s="43">
        <v>67735</v>
      </c>
      <c r="U17" s="26">
        <f t="shared" si="6"/>
        <v>0.26473255114084937</v>
      </c>
      <c r="V17" s="99">
        <f t="shared" si="7"/>
        <v>11.870837714686296</v>
      </c>
      <c r="W17" s="102">
        <v>255862</v>
      </c>
      <c r="X17" s="4" t="s">
        <v>81</v>
      </c>
      <c r="Y17" s="5">
        <v>5706</v>
      </c>
      <c r="Z17" s="4"/>
      <c r="AA17" s="4"/>
      <c r="AB17" s="4"/>
      <c r="AC17" s="4"/>
      <c r="AD17" s="5"/>
      <c r="AE17" s="5"/>
      <c r="AF17" s="4"/>
      <c r="AG17" s="4"/>
      <c r="AH17" s="4"/>
      <c r="AI17" s="4"/>
      <c r="AJ17" s="5"/>
      <c r="AK17" s="5"/>
      <c r="AL17" s="4"/>
      <c r="AM17" s="4"/>
      <c r="AN17" s="4"/>
      <c r="AO17" s="4"/>
      <c r="AP17" s="4"/>
      <c r="AQ17" s="4"/>
      <c r="AR17" s="4"/>
      <c r="AS17" s="4"/>
      <c r="AT17" s="7"/>
      <c r="AU17" s="4"/>
      <c r="AV17" s="4"/>
      <c r="AW17" s="7"/>
      <c r="AX17" s="4"/>
    </row>
    <row r="18" spans="1:50" x14ac:dyDescent="0.2">
      <c r="A18" s="23" t="s">
        <v>84</v>
      </c>
      <c r="B18" s="68">
        <v>860</v>
      </c>
      <c r="C18" s="68">
        <v>975</v>
      </c>
      <c r="D18" s="68">
        <v>67</v>
      </c>
      <c r="E18" s="68">
        <f t="shared" si="8"/>
        <v>1902</v>
      </c>
      <c r="F18" s="26">
        <f t="shared" si="0"/>
        <v>5.231310853182243E-2</v>
      </c>
      <c r="G18" s="99">
        <f t="shared" si="1"/>
        <v>0.61196911196911197</v>
      </c>
      <c r="H18" s="43">
        <v>13349</v>
      </c>
      <c r="I18" s="26">
        <f t="shared" si="2"/>
        <v>0.36715440893338469</v>
      </c>
      <c r="J18" s="99">
        <f t="shared" si="3"/>
        <v>4.295045045045045</v>
      </c>
      <c r="K18" s="43">
        <v>1921</v>
      </c>
      <c r="L18" s="26">
        <f t="shared" si="4"/>
        <v>5.2835689531877443E-2</v>
      </c>
      <c r="M18" s="99">
        <f t="shared" si="5"/>
        <v>0.61808236808236805</v>
      </c>
      <c r="N18" s="43">
        <v>10057</v>
      </c>
      <c r="O18" s="68">
        <v>9129</v>
      </c>
      <c r="P18" s="34" t="s">
        <v>232</v>
      </c>
      <c r="Q18" s="100">
        <f t="shared" si="9"/>
        <v>19186</v>
      </c>
      <c r="R18" s="29">
        <f t="shared" si="10"/>
        <v>0.5276967930029155</v>
      </c>
      <c r="S18" s="101">
        <f t="shared" si="11"/>
        <v>6.173101673101673</v>
      </c>
      <c r="T18" s="43">
        <v>36358</v>
      </c>
      <c r="U18" s="26">
        <f t="shared" si="6"/>
        <v>0.32218559478236214</v>
      </c>
      <c r="V18" s="99">
        <f t="shared" si="7"/>
        <v>11.698198198198199</v>
      </c>
      <c r="W18" s="102">
        <v>112848</v>
      </c>
      <c r="X18" s="4" t="s">
        <v>85</v>
      </c>
      <c r="Y18" s="5">
        <v>3108</v>
      </c>
      <c r="Z18" s="4"/>
      <c r="AA18" s="4"/>
      <c r="AB18" s="4"/>
      <c r="AC18" s="4"/>
      <c r="AD18" s="5"/>
      <c r="AE18" s="5"/>
      <c r="AF18" s="4"/>
      <c r="AG18" s="4"/>
      <c r="AH18" s="4"/>
      <c r="AI18" s="4"/>
      <c r="AJ18" s="5"/>
      <c r="AK18" s="5"/>
      <c r="AL18" s="4"/>
      <c r="AM18" s="4"/>
      <c r="AN18" s="4"/>
      <c r="AO18" s="4"/>
      <c r="AP18" s="6"/>
      <c r="AQ18" s="4"/>
      <c r="AR18" s="5"/>
      <c r="AS18" s="4"/>
      <c r="AT18" s="7"/>
      <c r="AU18" s="4"/>
      <c r="AV18" s="4"/>
      <c r="AW18" s="7"/>
      <c r="AX18" s="4"/>
    </row>
    <row r="19" spans="1:50" ht="38.25" x14ac:dyDescent="0.2">
      <c r="A19" s="23" t="s">
        <v>87</v>
      </c>
      <c r="B19" s="68">
        <v>2252</v>
      </c>
      <c r="C19" s="68">
        <v>0</v>
      </c>
      <c r="D19" s="68">
        <v>0</v>
      </c>
      <c r="E19" s="68">
        <f t="shared" si="8"/>
        <v>2252</v>
      </c>
      <c r="F19" s="26">
        <f t="shared" si="0"/>
        <v>7.1501143002286008E-2</v>
      </c>
      <c r="G19" s="99">
        <f t="shared" si="1"/>
        <v>0.44330708661417323</v>
      </c>
      <c r="H19" s="43">
        <v>10758</v>
      </c>
      <c r="I19" s="26">
        <f t="shared" si="2"/>
        <v>0.34156718313436629</v>
      </c>
      <c r="J19" s="99">
        <f t="shared" si="3"/>
        <v>2.1177165354330709</v>
      </c>
      <c r="K19" s="43">
        <v>3900</v>
      </c>
      <c r="L19" s="26">
        <f t="shared" si="4"/>
        <v>0.1238252476504953</v>
      </c>
      <c r="M19" s="99">
        <f t="shared" si="5"/>
        <v>0.76771653543307083</v>
      </c>
      <c r="N19" s="43">
        <v>10057</v>
      </c>
      <c r="O19" s="68">
        <v>4529</v>
      </c>
      <c r="P19" s="34" t="s">
        <v>234</v>
      </c>
      <c r="Q19" s="100">
        <f t="shared" si="9"/>
        <v>14586</v>
      </c>
      <c r="R19" s="29">
        <f t="shared" si="10"/>
        <v>0.46310642621285242</v>
      </c>
      <c r="S19" s="101">
        <f t="shared" si="11"/>
        <v>2.8712598425196849</v>
      </c>
      <c r="T19" s="43">
        <v>31496</v>
      </c>
      <c r="U19" s="26">
        <f t="shared" si="6"/>
        <v>0.2365950030798816</v>
      </c>
      <c r="V19" s="99">
        <f t="shared" si="7"/>
        <v>6.2</v>
      </c>
      <c r="W19" s="102">
        <v>133122</v>
      </c>
      <c r="X19" s="4" t="s">
        <v>85</v>
      </c>
      <c r="Y19" s="5">
        <v>5080</v>
      </c>
      <c r="Z19" s="4"/>
      <c r="AA19" s="4"/>
      <c r="AB19" s="4"/>
      <c r="AC19" s="4"/>
      <c r="AD19" s="5"/>
      <c r="AE19" s="5"/>
      <c r="AF19" s="4"/>
      <c r="AG19" s="4"/>
      <c r="AH19" s="4"/>
      <c r="AI19" s="4"/>
      <c r="AJ19" s="5"/>
      <c r="AK19" s="5"/>
      <c r="AL19" s="4"/>
      <c r="AM19" s="4"/>
      <c r="AN19" s="4"/>
      <c r="AO19" s="4"/>
      <c r="AP19" s="4"/>
      <c r="AQ19" s="4"/>
      <c r="AR19" s="4"/>
      <c r="AS19" s="4"/>
      <c r="AT19" s="7"/>
      <c r="AU19" s="4"/>
      <c r="AV19" s="4"/>
      <c r="AW19" s="7"/>
      <c r="AX19" s="4"/>
    </row>
    <row r="20" spans="1:50" x14ac:dyDescent="0.2">
      <c r="A20" s="23" t="s">
        <v>89</v>
      </c>
      <c r="B20" s="68">
        <v>0</v>
      </c>
      <c r="C20" s="68">
        <v>1000</v>
      </c>
      <c r="D20" s="68">
        <v>0</v>
      </c>
      <c r="E20" s="68">
        <f t="shared" si="8"/>
        <v>1000</v>
      </c>
      <c r="F20" s="26">
        <f t="shared" si="0"/>
        <v>8.5279118555030616E-3</v>
      </c>
      <c r="G20" s="99">
        <f t="shared" si="1"/>
        <v>0.18501387604070305</v>
      </c>
      <c r="H20" s="43">
        <v>94379</v>
      </c>
      <c r="I20" s="26">
        <f t="shared" si="2"/>
        <v>0.80485579301052346</v>
      </c>
      <c r="J20" s="99">
        <f t="shared" si="3"/>
        <v>17.461424606845512</v>
      </c>
      <c r="K20" s="43">
        <v>8486</v>
      </c>
      <c r="L20" s="26">
        <f t="shared" si="4"/>
        <v>7.2367860005798978E-2</v>
      </c>
      <c r="M20" s="99">
        <f t="shared" si="5"/>
        <v>1.5700277520814061</v>
      </c>
      <c r="N20" s="43">
        <v>10057</v>
      </c>
      <c r="O20" s="68">
        <v>3340</v>
      </c>
      <c r="P20" s="34" t="s">
        <v>236</v>
      </c>
      <c r="Q20" s="100">
        <f t="shared" si="9"/>
        <v>13397</v>
      </c>
      <c r="R20" s="29">
        <f t="shared" si="10"/>
        <v>0.11424843512817452</v>
      </c>
      <c r="S20" s="101">
        <f t="shared" si="11"/>
        <v>2.4786308973172986</v>
      </c>
      <c r="T20" s="43">
        <v>117262</v>
      </c>
      <c r="U20" s="26">
        <f t="shared" si="6"/>
        <v>0.1938105957681717</v>
      </c>
      <c r="V20" s="99">
        <f t="shared" si="7"/>
        <v>21.695097132284921</v>
      </c>
      <c r="W20" s="102">
        <v>605034</v>
      </c>
      <c r="X20" s="4" t="s">
        <v>90</v>
      </c>
      <c r="Y20" s="5">
        <v>5405</v>
      </c>
      <c r="Z20" s="4"/>
      <c r="AA20" s="4"/>
      <c r="AB20" s="4"/>
      <c r="AC20" s="4"/>
      <c r="AD20" s="5"/>
      <c r="AE20" s="5"/>
      <c r="AF20" s="4"/>
      <c r="AG20" s="4"/>
      <c r="AH20" s="4"/>
      <c r="AI20" s="4"/>
      <c r="AJ20" s="5"/>
      <c r="AK20" s="5"/>
      <c r="AL20" s="4"/>
      <c r="AM20" s="4"/>
      <c r="AN20" s="4"/>
      <c r="AO20" s="4"/>
      <c r="AP20" s="6"/>
      <c r="AQ20" s="4"/>
      <c r="AR20" s="4"/>
      <c r="AS20" s="4"/>
      <c r="AT20" s="7"/>
      <c r="AU20" s="4"/>
      <c r="AV20" s="4"/>
      <c r="AW20" s="7"/>
      <c r="AX20" s="4"/>
    </row>
    <row r="21" spans="1:50" x14ac:dyDescent="0.2">
      <c r="A21" s="23" t="s">
        <v>91</v>
      </c>
      <c r="B21" s="68">
        <v>0</v>
      </c>
      <c r="C21" s="68">
        <v>0</v>
      </c>
      <c r="D21" s="68">
        <v>0</v>
      </c>
      <c r="E21" s="68">
        <f t="shared" si="8"/>
        <v>0</v>
      </c>
      <c r="F21" s="26">
        <f t="shared" si="0"/>
        <v>0</v>
      </c>
      <c r="G21" s="99">
        <f t="shared" si="1"/>
        <v>0</v>
      </c>
      <c r="H21" s="43">
        <v>41147</v>
      </c>
      <c r="I21" s="26">
        <f t="shared" si="2"/>
        <v>0.48974029374657813</v>
      </c>
      <c r="J21" s="99">
        <f t="shared" si="3"/>
        <v>1.4302547881400118</v>
      </c>
      <c r="K21" s="43">
        <v>3612</v>
      </c>
      <c r="L21" s="26">
        <f t="shared" si="4"/>
        <v>4.2990787688352496E-2</v>
      </c>
      <c r="M21" s="99">
        <f t="shared" si="5"/>
        <v>0.12555180923911155</v>
      </c>
      <c r="N21" s="43">
        <v>36162</v>
      </c>
      <c r="O21" s="68">
        <v>3097</v>
      </c>
      <c r="P21" s="34" t="s">
        <v>238</v>
      </c>
      <c r="Q21" s="100">
        <f t="shared" si="9"/>
        <v>39259</v>
      </c>
      <c r="R21" s="29">
        <f t="shared" si="10"/>
        <v>0.46726891856506941</v>
      </c>
      <c r="S21" s="101">
        <f t="shared" si="11"/>
        <v>1.3646285932774862</v>
      </c>
      <c r="T21" s="43">
        <v>84018</v>
      </c>
      <c r="U21" s="26">
        <f t="shared" si="6"/>
        <v>0.12775041700054587</v>
      </c>
      <c r="V21" s="99">
        <f t="shared" si="7"/>
        <v>2.9204351906566095</v>
      </c>
      <c r="W21" s="102">
        <v>657673</v>
      </c>
      <c r="X21" s="4" t="s">
        <v>92</v>
      </c>
      <c r="Y21" s="5">
        <v>28769</v>
      </c>
      <c r="Z21" s="4"/>
      <c r="AA21" s="4"/>
      <c r="AB21" s="4"/>
      <c r="AC21" s="4"/>
      <c r="AD21" s="5"/>
      <c r="AE21" s="5"/>
      <c r="AF21" s="4"/>
      <c r="AG21" s="4"/>
      <c r="AH21" s="4"/>
      <c r="AI21" s="4"/>
      <c r="AJ21" s="5"/>
      <c r="AK21" s="5"/>
      <c r="AL21" s="4"/>
      <c r="AM21" s="4"/>
      <c r="AN21" s="4"/>
      <c r="AO21" s="4"/>
      <c r="AP21" s="6"/>
      <c r="AQ21" s="4"/>
      <c r="AR21" s="5"/>
      <c r="AS21" s="4"/>
      <c r="AT21" s="7"/>
      <c r="AU21" s="4"/>
      <c r="AV21" s="4"/>
      <c r="AW21" s="7"/>
      <c r="AX21" s="4"/>
    </row>
    <row r="22" spans="1:50" x14ac:dyDescent="0.2">
      <c r="A22" s="23" t="s">
        <v>94</v>
      </c>
      <c r="B22" s="68">
        <v>0</v>
      </c>
      <c r="C22" s="68">
        <v>0</v>
      </c>
      <c r="D22" s="68">
        <v>0</v>
      </c>
      <c r="E22" s="68">
        <f t="shared" si="8"/>
        <v>0</v>
      </c>
      <c r="F22" s="26">
        <f t="shared" si="0"/>
        <v>0</v>
      </c>
      <c r="G22" s="99">
        <f t="shared" si="1"/>
        <v>0</v>
      </c>
      <c r="H22" s="43">
        <v>61939</v>
      </c>
      <c r="I22" s="26">
        <f t="shared" si="2"/>
        <v>0.50720614487626725</v>
      </c>
      <c r="J22" s="99">
        <f t="shared" si="3"/>
        <v>2.9348021795782988</v>
      </c>
      <c r="K22" s="43">
        <v>17136</v>
      </c>
      <c r="L22" s="26">
        <f t="shared" si="4"/>
        <v>0.14032329386331252</v>
      </c>
      <c r="M22" s="99">
        <f t="shared" si="5"/>
        <v>0.81194029850746263</v>
      </c>
      <c r="N22" s="43">
        <v>29915</v>
      </c>
      <c r="O22" s="68">
        <v>13128</v>
      </c>
      <c r="P22" s="34" t="s">
        <v>239</v>
      </c>
      <c r="Q22" s="100">
        <f t="shared" si="9"/>
        <v>43043</v>
      </c>
      <c r="R22" s="29">
        <f t="shared" si="10"/>
        <v>0.35247056126042026</v>
      </c>
      <c r="S22" s="101">
        <f t="shared" si="11"/>
        <v>2.0394693200663352</v>
      </c>
      <c r="T22" s="43">
        <v>122118</v>
      </c>
      <c r="U22" s="26">
        <f t="shared" si="6"/>
        <v>9.8440976364750271E-2</v>
      </c>
      <c r="V22" s="99">
        <f t="shared" si="7"/>
        <v>5.7862117981520971</v>
      </c>
      <c r="W22" s="102">
        <v>1240520</v>
      </c>
      <c r="X22" s="4" t="s">
        <v>95</v>
      </c>
      <c r="Y22" s="5">
        <v>21105</v>
      </c>
      <c r="Z22" s="4"/>
      <c r="AA22" s="4"/>
      <c r="AB22" s="4"/>
      <c r="AC22" s="4"/>
      <c r="AD22" s="5"/>
      <c r="AE22" s="5"/>
      <c r="AF22" s="4"/>
      <c r="AG22" s="4"/>
      <c r="AH22" s="4"/>
      <c r="AI22" s="4"/>
      <c r="AJ22" s="5"/>
      <c r="AK22" s="5"/>
      <c r="AL22" s="4"/>
      <c r="AM22" s="4"/>
      <c r="AN22" s="4"/>
      <c r="AO22" s="4"/>
      <c r="AP22" s="4"/>
      <c r="AQ22" s="4"/>
      <c r="AR22" s="4"/>
      <c r="AS22" s="4"/>
      <c r="AT22" s="7"/>
      <c r="AU22" s="4"/>
      <c r="AV22" s="4"/>
      <c r="AW22" s="7"/>
      <c r="AX22" s="4"/>
    </row>
    <row r="23" spans="1:50" ht="25.5" x14ac:dyDescent="0.2">
      <c r="A23" s="23" t="s">
        <v>97</v>
      </c>
      <c r="B23" s="68">
        <v>0</v>
      </c>
      <c r="C23" s="68">
        <v>0</v>
      </c>
      <c r="D23" s="68">
        <v>0</v>
      </c>
      <c r="E23" s="68">
        <f t="shared" si="8"/>
        <v>0</v>
      </c>
      <c r="F23" s="26">
        <f t="shared" si="0"/>
        <v>0</v>
      </c>
      <c r="G23" s="99">
        <f t="shared" si="1"/>
        <v>0</v>
      </c>
      <c r="H23" s="43">
        <v>35000</v>
      </c>
      <c r="I23" s="26">
        <f t="shared" si="2"/>
        <v>0.5368674550948721</v>
      </c>
      <c r="J23" s="99">
        <f t="shared" si="3"/>
        <v>10.02290950744559</v>
      </c>
      <c r="K23" s="43">
        <v>3447</v>
      </c>
      <c r="L23" s="26">
        <f t="shared" si="4"/>
        <v>5.2873774791772125E-2</v>
      </c>
      <c r="M23" s="99">
        <f t="shared" si="5"/>
        <v>0.98711340206185572</v>
      </c>
      <c r="N23" s="43">
        <v>10057</v>
      </c>
      <c r="O23" s="68">
        <v>16689</v>
      </c>
      <c r="P23" s="34" t="s">
        <v>241</v>
      </c>
      <c r="Q23" s="100">
        <f t="shared" si="9"/>
        <v>26746</v>
      </c>
      <c r="R23" s="29">
        <f t="shared" si="10"/>
        <v>0.41025877011335571</v>
      </c>
      <c r="S23" s="101">
        <f t="shared" si="11"/>
        <v>7.6592210767468503</v>
      </c>
      <c r="T23" s="43">
        <v>65193</v>
      </c>
      <c r="U23" s="26">
        <f t="shared" si="6"/>
        <v>0.2691612168053904</v>
      </c>
      <c r="V23" s="99">
        <f t="shared" si="7"/>
        <v>18.669243986254294</v>
      </c>
      <c r="W23" s="102">
        <v>242208</v>
      </c>
      <c r="X23" s="4" t="s">
        <v>98</v>
      </c>
      <c r="Y23" s="5">
        <v>3492</v>
      </c>
      <c r="Z23" s="4"/>
      <c r="AA23" s="4"/>
      <c r="AB23" s="4"/>
      <c r="AC23" s="4"/>
      <c r="AD23" s="5"/>
      <c r="AE23" s="5"/>
      <c r="AF23" s="4"/>
      <c r="AG23" s="4"/>
      <c r="AH23" s="4"/>
      <c r="AI23" s="4"/>
      <c r="AJ23" s="5"/>
      <c r="AK23" s="5"/>
      <c r="AL23" s="4"/>
      <c r="AM23" s="4"/>
      <c r="AN23" s="4"/>
      <c r="AO23" s="4"/>
      <c r="AP23" s="6"/>
      <c r="AQ23" s="4"/>
      <c r="AR23" s="4"/>
      <c r="AS23" s="4"/>
      <c r="AT23" s="7"/>
      <c r="AU23" s="4"/>
      <c r="AV23" s="4"/>
      <c r="AW23" s="7"/>
      <c r="AX23" s="4"/>
    </row>
    <row r="24" spans="1:50" ht="25.5" x14ac:dyDescent="0.2">
      <c r="A24" s="23" t="s">
        <v>100</v>
      </c>
      <c r="B24" s="68">
        <v>843</v>
      </c>
      <c r="C24" s="68">
        <v>150</v>
      </c>
      <c r="D24" s="68">
        <v>30</v>
      </c>
      <c r="E24" s="68">
        <f t="shared" si="8"/>
        <v>1023</v>
      </c>
      <c r="F24" s="26">
        <f t="shared" si="0"/>
        <v>5.5361936098363498E-3</v>
      </c>
      <c r="G24" s="99">
        <f t="shared" si="1"/>
        <v>6.3343653250773999E-2</v>
      </c>
      <c r="H24" s="43">
        <v>142581</v>
      </c>
      <c r="I24" s="26">
        <f t="shared" si="2"/>
        <v>0.77160901376742574</v>
      </c>
      <c r="J24" s="99">
        <f t="shared" si="3"/>
        <v>8.8285448916408669</v>
      </c>
      <c r="K24" s="43">
        <v>10423</v>
      </c>
      <c r="L24" s="26">
        <f t="shared" si="4"/>
        <v>5.6406398822408867E-2</v>
      </c>
      <c r="M24" s="99">
        <f t="shared" si="5"/>
        <v>0.64538699690402479</v>
      </c>
      <c r="N24" s="43">
        <v>22891</v>
      </c>
      <c r="O24" s="68">
        <v>7866</v>
      </c>
      <c r="P24" s="34" t="s">
        <v>243</v>
      </c>
      <c r="Q24" s="100">
        <f t="shared" si="9"/>
        <v>30757</v>
      </c>
      <c r="R24" s="29">
        <f t="shared" si="10"/>
        <v>0.16644839380032903</v>
      </c>
      <c r="S24" s="101">
        <f t="shared" si="11"/>
        <v>1.9044582043343654</v>
      </c>
      <c r="T24" s="43">
        <v>184784</v>
      </c>
      <c r="U24" s="26">
        <f t="shared" si="6"/>
        <v>0.24244205421830595</v>
      </c>
      <c r="V24" s="99">
        <f t="shared" si="7"/>
        <v>11.441733746130032</v>
      </c>
      <c r="W24" s="102">
        <v>762178</v>
      </c>
      <c r="X24" s="4" t="s">
        <v>101</v>
      </c>
      <c r="Y24" s="5">
        <v>16150</v>
      </c>
      <c r="Z24" s="4"/>
      <c r="AA24" s="4"/>
      <c r="AB24" s="4"/>
      <c r="AC24" s="4"/>
      <c r="AD24" s="5"/>
      <c r="AE24" s="5"/>
      <c r="AF24" s="4"/>
      <c r="AG24" s="4"/>
      <c r="AH24" s="4"/>
      <c r="AI24" s="4"/>
      <c r="AJ24" s="5"/>
      <c r="AK24" s="5"/>
      <c r="AL24" s="4"/>
      <c r="AM24" s="4"/>
      <c r="AN24" s="4"/>
      <c r="AO24" s="4"/>
      <c r="AP24" s="6"/>
      <c r="AQ24" s="4"/>
      <c r="AR24" s="4"/>
      <c r="AS24" s="4"/>
      <c r="AT24" s="7"/>
      <c r="AU24" s="4"/>
      <c r="AV24" s="4"/>
      <c r="AW24" s="7"/>
      <c r="AX24" s="4"/>
    </row>
    <row r="25" spans="1:50" x14ac:dyDescent="0.2">
      <c r="A25" s="23" t="s">
        <v>103</v>
      </c>
      <c r="B25" s="68">
        <v>0</v>
      </c>
      <c r="C25" s="68">
        <v>0</v>
      </c>
      <c r="D25" s="68">
        <v>0</v>
      </c>
      <c r="E25" s="68">
        <f t="shared" si="8"/>
        <v>0</v>
      </c>
      <c r="F25" s="26">
        <f t="shared" si="0"/>
        <v>0</v>
      </c>
      <c r="G25" s="99">
        <f t="shared" si="1"/>
        <v>0</v>
      </c>
      <c r="H25" s="43">
        <v>92438</v>
      </c>
      <c r="I25" s="26">
        <f t="shared" si="2"/>
        <v>0.5440377609454361</v>
      </c>
      <c r="J25" s="99">
        <f t="shared" si="3"/>
        <v>5.8254348374086211</v>
      </c>
      <c r="K25" s="43">
        <v>6582</v>
      </c>
      <c r="L25" s="26">
        <f t="shared" si="4"/>
        <v>3.8737927503222275E-2</v>
      </c>
      <c r="M25" s="99">
        <f t="shared" si="5"/>
        <v>0.41479707587597681</v>
      </c>
      <c r="N25" s="43">
        <v>22492</v>
      </c>
      <c r="O25" s="68">
        <v>48399</v>
      </c>
      <c r="P25" s="34" t="s">
        <v>245</v>
      </c>
      <c r="Q25" s="100">
        <f t="shared" si="9"/>
        <v>70891</v>
      </c>
      <c r="R25" s="29">
        <f t="shared" si="10"/>
        <v>0.4172243115513416</v>
      </c>
      <c r="S25" s="101">
        <f t="shared" si="11"/>
        <v>4.4675447441391478</v>
      </c>
      <c r="T25" s="43">
        <v>169911</v>
      </c>
      <c r="U25" s="26">
        <f t="shared" si="6"/>
        <v>0.18359785272493873</v>
      </c>
      <c r="V25" s="99">
        <f t="shared" si="7"/>
        <v>10.707776657423747</v>
      </c>
      <c r="W25" s="102">
        <v>925452</v>
      </c>
      <c r="X25" s="4" t="s">
        <v>104</v>
      </c>
      <c r="Y25" s="5">
        <v>15868</v>
      </c>
      <c r="Z25" s="4"/>
      <c r="AA25" s="4"/>
      <c r="AB25" s="4"/>
      <c r="AC25" s="4"/>
      <c r="AD25" s="5"/>
      <c r="AE25" s="5"/>
      <c r="AF25" s="4"/>
      <c r="AG25" s="4"/>
      <c r="AH25" s="4"/>
      <c r="AI25" s="4"/>
      <c r="AJ25" s="5"/>
      <c r="AK25" s="5"/>
      <c r="AL25" s="4"/>
      <c r="AM25" s="4"/>
      <c r="AN25" s="4"/>
      <c r="AO25" s="4"/>
      <c r="AP25" s="4"/>
      <c r="AQ25" s="4"/>
      <c r="AR25" s="4"/>
      <c r="AS25" s="4"/>
      <c r="AT25" s="7"/>
      <c r="AU25" s="4"/>
      <c r="AV25" s="4"/>
      <c r="AW25" s="7"/>
      <c r="AX25" s="4"/>
    </row>
    <row r="26" spans="1:50" x14ac:dyDescent="0.2">
      <c r="A26" s="23" t="s">
        <v>106</v>
      </c>
      <c r="B26" s="68">
        <v>3371</v>
      </c>
      <c r="C26" s="68">
        <v>1126</v>
      </c>
      <c r="D26" s="68">
        <v>0</v>
      </c>
      <c r="E26" s="68">
        <f t="shared" si="8"/>
        <v>4497</v>
      </c>
      <c r="F26" s="26">
        <f t="shared" si="0"/>
        <v>3.09523154011343E-2</v>
      </c>
      <c r="G26" s="99">
        <f t="shared" si="1"/>
        <v>4.2787821122740244</v>
      </c>
      <c r="H26" s="43">
        <v>91875</v>
      </c>
      <c r="I26" s="26">
        <f t="shared" si="2"/>
        <v>0.632364682561533</v>
      </c>
      <c r="J26" s="99">
        <f t="shared" si="3"/>
        <v>87.416745956232162</v>
      </c>
      <c r="K26" s="43">
        <v>27692</v>
      </c>
      <c r="L26" s="26">
        <f t="shared" si="4"/>
        <v>0.19060073784483234</v>
      </c>
      <c r="M26" s="99">
        <f t="shared" si="5"/>
        <v>26.34823977164605</v>
      </c>
      <c r="N26" s="43">
        <v>10057</v>
      </c>
      <c r="O26" s="68">
        <v>11167</v>
      </c>
      <c r="P26" s="34" t="s">
        <v>247</v>
      </c>
      <c r="Q26" s="100">
        <f t="shared" si="9"/>
        <v>21224</v>
      </c>
      <c r="R26" s="29">
        <f t="shared" si="10"/>
        <v>0.14608226419250042</v>
      </c>
      <c r="S26" s="101">
        <f t="shared" si="11"/>
        <v>20.194100856327307</v>
      </c>
      <c r="T26" s="43">
        <v>145288</v>
      </c>
      <c r="U26" s="26">
        <f t="shared" si="6"/>
        <v>0.28944254300160571</v>
      </c>
      <c r="V26" s="99">
        <f t="shared" si="7"/>
        <v>138.23786869647955</v>
      </c>
      <c r="W26" s="102">
        <v>501958</v>
      </c>
      <c r="X26" s="4" t="s">
        <v>107</v>
      </c>
      <c r="Y26" s="5">
        <v>1051</v>
      </c>
      <c r="Z26" s="4"/>
      <c r="AA26" s="4"/>
      <c r="AB26" s="4"/>
      <c r="AC26" s="4"/>
      <c r="AD26" s="5"/>
      <c r="AE26" s="5"/>
      <c r="AF26" s="4"/>
      <c r="AG26" s="4"/>
      <c r="AH26" s="4"/>
      <c r="AI26" s="4"/>
      <c r="AJ26" s="5"/>
      <c r="AK26" s="5"/>
      <c r="AL26" s="4"/>
      <c r="AM26" s="4"/>
      <c r="AN26" s="4"/>
      <c r="AO26" s="4"/>
      <c r="AP26" s="6"/>
      <c r="AQ26" s="4"/>
      <c r="AR26" s="4"/>
      <c r="AS26" s="4"/>
      <c r="AT26" s="7"/>
      <c r="AU26" s="4"/>
      <c r="AV26" s="4"/>
      <c r="AW26" s="7"/>
      <c r="AX26" s="4"/>
    </row>
    <row r="27" spans="1:50" ht="38.25" x14ac:dyDescent="0.2">
      <c r="A27" s="23" t="s">
        <v>109</v>
      </c>
      <c r="B27" s="68">
        <v>7300</v>
      </c>
      <c r="C27" s="68">
        <v>4000</v>
      </c>
      <c r="D27" s="68">
        <v>0</v>
      </c>
      <c r="E27" s="68">
        <f t="shared" si="8"/>
        <v>11300</v>
      </c>
      <c r="F27" s="26">
        <f t="shared" si="0"/>
        <v>1.414600682012789E-2</v>
      </c>
      <c r="G27" s="99">
        <f t="shared" si="1"/>
        <v>0.45800907911802852</v>
      </c>
      <c r="H27" s="43">
        <v>384541</v>
      </c>
      <c r="I27" s="26">
        <f t="shared" si="2"/>
        <v>0.48139111580697336</v>
      </c>
      <c r="J27" s="99">
        <f t="shared" si="3"/>
        <v>15.586130025940337</v>
      </c>
      <c r="K27" s="43">
        <v>18000</v>
      </c>
      <c r="L27" s="26">
        <f t="shared" si="4"/>
        <v>2.2533462191354162E-2</v>
      </c>
      <c r="M27" s="99">
        <f t="shared" si="5"/>
        <v>0.72957198443579763</v>
      </c>
      <c r="N27" s="43">
        <v>34971</v>
      </c>
      <c r="O27" s="68">
        <v>350000</v>
      </c>
      <c r="P27" s="34" t="s">
        <v>249</v>
      </c>
      <c r="Q27" s="100">
        <f t="shared" si="9"/>
        <v>384971</v>
      </c>
      <c r="R27" s="29">
        <f t="shared" si="10"/>
        <v>0.48192941518154458</v>
      </c>
      <c r="S27" s="101">
        <f t="shared" si="11"/>
        <v>15.603558690012971</v>
      </c>
      <c r="T27" s="43">
        <v>798812</v>
      </c>
      <c r="U27" s="26">
        <f t="shared" si="6"/>
        <v>0.30760297016473148</v>
      </c>
      <c r="V27" s="99">
        <f t="shared" si="7"/>
        <v>32.377269779507131</v>
      </c>
      <c r="W27" s="102">
        <v>2596893</v>
      </c>
      <c r="X27" s="4" t="s">
        <v>110</v>
      </c>
      <c r="Y27" s="5">
        <v>24672</v>
      </c>
      <c r="Z27" s="4"/>
      <c r="AA27" s="4"/>
      <c r="AB27" s="4"/>
      <c r="AC27" s="4"/>
      <c r="AD27" s="5"/>
      <c r="AE27" s="5"/>
      <c r="AF27" s="4"/>
      <c r="AG27" s="4"/>
      <c r="AH27" s="4"/>
      <c r="AI27" s="4"/>
      <c r="AJ27" s="5"/>
      <c r="AK27" s="5"/>
      <c r="AL27" s="4"/>
      <c r="AM27" s="4"/>
      <c r="AN27" s="4"/>
      <c r="AO27" s="4"/>
      <c r="AP27" s="4"/>
      <c r="AQ27" s="4"/>
      <c r="AR27" s="5"/>
      <c r="AS27" s="4"/>
      <c r="AT27" s="7"/>
      <c r="AU27" s="4"/>
      <c r="AV27" s="4"/>
      <c r="AW27" s="7"/>
      <c r="AX27" s="4"/>
    </row>
    <row r="28" spans="1:50" ht="25.5" x14ac:dyDescent="0.2">
      <c r="A28" s="23" t="s">
        <v>112</v>
      </c>
      <c r="B28" s="68">
        <v>1066</v>
      </c>
      <c r="C28" s="68">
        <v>56</v>
      </c>
      <c r="D28" s="68">
        <v>0</v>
      </c>
      <c r="E28" s="68">
        <f t="shared" si="8"/>
        <v>1122</v>
      </c>
      <c r="F28" s="26">
        <f t="shared" si="0"/>
        <v>4.2378002719444023E-2</v>
      </c>
      <c r="G28" s="99">
        <f t="shared" si="1"/>
        <v>1.0293577981651376</v>
      </c>
      <c r="H28" s="43">
        <v>8209</v>
      </c>
      <c r="I28" s="26">
        <f t="shared" si="2"/>
        <v>0.31005438888049552</v>
      </c>
      <c r="J28" s="99">
        <f t="shared" si="3"/>
        <v>7.5311926605504587</v>
      </c>
      <c r="K28" s="43">
        <v>0</v>
      </c>
      <c r="L28" s="26">
        <f t="shared" si="4"/>
        <v>0</v>
      </c>
      <c r="M28" s="99">
        <f t="shared" si="5"/>
        <v>0</v>
      </c>
      <c r="N28" s="43">
        <v>10057</v>
      </c>
      <c r="O28" s="68">
        <v>7088</v>
      </c>
      <c r="P28" s="34" t="s">
        <v>251</v>
      </c>
      <c r="Q28" s="100">
        <f t="shared" si="9"/>
        <v>17145</v>
      </c>
      <c r="R28" s="29">
        <f t="shared" si="10"/>
        <v>0.64756760840006045</v>
      </c>
      <c r="S28" s="101">
        <f t="shared" si="11"/>
        <v>15.729357798165138</v>
      </c>
      <c r="T28" s="43">
        <v>26476</v>
      </c>
      <c r="U28" s="26">
        <f t="shared" si="6"/>
        <v>0.35301804024053657</v>
      </c>
      <c r="V28" s="99">
        <f t="shared" si="7"/>
        <v>24.289908256880732</v>
      </c>
      <c r="W28" s="102">
        <v>74999</v>
      </c>
      <c r="X28" s="4" t="s">
        <v>113</v>
      </c>
      <c r="Y28" s="5">
        <v>1090</v>
      </c>
      <c r="Z28" s="4"/>
      <c r="AA28" s="4"/>
      <c r="AB28" s="4"/>
      <c r="AC28" s="4"/>
      <c r="AD28" s="5"/>
      <c r="AE28" s="5"/>
      <c r="AF28" s="4"/>
      <c r="AG28" s="4"/>
      <c r="AH28" s="4"/>
      <c r="AI28" s="4"/>
      <c r="AJ28" s="5"/>
      <c r="AK28" s="5"/>
      <c r="AL28" s="4"/>
      <c r="AM28" s="4"/>
      <c r="AN28" s="4"/>
      <c r="AO28" s="4"/>
      <c r="AP28" s="6"/>
      <c r="AQ28" s="4"/>
      <c r="AR28" s="5"/>
      <c r="AS28" s="4"/>
      <c r="AT28" s="7"/>
      <c r="AU28" s="4"/>
      <c r="AV28" s="4"/>
      <c r="AW28" s="7"/>
      <c r="AX28" s="4"/>
    </row>
    <row r="29" spans="1:50" ht="16.5" customHeight="1" x14ac:dyDescent="0.2">
      <c r="A29" s="23" t="s">
        <v>115</v>
      </c>
      <c r="B29" s="68">
        <v>0</v>
      </c>
      <c r="C29" s="68">
        <v>0</v>
      </c>
      <c r="D29" s="68">
        <v>0</v>
      </c>
      <c r="E29" s="68">
        <f t="shared" si="8"/>
        <v>0</v>
      </c>
      <c r="F29" s="26">
        <f t="shared" si="0"/>
        <v>0</v>
      </c>
      <c r="G29" s="99">
        <f t="shared" si="1"/>
        <v>0</v>
      </c>
      <c r="H29" s="43">
        <v>181589</v>
      </c>
      <c r="I29" s="26">
        <f t="shared" si="2"/>
        <v>0.70730130289987736</v>
      </c>
      <c r="J29" s="99">
        <f t="shared" si="3"/>
        <v>7.4157307959325358</v>
      </c>
      <c r="K29" s="43">
        <v>21669</v>
      </c>
      <c r="L29" s="26">
        <f t="shared" si="4"/>
        <v>8.4402204607864142E-2</v>
      </c>
      <c r="M29" s="99">
        <f t="shared" si="5"/>
        <v>0.88491852819863603</v>
      </c>
      <c r="N29" s="43">
        <v>34708</v>
      </c>
      <c r="O29" s="68">
        <v>18769</v>
      </c>
      <c r="P29" s="34" t="s">
        <v>253</v>
      </c>
      <c r="Q29" s="100">
        <f t="shared" si="9"/>
        <v>53477</v>
      </c>
      <c r="R29" s="29">
        <f t="shared" si="10"/>
        <v>0.20829649249225857</v>
      </c>
      <c r="S29" s="101">
        <f t="shared" si="11"/>
        <v>2.1838934945072896</v>
      </c>
      <c r="T29" s="43">
        <v>256735</v>
      </c>
      <c r="U29" s="26">
        <f t="shared" si="6"/>
        <v>0.16079946587031571</v>
      </c>
      <c r="V29" s="99">
        <f t="shared" si="7"/>
        <v>10.484542818638461</v>
      </c>
      <c r="W29" s="102">
        <v>1596616</v>
      </c>
      <c r="X29" s="4" t="s">
        <v>113</v>
      </c>
      <c r="Y29" s="5">
        <v>24487</v>
      </c>
      <c r="Z29" s="4"/>
      <c r="AA29" s="4"/>
      <c r="AB29" s="4"/>
      <c r="AC29" s="4"/>
      <c r="AD29" s="5"/>
      <c r="AE29" s="5"/>
      <c r="AF29" s="4"/>
      <c r="AG29" s="4"/>
      <c r="AH29" s="4"/>
      <c r="AI29" s="4"/>
      <c r="AJ29" s="5"/>
      <c r="AK29" s="5"/>
      <c r="AL29" s="4"/>
      <c r="AM29" s="4"/>
      <c r="AN29" s="4"/>
      <c r="AO29" s="4"/>
      <c r="AP29" s="4"/>
      <c r="AQ29" s="4"/>
      <c r="AR29" s="4"/>
      <c r="AS29" s="4"/>
      <c r="AT29" s="7"/>
      <c r="AU29" s="4"/>
      <c r="AV29" s="4"/>
      <c r="AW29" s="7"/>
      <c r="AX29" s="4"/>
    </row>
    <row r="30" spans="1:50" ht="25.5" x14ac:dyDescent="0.2">
      <c r="A30" s="23" t="s">
        <v>117</v>
      </c>
      <c r="B30" s="68">
        <v>669</v>
      </c>
      <c r="C30" s="68">
        <v>1617</v>
      </c>
      <c r="D30" s="68">
        <v>0</v>
      </c>
      <c r="E30" s="68">
        <f t="shared" si="8"/>
        <v>2286</v>
      </c>
      <c r="F30" s="26">
        <f t="shared" si="0"/>
        <v>8.9213237589759603E-2</v>
      </c>
      <c r="G30" s="99">
        <f t="shared" si="1"/>
        <v>2.5176211453744495</v>
      </c>
      <c r="H30" s="43">
        <v>5546</v>
      </c>
      <c r="I30" s="26">
        <f t="shared" si="2"/>
        <v>0.21643771464252262</v>
      </c>
      <c r="J30" s="99">
        <f t="shared" si="3"/>
        <v>6.107929515418502</v>
      </c>
      <c r="K30" s="43">
        <v>0</v>
      </c>
      <c r="L30" s="26">
        <f t="shared" si="4"/>
        <v>0</v>
      </c>
      <c r="M30" s="99">
        <f t="shared" si="5"/>
        <v>0</v>
      </c>
      <c r="N30" s="43">
        <v>10057</v>
      </c>
      <c r="O30" s="68">
        <v>7735</v>
      </c>
      <c r="P30" s="34" t="s">
        <v>254</v>
      </c>
      <c r="Q30" s="100">
        <f t="shared" si="9"/>
        <v>17792</v>
      </c>
      <c r="R30" s="29">
        <f t="shared" si="10"/>
        <v>0.69434904776771778</v>
      </c>
      <c r="S30" s="101">
        <f t="shared" si="11"/>
        <v>19.594713656387665</v>
      </c>
      <c r="T30" s="43">
        <v>25624</v>
      </c>
      <c r="U30" s="26">
        <f t="shared" si="6"/>
        <v>0.27683365564330548</v>
      </c>
      <c r="V30" s="99">
        <f t="shared" si="7"/>
        <v>28.220264317180618</v>
      </c>
      <c r="W30" s="102">
        <v>92561</v>
      </c>
      <c r="X30" s="4" t="s">
        <v>113</v>
      </c>
      <c r="Y30" s="5">
        <v>908</v>
      </c>
      <c r="Z30" s="4"/>
      <c r="AA30" s="4"/>
      <c r="AB30" s="4"/>
      <c r="AC30" s="4"/>
      <c r="AD30" s="5"/>
      <c r="AE30" s="5"/>
      <c r="AF30" s="4"/>
      <c r="AG30" s="4"/>
      <c r="AH30" s="4"/>
      <c r="AI30" s="4"/>
      <c r="AJ30" s="5"/>
      <c r="AK30" s="5"/>
      <c r="AL30" s="4"/>
      <c r="AM30" s="4"/>
      <c r="AN30" s="4"/>
      <c r="AO30" s="4"/>
      <c r="AP30" s="6"/>
      <c r="AQ30" s="4"/>
      <c r="AR30" s="5"/>
      <c r="AS30" s="4"/>
      <c r="AT30" s="7"/>
      <c r="AU30" s="4"/>
      <c r="AV30" s="4"/>
      <c r="AW30" s="7"/>
      <c r="AX30" s="4"/>
    </row>
    <row r="31" spans="1:50" x14ac:dyDescent="0.2">
      <c r="A31" s="23" t="s">
        <v>119</v>
      </c>
      <c r="B31" s="68">
        <v>4384</v>
      </c>
      <c r="C31" s="68">
        <v>3230</v>
      </c>
      <c r="D31" s="68">
        <v>8846</v>
      </c>
      <c r="E31" s="68">
        <f t="shared" si="8"/>
        <v>16460</v>
      </c>
      <c r="F31" s="26">
        <f t="shared" si="0"/>
        <v>7.8429503978653448E-2</v>
      </c>
      <c r="G31" s="99">
        <f t="shared" si="1"/>
        <v>0.51312425961718311</v>
      </c>
      <c r="H31" s="43">
        <v>54701</v>
      </c>
      <c r="I31" s="26">
        <f t="shared" si="2"/>
        <v>0.26064230237766234</v>
      </c>
      <c r="J31" s="99">
        <f t="shared" si="3"/>
        <v>1.7052497038468732</v>
      </c>
      <c r="K31" s="43">
        <v>26766</v>
      </c>
      <c r="L31" s="26">
        <f t="shared" si="4"/>
        <v>0.12753609377233527</v>
      </c>
      <c r="M31" s="99">
        <f t="shared" si="5"/>
        <v>0.8344036411247584</v>
      </c>
      <c r="N31" s="43">
        <v>45468</v>
      </c>
      <c r="O31" s="68">
        <v>66475</v>
      </c>
      <c r="P31" s="34" t="s">
        <v>256</v>
      </c>
      <c r="Q31" s="100">
        <f t="shared" si="9"/>
        <v>111943</v>
      </c>
      <c r="R31" s="29">
        <f t="shared" si="10"/>
        <v>0.53339209987134895</v>
      </c>
      <c r="S31" s="101">
        <f t="shared" si="11"/>
        <v>3.4897125755969824</v>
      </c>
      <c r="T31" s="43">
        <v>209870</v>
      </c>
      <c r="U31" s="26">
        <f t="shared" si="6"/>
        <v>0.17628638578889985</v>
      </c>
      <c r="V31" s="99">
        <f t="shared" si="7"/>
        <v>6.5424901801857969</v>
      </c>
      <c r="W31" s="102">
        <v>1190506</v>
      </c>
      <c r="X31" s="4" t="s">
        <v>120</v>
      </c>
      <c r="Y31" s="5">
        <v>32078</v>
      </c>
      <c r="Z31" s="4"/>
      <c r="AA31" s="4"/>
      <c r="AB31" s="4"/>
      <c r="AC31" s="4"/>
      <c r="AD31" s="5"/>
      <c r="AE31" s="5"/>
      <c r="AF31" s="4"/>
      <c r="AG31" s="4"/>
      <c r="AH31" s="4"/>
      <c r="AI31" s="4"/>
      <c r="AJ31" s="5"/>
      <c r="AK31" s="5"/>
      <c r="AL31" s="4"/>
      <c r="AM31" s="4"/>
      <c r="AN31" s="4"/>
      <c r="AO31" s="4"/>
      <c r="AP31" s="6"/>
      <c r="AQ31" s="4"/>
      <c r="AR31" s="4"/>
      <c r="AS31" s="4"/>
      <c r="AT31" s="7"/>
      <c r="AU31" s="4"/>
      <c r="AV31" s="4"/>
      <c r="AW31" s="7"/>
      <c r="AX31" s="4"/>
    </row>
    <row r="32" spans="1:50" ht="25.5" x14ac:dyDescent="0.2">
      <c r="A32" s="23" t="s">
        <v>122</v>
      </c>
      <c r="B32" s="68">
        <v>2816</v>
      </c>
      <c r="C32" s="68">
        <v>1620</v>
      </c>
      <c r="D32" s="68">
        <v>0</v>
      </c>
      <c r="E32" s="68">
        <f t="shared" si="8"/>
        <v>4436</v>
      </c>
      <c r="F32" s="26">
        <f t="shared" si="0"/>
        <v>3.8792500349797115E-2</v>
      </c>
      <c r="G32" s="99">
        <f t="shared" si="1"/>
        <v>0.3706860533132782</v>
      </c>
      <c r="H32" s="43">
        <v>0</v>
      </c>
      <c r="I32" s="26">
        <f t="shared" si="2"/>
        <v>0</v>
      </c>
      <c r="J32" s="99">
        <f t="shared" si="3"/>
        <v>0</v>
      </c>
      <c r="K32" s="43">
        <v>3689</v>
      </c>
      <c r="L32" s="26">
        <f t="shared" si="4"/>
        <v>3.2260039177277176E-2</v>
      </c>
      <c r="M32" s="99">
        <f t="shared" si="5"/>
        <v>0.30826439374947773</v>
      </c>
      <c r="N32" s="43">
        <v>16962</v>
      </c>
      <c r="O32" s="68">
        <v>89265</v>
      </c>
      <c r="P32" s="34" t="s">
        <v>258</v>
      </c>
      <c r="Q32" s="100">
        <f t="shared" si="9"/>
        <v>106227</v>
      </c>
      <c r="R32" s="29">
        <f t="shared" si="10"/>
        <v>0.92894746047292576</v>
      </c>
      <c r="S32" s="101">
        <f t="shared" si="11"/>
        <v>8.8766608172474299</v>
      </c>
      <c r="T32" s="43">
        <v>114352</v>
      </c>
      <c r="U32" s="26">
        <f t="shared" si="6"/>
        <v>0.25582331832947053</v>
      </c>
      <c r="V32" s="99">
        <f t="shared" si="7"/>
        <v>9.5556112643101869</v>
      </c>
      <c r="W32" s="102">
        <v>446996</v>
      </c>
      <c r="X32" s="4" t="s">
        <v>123</v>
      </c>
      <c r="Y32" s="5">
        <v>11967</v>
      </c>
      <c r="Z32" s="4"/>
      <c r="AA32" s="4"/>
      <c r="AB32" s="4"/>
      <c r="AC32" s="4"/>
      <c r="AD32" s="5"/>
      <c r="AE32" s="5"/>
      <c r="AF32" s="4"/>
      <c r="AG32" s="4"/>
      <c r="AH32" s="4"/>
      <c r="AI32" s="4"/>
      <c r="AJ32" s="5"/>
      <c r="AK32" s="5"/>
      <c r="AL32" s="4"/>
      <c r="AM32" s="4"/>
      <c r="AN32" s="4"/>
      <c r="AO32" s="4"/>
      <c r="AP32" s="4"/>
      <c r="AQ32" s="4"/>
      <c r="AR32" s="4"/>
      <c r="AS32" s="4"/>
      <c r="AT32" s="7"/>
      <c r="AU32" s="4"/>
      <c r="AV32" s="4"/>
      <c r="AW32" s="7"/>
      <c r="AX32" s="4"/>
    </row>
    <row r="33" spans="1:50" ht="12.75" customHeight="1" x14ac:dyDescent="0.2">
      <c r="A33" s="23" t="s">
        <v>125</v>
      </c>
      <c r="B33" s="68">
        <v>1917</v>
      </c>
      <c r="C33" s="68">
        <v>284</v>
      </c>
      <c r="D33" s="68">
        <v>0</v>
      </c>
      <c r="E33" s="68">
        <f t="shared" si="8"/>
        <v>2201</v>
      </c>
      <c r="F33" s="26">
        <f t="shared" si="0"/>
        <v>5.5130575051223095E-3</v>
      </c>
      <c r="G33" s="99">
        <f t="shared" si="1"/>
        <v>3.0935514701748469E-2</v>
      </c>
      <c r="H33" s="43">
        <v>137980</v>
      </c>
      <c r="I33" s="26">
        <f t="shared" si="2"/>
        <v>0.34561184668640449</v>
      </c>
      <c r="J33" s="99">
        <f t="shared" si="3"/>
        <v>1.9393377185584977</v>
      </c>
      <c r="K33" s="43">
        <v>29399</v>
      </c>
      <c r="L33" s="26">
        <f t="shared" si="4"/>
        <v>7.3638517761513297E-2</v>
      </c>
      <c r="M33" s="99">
        <f t="shared" si="5"/>
        <v>0.41320908528700734</v>
      </c>
      <c r="N33" s="43">
        <v>75110</v>
      </c>
      <c r="O33" s="68">
        <v>154544</v>
      </c>
      <c r="P33" s="34" t="s">
        <v>260</v>
      </c>
      <c r="Q33" s="100">
        <f t="shared" si="9"/>
        <v>229654</v>
      </c>
      <c r="R33" s="29">
        <f t="shared" si="10"/>
        <v>0.57523657804695993</v>
      </c>
      <c r="S33" s="101">
        <f t="shared" si="11"/>
        <v>3.2278349356271434</v>
      </c>
      <c r="T33" s="43">
        <v>399234</v>
      </c>
      <c r="U33" s="26">
        <f t="shared" si="6"/>
        <v>0.15636814983117048</v>
      </c>
      <c r="V33" s="99">
        <f t="shared" si="7"/>
        <v>5.6113172541743968</v>
      </c>
      <c r="W33" s="102">
        <v>2553167</v>
      </c>
      <c r="X33" s="4" t="s">
        <v>126</v>
      </c>
      <c r="Y33" s="5">
        <v>71148</v>
      </c>
      <c r="Z33" s="4"/>
      <c r="AA33" s="4"/>
      <c r="AB33" s="4"/>
      <c r="AC33" s="4"/>
      <c r="AD33" s="5"/>
      <c r="AE33" s="5"/>
      <c r="AF33" s="4"/>
      <c r="AG33" s="4"/>
      <c r="AH33" s="4"/>
      <c r="AI33" s="4"/>
      <c r="AJ33" s="5"/>
      <c r="AK33" s="5"/>
      <c r="AL33" s="4"/>
      <c r="AM33" s="4"/>
      <c r="AN33" s="4"/>
      <c r="AO33" s="4"/>
      <c r="AP33" s="4"/>
      <c r="AQ33" s="4"/>
      <c r="AR33" s="5"/>
      <c r="AS33" s="4"/>
      <c r="AT33" s="7"/>
      <c r="AU33" s="4"/>
      <c r="AV33" s="4"/>
      <c r="AW33" s="7"/>
      <c r="AX33" s="4"/>
    </row>
    <row r="34" spans="1:50" x14ac:dyDescent="0.2">
      <c r="A34" s="23" t="s">
        <v>128</v>
      </c>
      <c r="B34" s="68">
        <v>1582</v>
      </c>
      <c r="C34" s="68">
        <v>0</v>
      </c>
      <c r="D34" s="68">
        <v>0</v>
      </c>
      <c r="E34" s="68">
        <f t="shared" si="8"/>
        <v>1582</v>
      </c>
      <c r="F34" s="26">
        <f t="shared" si="0"/>
        <v>1.2794797968360777E-2</v>
      </c>
      <c r="G34" s="99">
        <f t="shared" si="1"/>
        <v>9.0977054459715906E-2</v>
      </c>
      <c r="H34" s="43">
        <v>80896</v>
      </c>
      <c r="I34" s="26">
        <f t="shared" si="2"/>
        <v>0.65426547183850414</v>
      </c>
      <c r="J34" s="99">
        <f t="shared" si="3"/>
        <v>4.6521364080740701</v>
      </c>
      <c r="K34" s="43">
        <v>0</v>
      </c>
      <c r="L34" s="26">
        <f t="shared" si="4"/>
        <v>0</v>
      </c>
      <c r="M34" s="99">
        <f t="shared" si="5"/>
        <v>0</v>
      </c>
      <c r="N34" s="43">
        <v>24648</v>
      </c>
      <c r="O34" s="68">
        <v>16518</v>
      </c>
      <c r="P34" s="34" t="s">
        <v>262</v>
      </c>
      <c r="Q34" s="100">
        <f t="shared" si="9"/>
        <v>41166</v>
      </c>
      <c r="R34" s="29">
        <f t="shared" si="10"/>
        <v>0.33293973019313511</v>
      </c>
      <c r="S34" s="101">
        <f t="shared" si="11"/>
        <v>2.3673586750244406</v>
      </c>
      <c r="T34" s="43">
        <v>123644</v>
      </c>
      <c r="U34" s="26">
        <f t="shared" si="6"/>
        <v>0.18450500567792652</v>
      </c>
      <c r="V34" s="99">
        <f t="shared" si="7"/>
        <v>7.1104721375582267</v>
      </c>
      <c r="W34" s="102">
        <v>670139</v>
      </c>
      <c r="X34" s="4" t="s">
        <v>129</v>
      </c>
      <c r="Y34" s="5">
        <v>17389</v>
      </c>
      <c r="Z34" s="4"/>
      <c r="AA34" s="4"/>
      <c r="AB34" s="4"/>
      <c r="AC34" s="4"/>
      <c r="AD34" s="5"/>
      <c r="AE34" s="5"/>
      <c r="AF34" s="4"/>
      <c r="AG34" s="4"/>
      <c r="AH34" s="4"/>
      <c r="AI34" s="4"/>
      <c r="AJ34" s="5"/>
      <c r="AK34" s="5"/>
      <c r="AL34" s="4"/>
      <c r="AM34" s="4"/>
      <c r="AN34" s="4"/>
      <c r="AO34" s="4"/>
      <c r="AP34" s="6"/>
      <c r="AQ34" s="4"/>
      <c r="AR34" s="5"/>
      <c r="AS34" s="4"/>
      <c r="AT34" s="7"/>
      <c r="AU34" s="4"/>
      <c r="AV34" s="4"/>
      <c r="AW34" s="7"/>
      <c r="AX34" s="4"/>
    </row>
    <row r="35" spans="1:50" ht="51" x14ac:dyDescent="0.2">
      <c r="A35" s="23" t="s">
        <v>131</v>
      </c>
      <c r="B35" s="68">
        <v>86085</v>
      </c>
      <c r="C35" s="68">
        <v>18503</v>
      </c>
      <c r="D35" s="68">
        <v>26179</v>
      </c>
      <c r="E35" s="68">
        <f t="shared" si="8"/>
        <v>130767</v>
      </c>
      <c r="F35" s="26">
        <f t="shared" si="0"/>
        <v>0.1215258126301644</v>
      </c>
      <c r="G35" s="99">
        <f t="shared" si="1"/>
        <v>0.73447276485323687</v>
      </c>
      <c r="H35" s="43">
        <v>412560</v>
      </c>
      <c r="I35" s="26">
        <f t="shared" si="2"/>
        <v>0.38340475241231065</v>
      </c>
      <c r="J35" s="99">
        <f t="shared" si="3"/>
        <v>2.3172060525044653</v>
      </c>
      <c r="K35" s="43">
        <v>34807</v>
      </c>
      <c r="L35" s="26">
        <f t="shared" si="4"/>
        <v>3.2347220324838319E-2</v>
      </c>
      <c r="M35" s="99">
        <f t="shared" si="5"/>
        <v>0.19549881488637513</v>
      </c>
      <c r="N35" s="43">
        <v>183717</v>
      </c>
      <c r="O35" s="68">
        <v>314192</v>
      </c>
      <c r="P35" s="34" t="s">
        <v>263</v>
      </c>
      <c r="Q35" s="100">
        <f t="shared" si="9"/>
        <v>497909</v>
      </c>
      <c r="R35" s="29">
        <f t="shared" si="10"/>
        <v>0.46272221463268659</v>
      </c>
      <c r="S35" s="101">
        <f t="shared" si="11"/>
        <v>2.7965817054402895</v>
      </c>
      <c r="T35" s="43">
        <v>1076043</v>
      </c>
      <c r="U35" s="26">
        <f t="shared" si="6"/>
        <v>0.19863251776037863</v>
      </c>
      <c r="V35" s="99">
        <f t="shared" si="7"/>
        <v>6.0437593376843664</v>
      </c>
      <c r="W35" s="102">
        <v>5417255</v>
      </c>
      <c r="X35" s="4" t="s">
        <v>132</v>
      </c>
      <c r="Y35" s="5">
        <v>178042</v>
      </c>
      <c r="Z35" s="4"/>
      <c r="AA35" s="4"/>
      <c r="AB35" s="4"/>
      <c r="AC35" s="4"/>
      <c r="AD35" s="5"/>
      <c r="AE35" s="5"/>
      <c r="AF35" s="4"/>
      <c r="AG35" s="4"/>
      <c r="AH35" s="4"/>
      <c r="AI35" s="4"/>
      <c r="AJ35" s="5"/>
      <c r="AK35" s="5"/>
      <c r="AL35" s="4"/>
      <c r="AM35" s="4"/>
      <c r="AN35" s="4"/>
      <c r="AO35" s="4"/>
      <c r="AP35" s="6"/>
      <c r="AQ35" s="4"/>
      <c r="AR35" s="5"/>
      <c r="AS35" s="4"/>
      <c r="AT35" s="7"/>
      <c r="AU35" s="4"/>
      <c r="AV35" s="4"/>
      <c r="AW35" s="7"/>
      <c r="AX35" s="4"/>
    </row>
    <row r="36" spans="1:50" ht="25.5" x14ac:dyDescent="0.2">
      <c r="A36" s="23" t="s">
        <v>134</v>
      </c>
      <c r="B36" s="68">
        <v>148456</v>
      </c>
      <c r="C36" s="68">
        <v>190399</v>
      </c>
      <c r="D36" s="68">
        <v>0</v>
      </c>
      <c r="E36" s="68">
        <f t="shared" si="8"/>
        <v>338855</v>
      </c>
      <c r="F36" s="26">
        <f t="shared" si="0"/>
        <v>0.25283158240315168</v>
      </c>
      <c r="G36" s="99">
        <f t="shared" si="1"/>
        <v>1.9032306983745408</v>
      </c>
      <c r="H36" s="43">
        <v>339971</v>
      </c>
      <c r="I36" s="26">
        <f t="shared" si="2"/>
        <v>0.25366426908613382</v>
      </c>
      <c r="J36" s="99">
        <f t="shared" si="3"/>
        <v>1.9094988822862022</v>
      </c>
      <c r="K36" s="43">
        <v>61031</v>
      </c>
      <c r="L36" s="26">
        <f t="shared" si="4"/>
        <v>4.553736644183131E-2</v>
      </c>
      <c r="M36" s="99">
        <f t="shared" si="5"/>
        <v>0.34278990350591432</v>
      </c>
      <c r="N36" s="43">
        <v>68644</v>
      </c>
      <c r="O36" s="68">
        <v>531739</v>
      </c>
      <c r="P36" s="34" t="s">
        <v>265</v>
      </c>
      <c r="Q36" s="100">
        <f t="shared" si="9"/>
        <v>600383</v>
      </c>
      <c r="R36" s="29">
        <f t="shared" si="10"/>
        <v>0.44796678206888318</v>
      </c>
      <c r="S36" s="101">
        <f t="shared" si="11"/>
        <v>3.3721425281675113</v>
      </c>
      <c r="T36" s="43">
        <v>1340240</v>
      </c>
      <c r="U36" s="26">
        <f t="shared" si="6"/>
        <v>0.23607179242930035</v>
      </c>
      <c r="V36" s="99">
        <f t="shared" si="7"/>
        <v>7.5276620123341687</v>
      </c>
      <c r="W36" s="102">
        <v>5677256</v>
      </c>
      <c r="X36" s="4" t="s">
        <v>132</v>
      </c>
      <c r="Y36" s="5">
        <v>178042</v>
      </c>
      <c r="Z36" s="4"/>
      <c r="AA36" s="4"/>
      <c r="AB36" s="4"/>
      <c r="AC36" s="4"/>
      <c r="AD36" s="5"/>
      <c r="AE36" s="5"/>
      <c r="AF36" s="4"/>
      <c r="AG36" s="4"/>
      <c r="AH36" s="4"/>
      <c r="AI36" s="4"/>
      <c r="AJ36" s="5"/>
      <c r="AK36" s="5"/>
      <c r="AL36" s="4"/>
      <c r="AM36" s="4"/>
      <c r="AN36" s="4"/>
      <c r="AO36" s="4"/>
      <c r="AP36" s="6"/>
      <c r="AQ36" s="4"/>
      <c r="AR36" s="5"/>
      <c r="AS36" s="4"/>
      <c r="AT36" s="7"/>
      <c r="AU36" s="4"/>
      <c r="AV36" s="4"/>
      <c r="AW36" s="7"/>
      <c r="AX36" s="4"/>
    </row>
    <row r="37" spans="1:50" ht="25.5" x14ac:dyDescent="0.2">
      <c r="A37" s="23" t="s">
        <v>136</v>
      </c>
      <c r="B37" s="68">
        <v>1375</v>
      </c>
      <c r="C37" s="68">
        <v>175</v>
      </c>
      <c r="D37" s="68">
        <v>0</v>
      </c>
      <c r="E37" s="68">
        <f t="shared" si="8"/>
        <v>1550</v>
      </c>
      <c r="F37" s="26">
        <f t="shared" si="0"/>
        <v>3.6145702159414206E-2</v>
      </c>
      <c r="G37" s="99">
        <f t="shared" si="1"/>
        <v>0.20108977685521537</v>
      </c>
      <c r="H37" s="43">
        <v>21646</v>
      </c>
      <c r="I37" s="26">
        <f t="shared" si="2"/>
        <v>0.50478056060818055</v>
      </c>
      <c r="J37" s="99">
        <f t="shared" si="3"/>
        <v>2.8082511676180593</v>
      </c>
      <c r="K37" s="43">
        <v>970</v>
      </c>
      <c r="L37" s="26">
        <f t="shared" si="4"/>
        <v>2.262021360943986E-2</v>
      </c>
      <c r="M37" s="99">
        <f t="shared" si="5"/>
        <v>0.12584327970939285</v>
      </c>
      <c r="N37" s="43">
        <v>10926</v>
      </c>
      <c r="O37" s="68">
        <v>7790</v>
      </c>
      <c r="P37" s="34" t="s">
        <v>267</v>
      </c>
      <c r="Q37" s="100">
        <f t="shared" si="9"/>
        <v>18716</v>
      </c>
      <c r="R37" s="29">
        <f t="shared" si="10"/>
        <v>0.43645352362296536</v>
      </c>
      <c r="S37" s="101">
        <f t="shared" si="11"/>
        <v>2.428126621691749</v>
      </c>
      <c r="T37" s="43">
        <v>42882</v>
      </c>
      <c r="U37" s="26">
        <f t="shared" si="6"/>
        <v>0.27925059097036359</v>
      </c>
      <c r="V37" s="99">
        <f t="shared" si="7"/>
        <v>5.5633108458744163</v>
      </c>
      <c r="W37" s="102">
        <v>153561</v>
      </c>
      <c r="X37" s="4" t="s">
        <v>137</v>
      </c>
      <c r="Y37" s="5">
        <v>7708</v>
      </c>
      <c r="Z37" s="4"/>
      <c r="AA37" s="4"/>
      <c r="AB37" s="4"/>
      <c r="AC37" s="4"/>
      <c r="AD37" s="5"/>
      <c r="AE37" s="5"/>
      <c r="AF37" s="4"/>
      <c r="AG37" s="4"/>
      <c r="AH37" s="4"/>
      <c r="AI37" s="4"/>
      <c r="AJ37" s="5"/>
      <c r="AK37" s="5"/>
      <c r="AL37" s="4"/>
      <c r="AM37" s="4"/>
      <c r="AN37" s="4"/>
      <c r="AO37" s="4"/>
      <c r="AP37" s="4"/>
      <c r="AQ37" s="4"/>
      <c r="AR37" s="4"/>
      <c r="AS37" s="4"/>
      <c r="AT37" s="7"/>
      <c r="AU37" s="4"/>
      <c r="AV37" s="4"/>
      <c r="AW37" s="7"/>
      <c r="AX37" s="4"/>
    </row>
    <row r="38" spans="1:50" x14ac:dyDescent="0.2">
      <c r="A38" s="23" t="s">
        <v>139</v>
      </c>
      <c r="B38" s="68">
        <v>1055</v>
      </c>
      <c r="C38" s="68">
        <v>527</v>
      </c>
      <c r="D38" s="68">
        <v>0</v>
      </c>
      <c r="E38" s="68">
        <f t="shared" si="8"/>
        <v>1582</v>
      </c>
      <c r="F38" s="26">
        <f t="shared" si="0"/>
        <v>2.6961160250183205E-2</v>
      </c>
      <c r="G38" s="99">
        <f t="shared" si="1"/>
        <v>0.36028239580961058</v>
      </c>
      <c r="H38" s="43">
        <v>31152</v>
      </c>
      <c r="I38" s="26">
        <f t="shared" si="2"/>
        <v>0.53090648806176188</v>
      </c>
      <c r="J38" s="99">
        <f t="shared" si="3"/>
        <v>7.0945115007970854</v>
      </c>
      <c r="K38" s="43">
        <v>4527</v>
      </c>
      <c r="L38" s="26">
        <f t="shared" si="4"/>
        <v>7.715118359834347E-2</v>
      </c>
      <c r="M38" s="99">
        <f t="shared" si="5"/>
        <v>1.0309724436347074</v>
      </c>
      <c r="N38" s="43">
        <v>10057</v>
      </c>
      <c r="O38" s="68">
        <v>11359</v>
      </c>
      <c r="P38" s="34" t="s">
        <v>324</v>
      </c>
      <c r="Q38" s="100">
        <f t="shared" si="9"/>
        <v>21416</v>
      </c>
      <c r="R38" s="29">
        <f t="shared" si="10"/>
        <v>0.36498116808971148</v>
      </c>
      <c r="S38" s="101">
        <f t="shared" si="11"/>
        <v>4.8772489182418584</v>
      </c>
      <c r="T38" s="43">
        <v>58677</v>
      </c>
      <c r="U38" s="26">
        <f t="shared" si="6"/>
        <v>0.18537872205986888</v>
      </c>
      <c r="V38" s="99">
        <f t="shared" si="7"/>
        <v>13.36301525848326</v>
      </c>
      <c r="W38" s="102">
        <v>316525</v>
      </c>
      <c r="X38" s="4" t="s">
        <v>140</v>
      </c>
      <c r="Y38" s="5">
        <v>4391</v>
      </c>
      <c r="Z38" s="4"/>
      <c r="AA38" s="4"/>
      <c r="AB38" s="4"/>
      <c r="AC38" s="4"/>
      <c r="AD38" s="5"/>
      <c r="AE38" s="5"/>
      <c r="AF38" s="4"/>
      <c r="AG38" s="4"/>
      <c r="AH38" s="4"/>
      <c r="AI38" s="4"/>
      <c r="AJ38" s="5"/>
      <c r="AK38" s="5"/>
      <c r="AL38" s="4"/>
      <c r="AM38" s="4"/>
      <c r="AN38" s="4"/>
      <c r="AO38" s="4"/>
      <c r="AP38" s="6"/>
      <c r="AQ38" s="4"/>
      <c r="AR38" s="4"/>
      <c r="AS38" s="4"/>
      <c r="AT38" s="7"/>
      <c r="AU38" s="4"/>
      <c r="AV38" s="4"/>
      <c r="AW38" s="7"/>
      <c r="AX38" s="4"/>
    </row>
    <row r="39" spans="1:50" ht="25.5" x14ac:dyDescent="0.2">
      <c r="A39" s="23" t="s">
        <v>142</v>
      </c>
      <c r="B39" s="68">
        <v>1142</v>
      </c>
      <c r="C39" s="68">
        <v>328</v>
      </c>
      <c r="D39" s="68">
        <v>330</v>
      </c>
      <c r="E39" s="68">
        <f t="shared" si="8"/>
        <v>1800</v>
      </c>
      <c r="F39" s="26">
        <f t="shared" si="0"/>
        <v>2.5212202706109757E-2</v>
      </c>
      <c r="G39" s="99">
        <f t="shared" si="1"/>
        <v>0.30313236780060626</v>
      </c>
      <c r="H39" s="43">
        <v>27836</v>
      </c>
      <c r="I39" s="26">
        <f t="shared" si="2"/>
        <v>0.3898927080707062</v>
      </c>
      <c r="J39" s="99">
        <f t="shared" si="3"/>
        <v>4.6877736611653757</v>
      </c>
      <c r="K39" s="43">
        <v>7684</v>
      </c>
      <c r="L39" s="26">
        <f t="shared" si="4"/>
        <v>0.10762809199652631</v>
      </c>
      <c r="M39" s="99">
        <f t="shared" si="5"/>
        <v>1.2940383967665881</v>
      </c>
      <c r="N39" s="43">
        <v>10057</v>
      </c>
      <c r="O39" s="68">
        <v>24017</v>
      </c>
      <c r="P39" s="34" t="s">
        <v>271</v>
      </c>
      <c r="Q39" s="100">
        <f t="shared" si="9"/>
        <v>34074</v>
      </c>
      <c r="R39" s="29">
        <f t="shared" si="10"/>
        <v>0.47726699722665772</v>
      </c>
      <c r="S39" s="101">
        <f t="shared" si="11"/>
        <v>5.7382957224654767</v>
      </c>
      <c r="T39" s="43">
        <v>71394</v>
      </c>
      <c r="U39" s="26">
        <f t="shared" si="6"/>
        <v>0.21242840352886919</v>
      </c>
      <c r="V39" s="99">
        <f t="shared" si="7"/>
        <v>12.023240148198047</v>
      </c>
      <c r="W39" s="102">
        <v>336085</v>
      </c>
      <c r="X39" s="4" t="s">
        <v>140</v>
      </c>
      <c r="Y39" s="5">
        <v>5938</v>
      </c>
      <c r="Z39" s="4"/>
      <c r="AA39" s="4"/>
      <c r="AB39" s="4"/>
      <c r="AC39" s="4"/>
      <c r="AD39" s="5"/>
      <c r="AE39" s="5"/>
      <c r="AF39" s="4"/>
      <c r="AG39" s="4"/>
      <c r="AH39" s="4"/>
      <c r="AI39" s="4"/>
      <c r="AJ39" s="5"/>
      <c r="AK39" s="5"/>
      <c r="AL39" s="4"/>
      <c r="AM39" s="4"/>
      <c r="AN39" s="4"/>
      <c r="AO39" s="4"/>
      <c r="AP39" s="6"/>
      <c r="AQ39" s="4"/>
      <c r="AR39" s="5"/>
      <c r="AS39" s="4"/>
      <c r="AT39" s="7"/>
      <c r="AU39" s="4"/>
      <c r="AV39" s="4"/>
      <c r="AW39" s="7"/>
      <c r="AX39" s="4"/>
    </row>
    <row r="40" spans="1:50" ht="51" x14ac:dyDescent="0.2">
      <c r="A40" s="23" t="s">
        <v>144</v>
      </c>
      <c r="B40" s="68">
        <v>1226</v>
      </c>
      <c r="C40" s="68">
        <v>1261</v>
      </c>
      <c r="D40" s="68">
        <v>2000</v>
      </c>
      <c r="E40" s="68">
        <f t="shared" si="8"/>
        <v>4487</v>
      </c>
      <c r="F40" s="26">
        <f t="shared" si="0"/>
        <v>5.2470940430806655E-2</v>
      </c>
      <c r="G40" s="99">
        <f t="shared" si="1"/>
        <v>0.61778879250998209</v>
      </c>
      <c r="H40" s="43">
        <v>31972</v>
      </c>
      <c r="I40" s="26">
        <f t="shared" si="2"/>
        <v>0.37388030030170499</v>
      </c>
      <c r="J40" s="99">
        <f t="shared" si="3"/>
        <v>4.4020377254577996</v>
      </c>
      <c r="K40" s="43">
        <v>2723</v>
      </c>
      <c r="L40" s="26">
        <f t="shared" si="4"/>
        <v>3.1842739200598734E-2</v>
      </c>
      <c r="M40" s="99">
        <f t="shared" si="5"/>
        <v>0.37491394740465372</v>
      </c>
      <c r="N40" s="43">
        <v>10295</v>
      </c>
      <c r="O40" s="68">
        <v>36037</v>
      </c>
      <c r="P40" s="34" t="s">
        <v>273</v>
      </c>
      <c r="Q40" s="100">
        <f t="shared" si="9"/>
        <v>46332</v>
      </c>
      <c r="R40" s="29">
        <f t="shared" si="10"/>
        <v>0.5418060200668896</v>
      </c>
      <c r="S40" s="101">
        <f t="shared" si="11"/>
        <v>6.3791821561338287</v>
      </c>
      <c r="T40" s="43">
        <v>85514</v>
      </c>
      <c r="U40" s="26">
        <f t="shared" si="6"/>
        <v>0.1300593155893536</v>
      </c>
      <c r="V40" s="99">
        <f t="shared" si="7"/>
        <v>11.773922621506264</v>
      </c>
      <c r="W40" s="102">
        <v>657500</v>
      </c>
      <c r="X40" s="4" t="s">
        <v>145</v>
      </c>
      <c r="Y40" s="5">
        <v>7263</v>
      </c>
      <c r="Z40" s="4"/>
      <c r="AA40" s="4"/>
      <c r="AB40" s="4"/>
      <c r="AC40" s="4"/>
      <c r="AD40" s="5"/>
      <c r="AE40" s="5"/>
      <c r="AF40" s="4"/>
      <c r="AG40" s="4"/>
      <c r="AH40" s="4"/>
      <c r="AI40" s="4"/>
      <c r="AJ40" s="5"/>
      <c r="AK40" s="5"/>
      <c r="AL40" s="4"/>
      <c r="AM40" s="4"/>
      <c r="AN40" s="4"/>
      <c r="AO40" s="4"/>
      <c r="AP40" s="6"/>
      <c r="AQ40" s="4"/>
      <c r="AR40" s="5"/>
      <c r="AS40" s="4"/>
      <c r="AT40" s="7"/>
      <c r="AU40" s="4"/>
      <c r="AV40" s="4"/>
      <c r="AW40" s="7"/>
      <c r="AX40" s="4"/>
    </row>
    <row r="41" spans="1:50" ht="25.5" x14ac:dyDescent="0.2">
      <c r="A41" s="23" t="s">
        <v>147</v>
      </c>
      <c r="B41" s="68">
        <v>4874</v>
      </c>
      <c r="C41" s="68">
        <v>863</v>
      </c>
      <c r="D41" s="68">
        <v>0</v>
      </c>
      <c r="E41" s="68">
        <f t="shared" si="8"/>
        <v>5737</v>
      </c>
      <c r="F41" s="26">
        <f t="shared" si="0"/>
        <v>2.2869329506497647E-2</v>
      </c>
      <c r="G41" s="99">
        <f t="shared" si="1"/>
        <v>0.40495517752523469</v>
      </c>
      <c r="H41" s="43">
        <v>121574</v>
      </c>
      <c r="I41" s="26">
        <f t="shared" si="2"/>
        <v>0.4846288766642749</v>
      </c>
      <c r="J41" s="99">
        <f t="shared" si="3"/>
        <v>8.5814922001835257</v>
      </c>
      <c r="K41" s="43">
        <v>38428</v>
      </c>
      <c r="L41" s="26">
        <f t="shared" si="4"/>
        <v>0.15318504345053019</v>
      </c>
      <c r="M41" s="99">
        <f t="shared" si="5"/>
        <v>2.7125008823321806</v>
      </c>
      <c r="N41" s="43">
        <v>20081</v>
      </c>
      <c r="O41" s="68">
        <v>65040</v>
      </c>
      <c r="P41" s="34" t="s">
        <v>275</v>
      </c>
      <c r="Q41" s="100">
        <f t="shared" si="9"/>
        <v>85121</v>
      </c>
      <c r="R41" s="29">
        <f t="shared" si="10"/>
        <v>0.3393167503786973</v>
      </c>
      <c r="S41" s="101">
        <f t="shared" si="11"/>
        <v>6.0083998023575917</v>
      </c>
      <c r="T41" s="43">
        <v>250860</v>
      </c>
      <c r="U41" s="26">
        <f t="shared" si="6"/>
        <v>0.2239265610857305</v>
      </c>
      <c r="V41" s="99">
        <f t="shared" si="7"/>
        <v>17.70734806239853</v>
      </c>
      <c r="W41" s="102">
        <v>1120278</v>
      </c>
      <c r="X41" s="4" t="s">
        <v>145</v>
      </c>
      <c r="Y41" s="5">
        <v>14167</v>
      </c>
      <c r="Z41" s="4"/>
      <c r="AA41" s="4"/>
      <c r="AB41" s="4"/>
      <c r="AC41" s="4"/>
      <c r="AD41" s="5"/>
      <c r="AE41" s="5"/>
      <c r="AF41" s="4"/>
      <c r="AG41" s="4"/>
      <c r="AH41" s="4"/>
      <c r="AI41" s="4"/>
      <c r="AJ41" s="5"/>
      <c r="AK41" s="5"/>
      <c r="AL41" s="4"/>
      <c r="AM41" s="4"/>
      <c r="AN41" s="4"/>
      <c r="AO41" s="4"/>
      <c r="AP41" s="6"/>
      <c r="AQ41" s="4"/>
      <c r="AR41" s="5"/>
      <c r="AS41" s="4"/>
      <c r="AT41" s="7"/>
      <c r="AU41" s="4"/>
      <c r="AV41" s="4"/>
      <c r="AW41" s="7"/>
      <c r="AX41" s="4"/>
    </row>
    <row r="42" spans="1:50" x14ac:dyDescent="0.2">
      <c r="A42" s="23" t="s">
        <v>149</v>
      </c>
      <c r="B42" s="68">
        <v>2007</v>
      </c>
      <c r="C42" s="68">
        <v>1379</v>
      </c>
      <c r="D42" s="68">
        <v>164</v>
      </c>
      <c r="E42" s="68">
        <f t="shared" si="8"/>
        <v>3550</v>
      </c>
      <c r="F42" s="26">
        <f t="shared" si="0"/>
        <v>2.4281971832912672E-2</v>
      </c>
      <c r="G42" s="99">
        <f t="shared" si="1"/>
        <v>0.11586540030679852</v>
      </c>
      <c r="H42" s="43">
        <v>88849</v>
      </c>
      <c r="I42" s="26">
        <f t="shared" si="2"/>
        <v>0.60772645503731215</v>
      </c>
      <c r="J42" s="99">
        <f t="shared" si="3"/>
        <v>2.8998661836221808</v>
      </c>
      <c r="K42" s="43">
        <v>4609</v>
      </c>
      <c r="L42" s="26">
        <f t="shared" si="4"/>
        <v>3.1525523430392818E-2</v>
      </c>
      <c r="M42" s="99">
        <f t="shared" si="5"/>
        <v>0.15042919155324913</v>
      </c>
      <c r="N42" s="43">
        <v>43428</v>
      </c>
      <c r="O42" s="68">
        <v>5763</v>
      </c>
      <c r="P42" s="34" t="s">
        <v>50</v>
      </c>
      <c r="Q42" s="100">
        <f t="shared" si="9"/>
        <v>49191</v>
      </c>
      <c r="R42" s="29">
        <f t="shared" si="10"/>
        <v>0.33646604969938237</v>
      </c>
      <c r="S42" s="101">
        <f t="shared" si="11"/>
        <v>1.6055027905610497</v>
      </c>
      <c r="T42" s="43">
        <v>146199</v>
      </c>
      <c r="U42" s="26">
        <f t="shared" si="6"/>
        <v>0.10891816405333302</v>
      </c>
      <c r="V42" s="99">
        <f t="shared" si="7"/>
        <v>4.7716635660432782</v>
      </c>
      <c r="W42" s="102">
        <v>1342283</v>
      </c>
      <c r="X42" s="4" t="s">
        <v>150</v>
      </c>
      <c r="Y42" s="5">
        <v>30639</v>
      </c>
      <c r="Z42" s="4"/>
      <c r="AA42" s="4"/>
      <c r="AB42" s="4"/>
      <c r="AC42" s="4"/>
      <c r="AD42" s="5"/>
      <c r="AE42" s="5"/>
      <c r="AF42" s="4"/>
      <c r="AG42" s="4"/>
      <c r="AH42" s="4"/>
      <c r="AI42" s="4"/>
      <c r="AJ42" s="5"/>
      <c r="AK42" s="5"/>
      <c r="AL42" s="4"/>
      <c r="AM42" s="4"/>
      <c r="AN42" s="4"/>
      <c r="AO42" s="4"/>
      <c r="AP42" s="6"/>
      <c r="AQ42" s="4"/>
      <c r="AR42" s="5"/>
      <c r="AS42" s="4"/>
      <c r="AT42" s="7"/>
      <c r="AU42" s="4"/>
      <c r="AV42" s="4"/>
      <c r="AW42" s="7"/>
      <c r="AX42" s="4"/>
    </row>
    <row r="43" spans="1:50" ht="25.5" x14ac:dyDescent="0.2">
      <c r="A43" s="23" t="s">
        <v>151</v>
      </c>
      <c r="B43" s="68">
        <v>5157</v>
      </c>
      <c r="C43" s="68">
        <v>2989</v>
      </c>
      <c r="D43" s="68">
        <v>2080</v>
      </c>
      <c r="E43" s="68">
        <f t="shared" si="8"/>
        <v>10226</v>
      </c>
      <c r="F43" s="26">
        <f t="shared" si="0"/>
        <v>6.5106388397234288E-2</v>
      </c>
      <c r="G43" s="99">
        <f t="shared" si="1"/>
        <v>0.64803548795944232</v>
      </c>
      <c r="H43" s="43">
        <v>104482</v>
      </c>
      <c r="I43" s="26">
        <f t="shared" si="2"/>
        <v>0.66521080310188074</v>
      </c>
      <c r="J43" s="99">
        <f t="shared" si="3"/>
        <v>6.6211660329531048</v>
      </c>
      <c r="K43" s="43">
        <v>12253</v>
      </c>
      <c r="L43" s="26">
        <f t="shared" si="4"/>
        <v>7.8011791221524712E-2</v>
      </c>
      <c r="M43" s="99">
        <f t="shared" si="5"/>
        <v>0.77648922686945498</v>
      </c>
      <c r="N43" s="43">
        <v>22367</v>
      </c>
      <c r="O43" s="68">
        <v>7738</v>
      </c>
      <c r="P43" s="34" t="s">
        <v>277</v>
      </c>
      <c r="Q43" s="100">
        <f t="shared" si="9"/>
        <v>30105</v>
      </c>
      <c r="R43" s="29">
        <f t="shared" si="10"/>
        <v>0.19167101727936026</v>
      </c>
      <c r="S43" s="101">
        <f t="shared" si="11"/>
        <v>1.9077946768060836</v>
      </c>
      <c r="T43" s="43">
        <v>157066</v>
      </c>
      <c r="U43" s="26">
        <f t="shared" si="6"/>
        <v>0.21570851759277063</v>
      </c>
      <c r="V43" s="99">
        <f t="shared" si="7"/>
        <v>9.9534854245880862</v>
      </c>
      <c r="W43" s="102">
        <v>728140</v>
      </c>
      <c r="X43" s="4" t="s">
        <v>152</v>
      </c>
      <c r="Y43" s="5">
        <v>15780</v>
      </c>
      <c r="Z43" s="4"/>
      <c r="AA43" s="4"/>
      <c r="AB43" s="4"/>
      <c r="AC43" s="4"/>
      <c r="AD43" s="5"/>
      <c r="AE43" s="5"/>
      <c r="AF43" s="4"/>
      <c r="AG43" s="4"/>
      <c r="AH43" s="4"/>
      <c r="AI43" s="4"/>
      <c r="AJ43" s="5"/>
      <c r="AK43" s="5"/>
      <c r="AL43" s="4"/>
      <c r="AM43" s="4"/>
      <c r="AN43" s="4"/>
      <c r="AO43" s="4"/>
      <c r="AP43" s="4"/>
      <c r="AQ43" s="4"/>
      <c r="AR43" s="4"/>
      <c r="AS43" s="4"/>
      <c r="AT43" s="7"/>
      <c r="AU43" s="4"/>
      <c r="AV43" s="4"/>
      <c r="AW43" s="7"/>
      <c r="AX43" s="4"/>
    </row>
    <row r="44" spans="1:50" x14ac:dyDescent="0.2">
      <c r="A44" s="23" t="s">
        <v>154</v>
      </c>
      <c r="B44" s="68">
        <v>2089</v>
      </c>
      <c r="C44" s="68">
        <v>315</v>
      </c>
      <c r="D44" s="68">
        <v>0</v>
      </c>
      <c r="E44" s="68">
        <f t="shared" si="8"/>
        <v>2404</v>
      </c>
      <c r="F44" s="26">
        <f t="shared" si="0"/>
        <v>0.13781242834212337</v>
      </c>
      <c r="G44" s="99">
        <f t="shared" si="1"/>
        <v>0.22655734615022147</v>
      </c>
      <c r="H44" s="43">
        <v>0</v>
      </c>
      <c r="I44" s="26">
        <f t="shared" si="2"/>
        <v>0</v>
      </c>
      <c r="J44" s="99">
        <f t="shared" si="3"/>
        <v>0</v>
      </c>
      <c r="K44" s="43">
        <v>0</v>
      </c>
      <c r="L44" s="26">
        <f t="shared" si="4"/>
        <v>0</v>
      </c>
      <c r="M44" s="99">
        <f t="shared" si="5"/>
        <v>0</v>
      </c>
      <c r="N44" s="43">
        <v>15040</v>
      </c>
      <c r="O44" s="68">
        <v>0</v>
      </c>
      <c r="P44" s="34"/>
      <c r="Q44" s="100">
        <f t="shared" si="9"/>
        <v>15040</v>
      </c>
      <c r="R44" s="29">
        <f t="shared" si="10"/>
        <v>0.86218757165787663</v>
      </c>
      <c r="S44" s="101">
        <f t="shared" si="11"/>
        <v>1.41739704080671</v>
      </c>
      <c r="T44" s="43">
        <v>17444</v>
      </c>
      <c r="U44" s="26">
        <f t="shared" si="6"/>
        <v>4.7892289022990718E-2</v>
      </c>
      <c r="V44" s="99">
        <f t="shared" si="7"/>
        <v>1.6439543869569315</v>
      </c>
      <c r="W44" s="102">
        <v>364234</v>
      </c>
      <c r="X44" s="4" t="s">
        <v>155</v>
      </c>
      <c r="Y44" s="5">
        <v>10611</v>
      </c>
      <c r="Z44" s="4"/>
      <c r="AA44" s="4"/>
      <c r="AB44" s="4"/>
      <c r="AC44" s="4"/>
      <c r="AD44" s="5"/>
      <c r="AE44" s="5"/>
      <c r="AF44" s="4"/>
      <c r="AG44" s="4"/>
      <c r="AH44" s="4"/>
      <c r="AI44" s="4"/>
      <c r="AJ44" s="5"/>
      <c r="AK44" s="5"/>
      <c r="AL44" s="4"/>
      <c r="AM44" s="4"/>
      <c r="AN44" s="4"/>
      <c r="AO44" s="4"/>
      <c r="AP44" s="4"/>
      <c r="AQ44" s="4"/>
      <c r="AR44" s="4"/>
      <c r="AS44" s="4"/>
      <c r="AT44" s="7"/>
      <c r="AU44" s="4"/>
      <c r="AV44" s="4"/>
      <c r="AW44" s="7"/>
      <c r="AX44" s="4"/>
    </row>
    <row r="45" spans="1:50" x14ac:dyDescent="0.2">
      <c r="A45" s="23" t="s">
        <v>157</v>
      </c>
      <c r="B45" s="68">
        <v>320</v>
      </c>
      <c r="C45" s="68">
        <v>125</v>
      </c>
      <c r="D45" s="68">
        <v>0</v>
      </c>
      <c r="E45" s="68">
        <f t="shared" si="8"/>
        <v>445</v>
      </c>
      <c r="F45" s="26">
        <f t="shared" si="0"/>
        <v>1.0736603372982363E-2</v>
      </c>
      <c r="G45" s="99">
        <f t="shared" si="1"/>
        <v>0.17492138364779874</v>
      </c>
      <c r="H45" s="43">
        <v>5284</v>
      </c>
      <c r="I45" s="26">
        <f t="shared" si="2"/>
        <v>0.12748811735469395</v>
      </c>
      <c r="J45" s="99">
        <f t="shared" si="3"/>
        <v>2.0770440251572326</v>
      </c>
      <c r="K45" s="43">
        <v>1595</v>
      </c>
      <c r="L45" s="26">
        <f t="shared" si="4"/>
        <v>3.8482881752599708E-2</v>
      </c>
      <c r="M45" s="99">
        <f t="shared" si="5"/>
        <v>0.62696540880503149</v>
      </c>
      <c r="N45" s="43">
        <v>10057</v>
      </c>
      <c r="O45" s="68">
        <v>24066</v>
      </c>
      <c r="P45" s="34" t="s">
        <v>280</v>
      </c>
      <c r="Q45" s="100">
        <f t="shared" si="9"/>
        <v>34123</v>
      </c>
      <c r="R45" s="29">
        <f t="shared" si="10"/>
        <v>0.82329239751972394</v>
      </c>
      <c r="S45" s="101">
        <f t="shared" si="11"/>
        <v>13.41312893081761</v>
      </c>
      <c r="T45" s="43">
        <v>41447</v>
      </c>
      <c r="U45" s="26">
        <f t="shared" si="6"/>
        <v>0.33915683354336124</v>
      </c>
      <c r="V45" s="99">
        <f t="shared" si="7"/>
        <v>16.292059748427672</v>
      </c>
      <c r="W45" s="102">
        <v>122206</v>
      </c>
      <c r="X45" s="4" t="s">
        <v>158</v>
      </c>
      <c r="Y45" s="5">
        <v>2544</v>
      </c>
      <c r="Z45" s="4"/>
      <c r="AA45" s="4"/>
      <c r="AB45" s="4"/>
      <c r="AC45" s="4"/>
      <c r="AD45" s="5"/>
      <c r="AE45" s="5"/>
      <c r="AF45" s="4"/>
      <c r="AG45" s="4"/>
      <c r="AH45" s="4"/>
      <c r="AI45" s="4"/>
      <c r="AJ45" s="5"/>
      <c r="AK45" s="5"/>
      <c r="AL45" s="4"/>
      <c r="AM45" s="4"/>
      <c r="AN45" s="4"/>
      <c r="AO45" s="4"/>
      <c r="AP45" s="4"/>
      <c r="AQ45" s="4"/>
      <c r="AR45" s="5"/>
      <c r="AS45" s="4"/>
      <c r="AT45" s="7"/>
      <c r="AU45" s="4"/>
      <c r="AV45" s="4"/>
      <c r="AW45" s="7"/>
      <c r="AX45" s="4"/>
    </row>
    <row r="46" spans="1:50" ht="25.5" x14ac:dyDescent="0.2">
      <c r="A46" s="23" t="s">
        <v>160</v>
      </c>
      <c r="B46" s="68">
        <v>3349</v>
      </c>
      <c r="C46" s="68">
        <v>4167</v>
      </c>
      <c r="D46" s="68">
        <v>687</v>
      </c>
      <c r="E46" s="68">
        <f t="shared" si="8"/>
        <v>8203</v>
      </c>
      <c r="F46" s="26">
        <f t="shared" si="0"/>
        <v>1.6912983596282155E-2</v>
      </c>
      <c r="G46" s="99">
        <f t="shared" si="1"/>
        <v>0.10237370207667731</v>
      </c>
      <c r="H46" s="43">
        <v>281337</v>
      </c>
      <c r="I46" s="26">
        <f t="shared" si="2"/>
        <v>0.58006193661187766</v>
      </c>
      <c r="J46" s="99">
        <f t="shared" si="3"/>
        <v>3.5110947484025559</v>
      </c>
      <c r="K46" s="43">
        <v>36505</v>
      </c>
      <c r="L46" s="26">
        <f t="shared" si="4"/>
        <v>7.5266178981138618E-2</v>
      </c>
      <c r="M46" s="99">
        <f t="shared" si="5"/>
        <v>0.45558356629392971</v>
      </c>
      <c r="N46" s="43">
        <v>113575</v>
      </c>
      <c r="O46" s="68">
        <v>45392</v>
      </c>
      <c r="P46" s="34" t="s">
        <v>282</v>
      </c>
      <c r="Q46" s="100">
        <f t="shared" si="9"/>
        <v>158967</v>
      </c>
      <c r="R46" s="29">
        <f t="shared" si="10"/>
        <v>0.32775890081070158</v>
      </c>
      <c r="S46" s="101">
        <f t="shared" si="11"/>
        <v>1.9839132388178913</v>
      </c>
      <c r="T46" s="43">
        <v>485012</v>
      </c>
      <c r="U46" s="26">
        <f t="shared" si="6"/>
        <v>0.12071401193670263</v>
      </c>
      <c r="V46" s="99">
        <f t="shared" si="7"/>
        <v>6.0529652555910545</v>
      </c>
      <c r="W46" s="102">
        <v>4017860</v>
      </c>
      <c r="X46" s="4" t="s">
        <v>158</v>
      </c>
      <c r="Y46" s="5">
        <v>80128</v>
      </c>
      <c r="Z46" s="4"/>
      <c r="AA46" s="4"/>
      <c r="AB46" s="4"/>
      <c r="AC46" s="4"/>
      <c r="AD46" s="5"/>
      <c r="AE46" s="5"/>
      <c r="AF46" s="4"/>
      <c r="AG46" s="4"/>
      <c r="AH46" s="4"/>
      <c r="AI46" s="4"/>
      <c r="AJ46" s="5"/>
      <c r="AK46" s="5"/>
      <c r="AL46" s="4"/>
      <c r="AM46" s="4"/>
      <c r="AN46" s="4"/>
      <c r="AO46" s="4"/>
      <c r="AP46" s="6"/>
      <c r="AQ46" s="4"/>
      <c r="AR46" s="5"/>
      <c r="AS46" s="4"/>
      <c r="AT46" s="7"/>
      <c r="AU46" s="4"/>
      <c r="AV46" s="4"/>
      <c r="AW46" s="7"/>
      <c r="AX46" s="4"/>
    </row>
    <row r="47" spans="1:50" ht="25.5" x14ac:dyDescent="0.2">
      <c r="A47" s="23" t="s">
        <v>162</v>
      </c>
      <c r="B47" s="68">
        <v>4983</v>
      </c>
      <c r="C47" s="68">
        <v>2890</v>
      </c>
      <c r="D47" s="68">
        <v>749</v>
      </c>
      <c r="E47" s="68">
        <f t="shared" si="8"/>
        <v>8622</v>
      </c>
      <c r="F47" s="26">
        <f t="shared" si="0"/>
        <v>7.6719105922551253E-2</v>
      </c>
      <c r="G47" s="99">
        <f t="shared" si="1"/>
        <v>1.4053789731051345</v>
      </c>
      <c r="H47" s="43">
        <v>78416</v>
      </c>
      <c r="I47" s="26">
        <f t="shared" si="2"/>
        <v>0.69775056947608205</v>
      </c>
      <c r="J47" s="99">
        <f t="shared" si="3"/>
        <v>12.781744091279544</v>
      </c>
      <c r="K47" s="43">
        <v>2310</v>
      </c>
      <c r="L47" s="26">
        <f t="shared" si="4"/>
        <v>2.0554527334851937E-2</v>
      </c>
      <c r="M47" s="99">
        <f t="shared" si="5"/>
        <v>0.37652811735941322</v>
      </c>
      <c r="N47" s="43">
        <v>10057</v>
      </c>
      <c r="O47" s="68">
        <v>12979</v>
      </c>
      <c r="P47" s="34" t="s">
        <v>284</v>
      </c>
      <c r="Q47" s="100">
        <f t="shared" si="9"/>
        <v>23036</v>
      </c>
      <c r="R47" s="29">
        <f t="shared" si="10"/>
        <v>0.2049757972665148</v>
      </c>
      <c r="S47" s="101">
        <f t="shared" si="11"/>
        <v>3.7548492257538713</v>
      </c>
      <c r="T47" s="43">
        <v>112384</v>
      </c>
      <c r="U47" s="26">
        <f t="shared" si="6"/>
        <v>0.35208571562837765</v>
      </c>
      <c r="V47" s="99">
        <f t="shared" si="7"/>
        <v>18.318500407497961</v>
      </c>
      <c r="W47" s="102">
        <v>319195</v>
      </c>
      <c r="X47" s="4" t="s">
        <v>163</v>
      </c>
      <c r="Y47" s="5">
        <v>6135</v>
      </c>
      <c r="Z47" s="4"/>
      <c r="AA47" s="4"/>
      <c r="AB47" s="4"/>
      <c r="AC47" s="4"/>
      <c r="AD47" s="5"/>
      <c r="AE47" s="5"/>
      <c r="AF47" s="4"/>
      <c r="AG47" s="4"/>
      <c r="AH47" s="4"/>
      <c r="AI47" s="4"/>
      <c r="AJ47" s="5"/>
      <c r="AK47" s="5"/>
      <c r="AL47" s="4"/>
      <c r="AM47" s="4"/>
      <c r="AN47" s="4"/>
      <c r="AO47" s="4"/>
      <c r="AP47" s="6"/>
      <c r="AQ47" s="4"/>
      <c r="AR47" s="5"/>
      <c r="AS47" s="4"/>
      <c r="AT47" s="7"/>
      <c r="AU47" s="4"/>
      <c r="AV47" s="4"/>
      <c r="AW47" s="7"/>
      <c r="AX47" s="4"/>
    </row>
    <row r="48" spans="1:50" ht="25.5" x14ac:dyDescent="0.2">
      <c r="A48" s="23" t="s">
        <v>165</v>
      </c>
      <c r="B48" s="68">
        <v>1888</v>
      </c>
      <c r="C48" s="68">
        <v>1493</v>
      </c>
      <c r="D48" s="68">
        <v>209</v>
      </c>
      <c r="E48" s="68">
        <f t="shared" si="8"/>
        <v>3590</v>
      </c>
      <c r="F48" s="26">
        <f t="shared" si="0"/>
        <v>3.9129344828713747E-2</v>
      </c>
      <c r="G48" s="99">
        <f t="shared" si="1"/>
        <v>0.12298311123291425</v>
      </c>
      <c r="H48" s="43">
        <v>15833</v>
      </c>
      <c r="I48" s="26">
        <f t="shared" si="2"/>
        <v>0.17257240018747208</v>
      </c>
      <c r="J48" s="99">
        <f t="shared" si="3"/>
        <v>0.54239320338460484</v>
      </c>
      <c r="K48" s="43">
        <v>5458</v>
      </c>
      <c r="L48" s="26">
        <f t="shared" si="4"/>
        <v>5.9489683586384297E-2</v>
      </c>
      <c r="M48" s="99">
        <f t="shared" si="5"/>
        <v>0.18697543763488747</v>
      </c>
      <c r="N48" s="43">
        <v>41376</v>
      </c>
      <c r="O48" s="68">
        <v>25490</v>
      </c>
      <c r="P48" s="34" t="s">
        <v>286</v>
      </c>
      <c r="Q48" s="100">
        <f t="shared" si="9"/>
        <v>66866</v>
      </c>
      <c r="R48" s="29">
        <f t="shared" si="10"/>
        <v>0.72880857139742994</v>
      </c>
      <c r="S48" s="101">
        <f t="shared" si="11"/>
        <v>2.2906375252646365</v>
      </c>
      <c r="T48" s="43">
        <v>91747</v>
      </c>
      <c r="U48" s="26">
        <f t="shared" si="6"/>
        <v>0.10595430708236758</v>
      </c>
      <c r="V48" s="99">
        <f t="shared" si="7"/>
        <v>3.1429892775170427</v>
      </c>
      <c r="W48" s="102">
        <v>865911</v>
      </c>
      <c r="X48" s="4" t="s">
        <v>166</v>
      </c>
      <c r="Y48" s="5">
        <v>29191</v>
      </c>
      <c r="Z48" s="4"/>
      <c r="AA48" s="4"/>
      <c r="AB48" s="4"/>
      <c r="AC48" s="4"/>
      <c r="AD48" s="5"/>
      <c r="AE48" s="5"/>
      <c r="AF48" s="4"/>
      <c r="AG48" s="4"/>
      <c r="AH48" s="4"/>
      <c r="AI48" s="4"/>
      <c r="AJ48" s="5"/>
      <c r="AK48" s="5"/>
      <c r="AL48" s="4"/>
      <c r="AM48" s="4"/>
      <c r="AN48" s="4"/>
      <c r="AO48" s="4"/>
      <c r="AP48" s="6"/>
      <c r="AQ48" s="4"/>
      <c r="AR48" s="4"/>
      <c r="AS48" s="4"/>
      <c r="AT48" s="7"/>
      <c r="AU48" s="4"/>
      <c r="AV48" s="4"/>
      <c r="AW48" s="7"/>
      <c r="AX48" s="4"/>
    </row>
    <row r="49" spans="1:50" ht="25.5" x14ac:dyDescent="0.2">
      <c r="A49" s="23" t="s">
        <v>168</v>
      </c>
      <c r="B49" s="68">
        <v>9234</v>
      </c>
      <c r="C49" s="68">
        <v>2039</v>
      </c>
      <c r="D49" s="68">
        <v>0</v>
      </c>
      <c r="E49" s="68">
        <f t="shared" si="8"/>
        <v>11273</v>
      </c>
      <c r="F49" s="26">
        <f t="shared" si="0"/>
        <v>1.8700720457987662E-2</v>
      </c>
      <c r="G49" s="99">
        <f t="shared" si="1"/>
        <v>0.494711897134331</v>
      </c>
      <c r="H49" s="43">
        <v>226315</v>
      </c>
      <c r="I49" s="26">
        <f t="shared" si="2"/>
        <v>0.37543276416654642</v>
      </c>
      <c r="J49" s="99">
        <f t="shared" si="3"/>
        <v>9.9317593364637737</v>
      </c>
      <c r="K49" s="43">
        <v>36718</v>
      </c>
      <c r="L49" s="26">
        <f t="shared" si="4"/>
        <v>6.0911297239101478E-2</v>
      </c>
      <c r="M49" s="99">
        <f t="shared" si="5"/>
        <v>1.6113573528766403</v>
      </c>
      <c r="N49" s="43">
        <v>39793</v>
      </c>
      <c r="O49" s="68">
        <v>288712</v>
      </c>
      <c r="P49" s="34" t="s">
        <v>288</v>
      </c>
      <c r="Q49" s="100">
        <f t="shared" si="9"/>
        <v>328505</v>
      </c>
      <c r="R49" s="29">
        <f t="shared" si="10"/>
        <v>0.54495521813636449</v>
      </c>
      <c r="S49" s="101">
        <f t="shared" si="11"/>
        <v>14.41633387457761</v>
      </c>
      <c r="T49" s="43">
        <v>602811</v>
      </c>
      <c r="U49" s="26">
        <f t="shared" si="6"/>
        <v>0.27309831359885184</v>
      </c>
      <c r="V49" s="99">
        <f t="shared" si="7"/>
        <v>26.454162461052356</v>
      </c>
      <c r="W49" s="102">
        <v>2207304</v>
      </c>
      <c r="X49" s="4" t="s">
        <v>169</v>
      </c>
      <c r="Y49" s="5">
        <v>22787</v>
      </c>
      <c r="Z49" s="4"/>
      <c r="AA49" s="4"/>
      <c r="AB49" s="4"/>
      <c r="AC49" s="4"/>
      <c r="AD49" s="5"/>
      <c r="AE49" s="5"/>
      <c r="AF49" s="4"/>
      <c r="AG49" s="4"/>
      <c r="AH49" s="4"/>
      <c r="AI49" s="4"/>
      <c r="AJ49" s="5"/>
      <c r="AK49" s="5"/>
      <c r="AL49" s="4"/>
      <c r="AM49" s="4"/>
      <c r="AN49" s="4"/>
      <c r="AO49" s="4"/>
      <c r="AP49" s="4"/>
      <c r="AQ49" s="4"/>
      <c r="AR49" s="4"/>
      <c r="AS49" s="4"/>
      <c r="AT49" s="7"/>
      <c r="AU49" s="4"/>
      <c r="AV49" s="4"/>
      <c r="AW49" s="7"/>
      <c r="AX49" s="4"/>
    </row>
    <row r="50" spans="1:50" x14ac:dyDescent="0.2">
      <c r="A50" s="23" t="s">
        <v>171</v>
      </c>
      <c r="B50" s="68">
        <v>0</v>
      </c>
      <c r="C50" s="68">
        <v>0</v>
      </c>
      <c r="D50" s="68">
        <v>8950</v>
      </c>
      <c r="E50" s="68">
        <f t="shared" si="8"/>
        <v>8950</v>
      </c>
      <c r="F50" s="26">
        <f t="shared" si="0"/>
        <v>3.3178131348329601E-2</v>
      </c>
      <c r="G50" s="99">
        <f t="shared" si="1"/>
        <v>0.21730685184285922</v>
      </c>
      <c r="H50" s="43">
        <v>167701</v>
      </c>
      <c r="I50" s="26">
        <f t="shared" si="2"/>
        <v>0.62167662628449416</v>
      </c>
      <c r="J50" s="99">
        <f t="shared" si="3"/>
        <v>4.0717962414412661</v>
      </c>
      <c r="K50" s="43">
        <v>3889</v>
      </c>
      <c r="L50" s="26">
        <f t="shared" si="4"/>
        <v>1.4416732157950148E-2</v>
      </c>
      <c r="M50" s="99">
        <f t="shared" si="5"/>
        <v>9.4425290147137381E-2</v>
      </c>
      <c r="N50" s="43">
        <v>58378</v>
      </c>
      <c r="O50" s="68">
        <v>30838</v>
      </c>
      <c r="P50" s="34" t="s">
        <v>325</v>
      </c>
      <c r="Q50" s="100">
        <f t="shared" si="9"/>
        <v>89216</v>
      </c>
      <c r="R50" s="29">
        <f t="shared" si="10"/>
        <v>0.33072851020922611</v>
      </c>
      <c r="S50" s="101">
        <f t="shared" si="11"/>
        <v>2.1661729713980478</v>
      </c>
      <c r="T50" s="43">
        <v>269756</v>
      </c>
      <c r="U50" s="26">
        <f t="shared" si="6"/>
        <v>0.23160806690769969</v>
      </c>
      <c r="V50" s="99">
        <f t="shared" si="7"/>
        <v>6.5497013548293106</v>
      </c>
      <c r="W50" s="102">
        <v>1164709</v>
      </c>
      <c r="X50" s="4" t="s">
        <v>172</v>
      </c>
      <c r="Y50" s="5">
        <v>41186</v>
      </c>
      <c r="Z50" s="4"/>
      <c r="AA50" s="4"/>
      <c r="AB50" s="4"/>
      <c r="AC50" s="4"/>
      <c r="AD50" s="5"/>
      <c r="AE50" s="5"/>
      <c r="AF50" s="4"/>
      <c r="AG50" s="4"/>
      <c r="AH50" s="4"/>
      <c r="AI50" s="4"/>
      <c r="AJ50" s="5"/>
      <c r="AK50" s="5"/>
      <c r="AL50" s="4"/>
      <c r="AM50" s="4"/>
      <c r="AN50" s="4"/>
      <c r="AO50" s="4"/>
      <c r="AP50" s="4"/>
      <c r="AQ50" s="4"/>
      <c r="AR50" s="4"/>
      <c r="AS50" s="4"/>
      <c r="AT50" s="7"/>
      <c r="AU50" s="4"/>
      <c r="AV50" s="4"/>
      <c r="AW50" s="7"/>
      <c r="AX50" s="4"/>
    </row>
    <row r="51" spans="1:50" x14ac:dyDescent="0.2">
      <c r="A51" s="90"/>
      <c r="B51" s="103"/>
      <c r="C51" s="103"/>
      <c r="D51" s="103"/>
      <c r="E51" s="103"/>
      <c r="F51" s="104"/>
      <c r="G51" s="104"/>
      <c r="H51" s="103"/>
      <c r="I51" s="92"/>
      <c r="J51" s="104"/>
      <c r="K51" s="103"/>
      <c r="L51" s="104"/>
      <c r="M51" s="104"/>
      <c r="N51" s="103"/>
      <c r="O51" s="103"/>
      <c r="P51" s="104"/>
      <c r="Q51" s="104"/>
      <c r="R51" s="104"/>
      <c r="S51" s="104"/>
      <c r="T51" s="103"/>
      <c r="U51" s="104"/>
      <c r="V51" s="104"/>
      <c r="W51" s="105"/>
      <c r="Z51" s="4"/>
      <c r="AA51" s="4"/>
      <c r="AB51" s="4"/>
      <c r="AC51" s="4"/>
      <c r="AD51" s="4"/>
      <c r="AE51" s="4"/>
      <c r="AF51" s="4"/>
      <c r="AG51" s="4"/>
      <c r="AH51" s="4"/>
      <c r="AI51" s="4"/>
      <c r="AJ51" s="4"/>
      <c r="AK51" s="4"/>
      <c r="AL51" s="4"/>
      <c r="AM51" s="4"/>
      <c r="AN51" s="4"/>
      <c r="AO51" s="4"/>
      <c r="AP51" s="4"/>
      <c r="AQ51" s="4"/>
      <c r="AR51" s="4"/>
      <c r="AS51" s="4"/>
      <c r="AT51" s="4"/>
      <c r="AU51" s="4"/>
      <c r="AV51" s="4"/>
      <c r="AW51" s="4"/>
      <c r="AX51" s="4"/>
    </row>
    <row r="52" spans="1:50" x14ac:dyDescent="0.2">
      <c r="A52" s="13" t="s">
        <v>291</v>
      </c>
      <c r="B52" s="82">
        <f>SUM(B3:B50)</f>
        <v>355957</v>
      </c>
      <c r="C52" s="82">
        <f t="shared" ref="C52:W52" si="12">SUM(C3:C50)</f>
        <v>296082</v>
      </c>
      <c r="D52" s="82">
        <f t="shared" si="12"/>
        <v>80910</v>
      </c>
      <c r="E52" s="82">
        <f t="shared" si="12"/>
        <v>732949</v>
      </c>
      <c r="F52" s="16">
        <f>E52/T52</f>
        <v>7.4212620688698508E-2</v>
      </c>
      <c r="G52" s="113">
        <f>E52/1052566</f>
        <v>0.69634493228928163</v>
      </c>
      <c r="H52" s="82">
        <f t="shared" si="12"/>
        <v>4495776</v>
      </c>
      <c r="I52" s="16">
        <f>H52/T52</f>
        <v>0.45520673196819184</v>
      </c>
      <c r="J52" s="113">
        <f>H52/1052566</f>
        <v>4.2712532990805325</v>
      </c>
      <c r="K52" s="82">
        <f t="shared" si="12"/>
        <v>575989</v>
      </c>
      <c r="L52" s="16">
        <f>K52/T52</f>
        <v>5.832009209080409E-2</v>
      </c>
      <c r="M52" s="113">
        <f>K52/1052566</f>
        <v>0.54722364203289864</v>
      </c>
      <c r="N52" s="82">
        <f t="shared" si="12"/>
        <v>1536193</v>
      </c>
      <c r="O52" s="82">
        <f t="shared" si="12"/>
        <v>2535432</v>
      </c>
      <c r="P52" s="94"/>
      <c r="Q52" s="95">
        <f>SUM(Q3:Q50)</f>
        <v>4071625</v>
      </c>
      <c r="R52" s="96">
        <f>Q52/T52</f>
        <v>0.41226055525230554</v>
      </c>
      <c r="S52" s="97">
        <f>Q52/1052566</f>
        <v>3.8682847441395598</v>
      </c>
      <c r="T52" s="82">
        <f>SUM(T3:T50)</f>
        <v>9876339</v>
      </c>
      <c r="U52" s="16">
        <f>T52/W52</f>
        <v>0.18523512885018564</v>
      </c>
      <c r="V52" s="113">
        <f>T52/1052566</f>
        <v>9.383106617542273</v>
      </c>
      <c r="W52" s="82">
        <f t="shared" si="12"/>
        <v>53317851</v>
      </c>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spans="1:50" x14ac:dyDescent="0.2">
      <c r="A53" s="13" t="s">
        <v>174</v>
      </c>
      <c r="B53" s="82">
        <f>AVERAGE(B3:B50)</f>
        <v>7415.770833333333</v>
      </c>
      <c r="C53" s="82">
        <f t="shared" ref="C53:W53" si="13">AVERAGE(C3:C50)</f>
        <v>6168.375</v>
      </c>
      <c r="D53" s="82">
        <f t="shared" si="13"/>
        <v>1685.625</v>
      </c>
      <c r="E53" s="82">
        <f t="shared" si="13"/>
        <v>15269.770833333334</v>
      </c>
      <c r="F53" s="16">
        <f t="shared" si="13"/>
        <v>5.0320571762176254E-2</v>
      </c>
      <c r="G53" s="113">
        <f t="shared" si="13"/>
        <v>0.55179676304606762</v>
      </c>
      <c r="H53" s="82">
        <f t="shared" si="13"/>
        <v>93662</v>
      </c>
      <c r="I53" s="16">
        <f t="shared" si="13"/>
        <v>0.45322912515970354</v>
      </c>
      <c r="J53" s="113">
        <f t="shared" si="13"/>
        <v>6.6299299181751081</v>
      </c>
      <c r="K53" s="82">
        <f t="shared" si="13"/>
        <v>11999.770833333334</v>
      </c>
      <c r="L53" s="16">
        <f t="shared" si="13"/>
        <v>6.3622756726501098E-2</v>
      </c>
      <c r="M53" s="113">
        <f t="shared" si="13"/>
        <v>1.1713146765506133</v>
      </c>
      <c r="N53" s="82">
        <f t="shared" si="13"/>
        <v>32004.020833333332</v>
      </c>
      <c r="O53" s="82">
        <f t="shared" si="13"/>
        <v>52821.5</v>
      </c>
      <c r="P53" s="94"/>
      <c r="Q53" s="95">
        <f>AVERAGE(Q3:Q50)</f>
        <v>84825.520833333328</v>
      </c>
      <c r="R53" s="96">
        <f t="shared" ref="R53:S53" si="14">AVERAGE(R3:R50)</f>
        <v>0.43282754635161907</v>
      </c>
      <c r="S53" s="97">
        <f t="shared" si="14"/>
        <v>5.1967584716332018</v>
      </c>
      <c r="T53" s="82">
        <f>AVERAGE(T3:T50)</f>
        <v>205757.0625</v>
      </c>
      <c r="U53" s="16">
        <f t="shared" si="13"/>
        <v>0.20747312246359817</v>
      </c>
      <c r="V53" s="113">
        <f t="shared" si="13"/>
        <v>13.549799829404984</v>
      </c>
      <c r="W53" s="82">
        <f t="shared" si="13"/>
        <v>1110788.5625</v>
      </c>
      <c r="Z53" s="4"/>
      <c r="AA53" s="4"/>
      <c r="AB53" s="4"/>
      <c r="AC53" s="4"/>
      <c r="AD53" s="4"/>
      <c r="AE53" s="4"/>
      <c r="AF53" s="4"/>
      <c r="AG53" s="4"/>
      <c r="AH53" s="4"/>
      <c r="AI53" s="4"/>
      <c r="AJ53" s="4"/>
      <c r="AK53" s="4"/>
      <c r="AL53" s="4"/>
      <c r="AM53" s="4"/>
      <c r="AN53" s="4"/>
      <c r="AO53" s="4"/>
      <c r="AP53" s="4"/>
      <c r="AQ53" s="4"/>
      <c r="AR53" s="4"/>
      <c r="AS53" s="4"/>
      <c r="AT53" s="4"/>
      <c r="AU53" s="4"/>
      <c r="AV53" s="4"/>
      <c r="AW53" s="4"/>
      <c r="AX53" s="4"/>
    </row>
    <row r="54" spans="1:50" x14ac:dyDescent="0.2">
      <c r="A54" s="13" t="s">
        <v>175</v>
      </c>
      <c r="B54" s="82">
        <f>MEDIAN(B3:B50)</f>
        <v>1549.5</v>
      </c>
      <c r="C54" s="82">
        <f t="shared" ref="C54:W54" si="15">MEDIAN(C3:C50)</f>
        <v>1063</v>
      </c>
      <c r="D54" s="82">
        <f t="shared" si="15"/>
        <v>0</v>
      </c>
      <c r="E54" s="82">
        <f t="shared" si="15"/>
        <v>3283.5</v>
      </c>
      <c r="F54" s="16">
        <f t="shared" si="15"/>
        <v>3.501432839783928E-2</v>
      </c>
      <c r="G54" s="113">
        <f t="shared" si="15"/>
        <v>0.38782061541925644</v>
      </c>
      <c r="H54" s="82">
        <f t="shared" si="15"/>
        <v>65259.5</v>
      </c>
      <c r="I54" s="16">
        <f t="shared" si="15"/>
        <v>0.48300999623562413</v>
      </c>
      <c r="J54" s="113">
        <f t="shared" si="15"/>
        <v>4.2983676911205881</v>
      </c>
      <c r="K54" s="82">
        <f t="shared" si="15"/>
        <v>5297</v>
      </c>
      <c r="L54" s="16">
        <f t="shared" si="15"/>
        <v>5.4640086807090496E-2</v>
      </c>
      <c r="M54" s="113">
        <f t="shared" si="15"/>
        <v>0.44145817199093218</v>
      </c>
      <c r="N54" s="82">
        <f t="shared" si="15"/>
        <v>20747</v>
      </c>
      <c r="O54" s="82">
        <f t="shared" si="15"/>
        <v>17049.5</v>
      </c>
      <c r="P54" s="94"/>
      <c r="Q54" s="95">
        <f>MEDIAN(Q3:Q50)</f>
        <v>39049</v>
      </c>
      <c r="R54" s="96">
        <f t="shared" ref="R54:S54" si="16">MEDIAN(R3:R50)</f>
        <v>0.42683891758715348</v>
      </c>
      <c r="S54" s="97">
        <f t="shared" si="16"/>
        <v>2.9459894229486432</v>
      </c>
      <c r="T54" s="82">
        <f>MEDIAN(T3:T50)</f>
        <v>119690</v>
      </c>
      <c r="U54" s="16">
        <f t="shared" si="15"/>
        <v>0.20501281175295863</v>
      </c>
      <c r="V54" s="113">
        <f t="shared" si="15"/>
        <v>9.5831397829828067</v>
      </c>
      <c r="W54" s="82">
        <f t="shared" si="15"/>
        <v>663906</v>
      </c>
      <c r="Z54" s="4"/>
      <c r="AA54" s="4"/>
      <c r="AB54" s="4"/>
      <c r="AC54" s="4"/>
      <c r="AD54" s="4"/>
      <c r="AE54" s="4"/>
      <c r="AF54" s="4"/>
      <c r="AG54" s="4"/>
      <c r="AH54" s="4"/>
      <c r="AI54" s="4"/>
      <c r="AJ54" s="4"/>
      <c r="AK54" s="4"/>
      <c r="AL54" s="4"/>
      <c r="AM54" s="4"/>
      <c r="AN54" s="4"/>
      <c r="AO54" s="4"/>
      <c r="AP54" s="4"/>
      <c r="AQ54" s="4"/>
      <c r="AR54" s="4"/>
      <c r="AS54" s="4"/>
      <c r="AT54" s="4"/>
      <c r="AU54" s="4"/>
      <c r="AV54" s="4"/>
      <c r="AW54" s="4"/>
      <c r="AX54" s="4"/>
    </row>
    <row r="55" spans="1:50" x14ac:dyDescent="0.2">
      <c r="B55" s="41"/>
      <c r="C55" s="41"/>
      <c r="D55" s="41"/>
      <c r="E55" s="41"/>
      <c r="F55" s="4"/>
      <c r="G55" s="4"/>
      <c r="H55" s="41"/>
      <c r="I55" s="10"/>
      <c r="J55" s="4"/>
      <c r="K55" s="41"/>
      <c r="L55" s="4"/>
      <c r="M55" s="4"/>
      <c r="N55" s="41"/>
      <c r="O55" s="41"/>
      <c r="P55" s="4"/>
      <c r="Q55" s="4"/>
      <c r="R55" s="4"/>
      <c r="S55" s="4"/>
      <c r="T55" s="41"/>
      <c r="U55" s="4"/>
      <c r="V55" s="4"/>
      <c r="W55" s="41"/>
      <c r="Z55" s="4"/>
      <c r="AA55" s="4"/>
      <c r="AB55" s="4"/>
      <c r="AC55" s="4"/>
      <c r="AD55" s="4"/>
      <c r="AE55" s="4"/>
      <c r="AF55" s="4"/>
      <c r="AG55" s="4"/>
      <c r="AH55" s="4"/>
      <c r="AI55" s="4"/>
      <c r="AJ55" s="4"/>
      <c r="AK55" s="4"/>
      <c r="AL55" s="4"/>
      <c r="AM55" s="4"/>
      <c r="AN55" s="4"/>
      <c r="AO55" s="4"/>
      <c r="AP55" s="4"/>
      <c r="AQ55" s="4"/>
      <c r="AR55" s="4"/>
      <c r="AS55" s="4"/>
      <c r="AT55" s="4"/>
      <c r="AU55" s="4"/>
      <c r="AV55" s="4"/>
      <c r="AW55" s="4"/>
      <c r="AX55" s="4"/>
    </row>
    <row r="56" spans="1:50" x14ac:dyDescent="0.2">
      <c r="B56" s="41"/>
      <c r="C56" s="41"/>
      <c r="D56" s="41"/>
      <c r="E56" s="41"/>
      <c r="F56" s="4"/>
      <c r="G56" s="4"/>
      <c r="H56" s="41"/>
      <c r="I56" s="10"/>
      <c r="J56" s="4"/>
      <c r="K56" s="41"/>
      <c r="L56" s="4"/>
      <c r="M56" s="4"/>
      <c r="N56" s="41"/>
      <c r="O56" s="41"/>
      <c r="P56" s="4"/>
      <c r="Q56" s="4"/>
      <c r="R56" s="4"/>
      <c r="S56" s="4"/>
      <c r="T56" s="41"/>
      <c r="U56" s="4"/>
      <c r="V56" s="4"/>
      <c r="W56" s="41"/>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spans="1:50" x14ac:dyDescent="0.2">
      <c r="B57" s="41"/>
      <c r="C57" s="41"/>
      <c r="D57" s="41"/>
      <c r="E57" s="41"/>
      <c r="F57" s="4"/>
      <c r="G57" s="4"/>
      <c r="H57" s="41"/>
      <c r="I57" s="10"/>
      <c r="J57" s="4"/>
      <c r="K57" s="41"/>
      <c r="L57" s="4"/>
      <c r="M57" s="4"/>
      <c r="N57" s="41"/>
      <c r="O57" s="41"/>
      <c r="P57" s="4"/>
      <c r="Q57" s="4"/>
      <c r="R57" s="4"/>
      <c r="S57" s="4"/>
      <c r="T57" s="41"/>
      <c r="U57" s="4"/>
      <c r="V57" s="4"/>
      <c r="W57" s="41"/>
      <c r="Z57" s="4"/>
      <c r="AA57" s="4"/>
      <c r="AB57" s="4"/>
      <c r="AC57" s="4"/>
      <c r="AD57" s="4"/>
      <c r="AE57" s="4"/>
      <c r="AF57" s="4"/>
      <c r="AG57" s="4"/>
      <c r="AH57" s="4"/>
      <c r="AI57" s="4"/>
      <c r="AJ57" s="4"/>
      <c r="AK57" s="4"/>
      <c r="AL57" s="4"/>
      <c r="AM57" s="4"/>
      <c r="AN57" s="4"/>
      <c r="AO57" s="4"/>
      <c r="AP57" s="4"/>
      <c r="AQ57" s="4"/>
      <c r="AR57" s="4"/>
      <c r="AS57" s="4"/>
      <c r="AT57" s="4"/>
      <c r="AU57" s="4"/>
      <c r="AV57" s="4"/>
      <c r="AW57" s="4"/>
      <c r="AX57" s="4"/>
    </row>
    <row r="58" spans="1:50" x14ac:dyDescent="0.2">
      <c r="B58" s="41"/>
      <c r="C58" s="41"/>
      <c r="D58" s="41"/>
      <c r="E58" s="41"/>
      <c r="F58" s="4"/>
      <c r="G58" s="4"/>
      <c r="H58" s="41"/>
      <c r="I58" s="10"/>
      <c r="J58" s="4"/>
      <c r="K58" s="41"/>
      <c r="L58" s="4"/>
      <c r="M58" s="4"/>
      <c r="N58" s="41"/>
      <c r="O58" s="41"/>
      <c r="P58" s="4"/>
      <c r="Q58" s="4"/>
      <c r="R58" s="4"/>
      <c r="S58" s="4"/>
      <c r="T58" s="41"/>
      <c r="U58" s="4"/>
      <c r="V58" s="4"/>
      <c r="W58" s="41"/>
      <c r="Z58" s="4"/>
      <c r="AA58" s="4"/>
      <c r="AB58" s="4"/>
      <c r="AC58" s="4"/>
      <c r="AD58" s="4"/>
      <c r="AE58" s="4"/>
      <c r="AF58" s="4"/>
      <c r="AG58" s="4"/>
      <c r="AH58" s="4"/>
      <c r="AI58" s="4"/>
      <c r="AJ58" s="4"/>
      <c r="AK58" s="4"/>
      <c r="AL58" s="4"/>
      <c r="AM58" s="4"/>
      <c r="AN58" s="4"/>
      <c r="AO58" s="4"/>
      <c r="AP58" s="4"/>
      <c r="AQ58" s="4"/>
      <c r="AR58" s="4"/>
      <c r="AS58" s="4"/>
      <c r="AT58" s="4"/>
      <c r="AU58" s="4"/>
      <c r="AV58" s="4"/>
      <c r="AW58" s="4"/>
      <c r="AX58" s="4"/>
    </row>
    <row r="59" spans="1:50" x14ac:dyDescent="0.2">
      <c r="B59" s="41"/>
      <c r="C59" s="41"/>
      <c r="D59" s="41"/>
      <c r="E59" s="41"/>
      <c r="F59" s="4"/>
      <c r="G59" s="4"/>
      <c r="H59" s="41"/>
      <c r="I59" s="10"/>
      <c r="J59" s="4"/>
      <c r="K59" s="41"/>
      <c r="L59" s="4"/>
      <c r="M59" s="4"/>
      <c r="N59" s="41"/>
      <c r="O59" s="41"/>
      <c r="P59" s="4"/>
      <c r="Q59" s="4"/>
      <c r="R59" s="4"/>
      <c r="S59" s="4"/>
      <c r="T59" s="41"/>
      <c r="U59" s="4"/>
      <c r="V59" s="4"/>
      <c r="W59" s="41"/>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0" x14ac:dyDescent="0.2">
      <c r="B60" s="41"/>
      <c r="C60" s="41"/>
      <c r="D60" s="41"/>
      <c r="E60" s="41"/>
      <c r="F60" s="4"/>
      <c r="G60" s="4"/>
      <c r="H60" s="41"/>
      <c r="I60" s="10"/>
      <c r="J60" s="4"/>
      <c r="K60" s="41"/>
      <c r="L60" s="4"/>
      <c r="M60" s="4"/>
      <c r="N60" s="41"/>
      <c r="O60" s="41"/>
      <c r="P60" s="4"/>
      <c r="Q60" s="4"/>
      <c r="R60" s="4"/>
      <c r="S60" s="4"/>
      <c r="T60" s="41"/>
      <c r="U60" s="4"/>
      <c r="V60" s="4"/>
      <c r="W60" s="41"/>
      <c r="Z60" s="4"/>
      <c r="AA60" s="4"/>
      <c r="AB60" s="4"/>
      <c r="AC60" s="4"/>
      <c r="AD60" s="4"/>
      <c r="AE60" s="4"/>
      <c r="AF60" s="4"/>
      <c r="AG60" s="4"/>
      <c r="AH60" s="4"/>
      <c r="AI60" s="4"/>
      <c r="AJ60" s="4"/>
      <c r="AK60" s="4"/>
      <c r="AL60" s="4"/>
      <c r="AM60" s="4"/>
      <c r="AN60" s="4"/>
      <c r="AO60" s="4"/>
      <c r="AP60" s="4"/>
      <c r="AQ60" s="4"/>
      <c r="AR60" s="4"/>
      <c r="AS60" s="4"/>
      <c r="AT60" s="4"/>
      <c r="AU60" s="4"/>
      <c r="AV60" s="4"/>
      <c r="AW60" s="4"/>
      <c r="AX60" s="4"/>
    </row>
    <row r="61" spans="1:50" x14ac:dyDescent="0.2">
      <c r="B61" s="41"/>
      <c r="C61" s="41"/>
      <c r="D61" s="41"/>
      <c r="E61" s="41"/>
      <c r="F61" s="4"/>
      <c r="G61" s="4"/>
      <c r="H61" s="41"/>
      <c r="I61" s="10"/>
      <c r="J61" s="4"/>
      <c r="K61" s="41"/>
      <c r="L61" s="4"/>
      <c r="M61" s="4"/>
      <c r="N61" s="41"/>
      <c r="O61" s="41"/>
      <c r="P61" s="4"/>
      <c r="Q61" s="4"/>
      <c r="R61" s="4"/>
      <c r="S61" s="4"/>
      <c r="T61" s="41"/>
      <c r="U61" s="4"/>
      <c r="V61" s="4"/>
      <c r="W61" s="41"/>
      <c r="Z61" s="4"/>
      <c r="AA61" s="4"/>
      <c r="AB61" s="4"/>
      <c r="AC61" s="4"/>
      <c r="AD61" s="4"/>
      <c r="AE61" s="4"/>
      <c r="AF61" s="4"/>
      <c r="AG61" s="4"/>
      <c r="AH61" s="4"/>
      <c r="AI61" s="4"/>
      <c r="AJ61" s="4"/>
      <c r="AK61" s="4"/>
      <c r="AL61" s="4"/>
      <c r="AM61" s="4"/>
      <c r="AN61" s="4"/>
      <c r="AO61" s="4"/>
      <c r="AP61" s="4"/>
      <c r="AQ61" s="4"/>
      <c r="AR61" s="4"/>
      <c r="AS61" s="4"/>
      <c r="AT61" s="4"/>
      <c r="AU61" s="4"/>
      <c r="AV61" s="4"/>
      <c r="AW61" s="4"/>
      <c r="AX61" s="4"/>
    </row>
    <row r="62" spans="1:50" x14ac:dyDescent="0.2">
      <c r="B62" s="41"/>
      <c r="C62" s="41"/>
      <c r="D62" s="41"/>
      <c r="E62" s="41"/>
      <c r="F62" s="4"/>
      <c r="G62" s="4"/>
      <c r="H62" s="41"/>
      <c r="I62" s="10"/>
      <c r="J62" s="4"/>
      <c r="K62" s="41"/>
      <c r="L62" s="4"/>
      <c r="M62" s="4"/>
      <c r="N62" s="41"/>
      <c r="O62" s="41"/>
      <c r="P62" s="4"/>
      <c r="Q62" s="4"/>
      <c r="R62" s="4"/>
      <c r="S62" s="4"/>
      <c r="T62" s="41"/>
      <c r="U62" s="4"/>
      <c r="V62" s="4"/>
      <c r="W62" s="41"/>
      <c r="Z62" s="4"/>
      <c r="AA62" s="4"/>
      <c r="AB62" s="4"/>
      <c r="AC62" s="4"/>
      <c r="AD62" s="4"/>
      <c r="AE62" s="4"/>
      <c r="AF62" s="4"/>
      <c r="AG62" s="4"/>
      <c r="AH62" s="4"/>
      <c r="AI62" s="4"/>
      <c r="AJ62" s="4"/>
      <c r="AK62" s="4"/>
      <c r="AL62" s="4"/>
      <c r="AM62" s="4"/>
      <c r="AN62" s="4"/>
      <c r="AO62" s="4"/>
      <c r="AP62" s="4"/>
      <c r="AQ62" s="4"/>
      <c r="AR62" s="4"/>
      <c r="AS62" s="4"/>
      <c r="AT62" s="4"/>
      <c r="AU62" s="4"/>
      <c r="AV62" s="4"/>
      <c r="AW62" s="4"/>
      <c r="AX62" s="4"/>
    </row>
    <row r="63" spans="1:50" x14ac:dyDescent="0.2">
      <c r="B63" s="41"/>
      <c r="C63" s="41"/>
      <c r="D63" s="41"/>
      <c r="E63" s="41"/>
      <c r="F63" s="4"/>
      <c r="G63" s="4"/>
      <c r="H63" s="41"/>
      <c r="I63" s="10"/>
      <c r="J63" s="4"/>
      <c r="K63" s="41"/>
      <c r="L63" s="4"/>
      <c r="M63" s="4"/>
      <c r="N63" s="41"/>
      <c r="O63" s="41"/>
      <c r="P63" s="4"/>
      <c r="Q63" s="4"/>
      <c r="R63" s="4"/>
      <c r="S63" s="4"/>
      <c r="T63" s="41"/>
      <c r="U63" s="4"/>
      <c r="V63" s="4"/>
      <c r="W63" s="41"/>
      <c r="Z63" s="4"/>
      <c r="AA63" s="4"/>
      <c r="AB63" s="4"/>
      <c r="AC63" s="4"/>
      <c r="AD63" s="4"/>
      <c r="AE63" s="4"/>
      <c r="AF63" s="4"/>
      <c r="AG63" s="4"/>
      <c r="AH63" s="4"/>
      <c r="AI63" s="4"/>
      <c r="AJ63" s="4"/>
      <c r="AK63" s="4"/>
      <c r="AL63" s="4"/>
      <c r="AM63" s="4"/>
      <c r="AN63" s="4"/>
      <c r="AO63" s="4"/>
      <c r="AP63" s="4"/>
      <c r="AQ63" s="4"/>
      <c r="AR63" s="4"/>
      <c r="AS63" s="4"/>
      <c r="AT63" s="4"/>
      <c r="AU63" s="4"/>
      <c r="AV63" s="4"/>
      <c r="AW63" s="4"/>
      <c r="AX63" s="4"/>
    </row>
    <row r="64" spans="1:50" x14ac:dyDescent="0.2">
      <c r="B64" s="41"/>
      <c r="C64" s="41"/>
      <c r="D64" s="41"/>
      <c r="E64" s="41"/>
      <c r="F64" s="4"/>
      <c r="G64" s="4"/>
      <c r="H64" s="41"/>
      <c r="I64" s="10"/>
      <c r="J64" s="4"/>
      <c r="K64" s="41"/>
      <c r="L64" s="4"/>
      <c r="M64" s="4"/>
      <c r="N64" s="41"/>
      <c r="O64" s="41"/>
      <c r="P64" s="4"/>
      <c r="Q64" s="4"/>
      <c r="R64" s="4"/>
      <c r="S64" s="4"/>
      <c r="T64" s="41"/>
      <c r="U64" s="4"/>
      <c r="V64" s="4"/>
      <c r="W64" s="41"/>
      <c r="Z64" s="4"/>
      <c r="AA64" s="4"/>
      <c r="AB64" s="4"/>
      <c r="AC64" s="4"/>
      <c r="AD64" s="4"/>
      <c r="AE64" s="4"/>
      <c r="AF64" s="4"/>
      <c r="AG64" s="4"/>
      <c r="AH64" s="4"/>
      <c r="AI64" s="4"/>
      <c r="AJ64" s="4"/>
      <c r="AK64" s="4"/>
      <c r="AL64" s="4"/>
      <c r="AM64" s="4"/>
      <c r="AN64" s="4"/>
      <c r="AO64" s="4"/>
      <c r="AP64" s="4"/>
      <c r="AQ64" s="4"/>
      <c r="AR64" s="4"/>
      <c r="AS64" s="4"/>
      <c r="AT64" s="4"/>
      <c r="AU64" s="4"/>
      <c r="AV64" s="4"/>
      <c r="AW64" s="4"/>
      <c r="AX64" s="4"/>
    </row>
    <row r="65" spans="2:50" x14ac:dyDescent="0.2">
      <c r="B65" s="41"/>
      <c r="C65" s="41"/>
      <c r="D65" s="41"/>
      <c r="E65" s="41"/>
      <c r="F65" s="4"/>
      <c r="G65" s="4"/>
      <c r="H65" s="41"/>
      <c r="I65" s="10"/>
      <c r="J65" s="4"/>
      <c r="K65" s="41"/>
      <c r="L65" s="4"/>
      <c r="M65" s="4"/>
      <c r="N65" s="41"/>
      <c r="O65" s="41"/>
      <c r="P65" s="4"/>
      <c r="Q65" s="4"/>
      <c r="R65" s="4"/>
      <c r="S65" s="4"/>
      <c r="T65" s="41"/>
      <c r="U65" s="4"/>
      <c r="V65" s="4"/>
      <c r="W65" s="41"/>
      <c r="Z65" s="4"/>
      <c r="AA65" s="4"/>
      <c r="AB65" s="4"/>
      <c r="AC65" s="4"/>
      <c r="AD65" s="4"/>
      <c r="AE65" s="4"/>
      <c r="AF65" s="4"/>
      <c r="AG65" s="4"/>
      <c r="AH65" s="4"/>
      <c r="AI65" s="4"/>
      <c r="AJ65" s="4"/>
      <c r="AK65" s="4"/>
      <c r="AL65" s="4"/>
      <c r="AM65" s="4"/>
      <c r="AN65" s="4"/>
      <c r="AO65" s="4"/>
      <c r="AP65" s="4"/>
      <c r="AQ65" s="4"/>
      <c r="AR65" s="4"/>
      <c r="AS65" s="4"/>
      <c r="AT65" s="4"/>
      <c r="AU65" s="4"/>
      <c r="AV65" s="4"/>
      <c r="AW65" s="4"/>
      <c r="AX65" s="4"/>
    </row>
    <row r="66" spans="2:50" x14ac:dyDescent="0.2">
      <c r="B66" s="41"/>
      <c r="C66" s="41"/>
      <c r="D66" s="41"/>
      <c r="E66" s="41"/>
      <c r="F66" s="4"/>
      <c r="G66" s="4"/>
      <c r="H66" s="41"/>
      <c r="I66" s="10"/>
      <c r="J66" s="4"/>
      <c r="K66" s="41"/>
      <c r="L66" s="4"/>
      <c r="M66" s="4"/>
      <c r="N66" s="41"/>
      <c r="O66" s="41"/>
      <c r="P66" s="4"/>
      <c r="Q66" s="4"/>
      <c r="R66" s="4"/>
      <c r="S66" s="4"/>
      <c r="T66" s="41"/>
      <c r="U66" s="4"/>
      <c r="V66" s="4"/>
      <c r="W66" s="41"/>
      <c r="Z66" s="4"/>
      <c r="AA66" s="4"/>
      <c r="AB66" s="4"/>
      <c r="AC66" s="4"/>
      <c r="AD66" s="4"/>
      <c r="AE66" s="4"/>
      <c r="AF66" s="4"/>
      <c r="AG66" s="4"/>
      <c r="AH66" s="4"/>
      <c r="AI66" s="4"/>
      <c r="AJ66" s="4"/>
      <c r="AK66" s="4"/>
      <c r="AL66" s="4"/>
      <c r="AM66" s="4"/>
      <c r="AN66" s="4"/>
      <c r="AO66" s="4"/>
      <c r="AP66" s="4"/>
      <c r="AQ66" s="4"/>
      <c r="AR66" s="4"/>
      <c r="AS66" s="4"/>
      <c r="AT66" s="4"/>
      <c r="AU66" s="4"/>
      <c r="AV66" s="4"/>
      <c r="AW66" s="4"/>
      <c r="AX66" s="4"/>
    </row>
    <row r="67" spans="2:50" x14ac:dyDescent="0.2">
      <c r="B67" s="41"/>
      <c r="C67" s="41"/>
      <c r="D67" s="41"/>
      <c r="E67" s="41"/>
      <c r="F67" s="4"/>
      <c r="G67" s="4"/>
      <c r="H67" s="41"/>
      <c r="I67" s="10"/>
      <c r="J67" s="4"/>
      <c r="K67" s="41"/>
      <c r="L67" s="4"/>
      <c r="M67" s="4"/>
      <c r="N67" s="41"/>
      <c r="O67" s="41"/>
      <c r="P67" s="4"/>
      <c r="Q67" s="4"/>
      <c r="R67" s="4"/>
      <c r="S67" s="4"/>
      <c r="T67" s="41"/>
      <c r="U67" s="4"/>
      <c r="V67" s="4"/>
      <c r="W67" s="41"/>
      <c r="Z67" s="4"/>
      <c r="AA67" s="4"/>
      <c r="AB67" s="4"/>
      <c r="AC67" s="4"/>
      <c r="AD67" s="4"/>
      <c r="AE67" s="4"/>
      <c r="AF67" s="4"/>
      <c r="AG67" s="4"/>
      <c r="AH67" s="4"/>
      <c r="AI67" s="4"/>
      <c r="AJ67" s="4"/>
      <c r="AK67" s="4"/>
      <c r="AL67" s="4"/>
      <c r="AM67" s="4"/>
      <c r="AN67" s="4"/>
      <c r="AO67" s="4"/>
      <c r="AP67" s="4"/>
      <c r="AQ67" s="4"/>
      <c r="AR67" s="4"/>
      <c r="AS67" s="4"/>
      <c r="AT67" s="4"/>
      <c r="AU67" s="4"/>
      <c r="AV67" s="4"/>
      <c r="AW67" s="4"/>
      <c r="AX67" s="4"/>
    </row>
    <row r="68" spans="2:50" x14ac:dyDescent="0.2">
      <c r="B68" s="41"/>
      <c r="C68" s="41"/>
      <c r="D68" s="41"/>
      <c r="E68" s="41"/>
      <c r="F68" s="4"/>
      <c r="G68" s="4"/>
      <c r="H68" s="41"/>
      <c r="I68" s="10"/>
      <c r="J68" s="4"/>
      <c r="K68" s="41"/>
      <c r="L68" s="4"/>
      <c r="M68" s="4"/>
      <c r="N68" s="41"/>
      <c r="O68" s="41"/>
      <c r="P68" s="4"/>
      <c r="Q68" s="4"/>
      <c r="R68" s="4"/>
      <c r="S68" s="4"/>
      <c r="T68" s="41"/>
      <c r="U68" s="4"/>
      <c r="V68" s="4"/>
      <c r="W68" s="41"/>
      <c r="Z68" s="4"/>
      <c r="AA68" s="4"/>
      <c r="AB68" s="4"/>
      <c r="AC68" s="4"/>
      <c r="AD68" s="4"/>
      <c r="AE68" s="4"/>
      <c r="AF68" s="4"/>
      <c r="AG68" s="4"/>
      <c r="AH68" s="4"/>
      <c r="AI68" s="4"/>
      <c r="AJ68" s="4"/>
      <c r="AK68" s="4"/>
      <c r="AL68" s="4"/>
      <c r="AM68" s="4"/>
      <c r="AN68" s="4"/>
      <c r="AO68" s="4"/>
      <c r="AP68" s="4"/>
      <c r="AQ68" s="4"/>
      <c r="AR68" s="4"/>
      <c r="AS68" s="4"/>
      <c r="AT68" s="4"/>
      <c r="AU68" s="4"/>
      <c r="AV68" s="4"/>
      <c r="AW68" s="4"/>
      <c r="AX68" s="4"/>
    </row>
    <row r="69" spans="2:50" x14ac:dyDescent="0.2">
      <c r="B69" s="41"/>
      <c r="C69" s="41"/>
      <c r="D69" s="41"/>
      <c r="E69" s="41"/>
      <c r="F69" s="4"/>
      <c r="G69" s="4"/>
      <c r="H69" s="41"/>
      <c r="I69" s="10"/>
      <c r="J69" s="4"/>
      <c r="K69" s="41"/>
      <c r="L69" s="4"/>
      <c r="M69" s="4"/>
      <c r="N69" s="41"/>
      <c r="O69" s="41"/>
      <c r="P69" s="4"/>
      <c r="Q69" s="4"/>
      <c r="R69" s="4"/>
      <c r="S69" s="4"/>
      <c r="T69" s="41"/>
      <c r="U69" s="4"/>
      <c r="V69" s="4"/>
      <c r="W69" s="41"/>
      <c r="Z69" s="4"/>
      <c r="AA69" s="4"/>
      <c r="AB69" s="4"/>
      <c r="AC69" s="4"/>
      <c r="AD69" s="4"/>
      <c r="AE69" s="4"/>
      <c r="AF69" s="4"/>
      <c r="AG69" s="4"/>
      <c r="AH69" s="4"/>
      <c r="AI69" s="4"/>
      <c r="AJ69" s="4"/>
      <c r="AK69" s="4"/>
      <c r="AL69" s="4"/>
      <c r="AM69" s="4"/>
      <c r="AN69" s="4"/>
      <c r="AO69" s="4"/>
      <c r="AP69" s="4"/>
      <c r="AQ69" s="4"/>
      <c r="AR69" s="4"/>
      <c r="AS69" s="4"/>
      <c r="AT69" s="4"/>
      <c r="AU69" s="4"/>
      <c r="AV69" s="4"/>
      <c r="AW69" s="4"/>
      <c r="AX69" s="4"/>
    </row>
    <row r="70" spans="2:50" x14ac:dyDescent="0.2">
      <c r="B70" s="41"/>
      <c r="C70" s="41"/>
      <c r="D70" s="41"/>
      <c r="E70" s="41"/>
      <c r="F70" s="4"/>
      <c r="G70" s="4"/>
      <c r="H70" s="41"/>
      <c r="I70" s="10"/>
      <c r="J70" s="4"/>
      <c r="K70" s="41"/>
      <c r="L70" s="4"/>
      <c r="M70" s="4"/>
      <c r="N70" s="41"/>
      <c r="O70" s="41"/>
      <c r="P70" s="4"/>
      <c r="Q70" s="4"/>
      <c r="R70" s="4"/>
      <c r="S70" s="4"/>
      <c r="T70" s="41"/>
      <c r="U70" s="4"/>
      <c r="V70" s="4"/>
      <c r="W70" s="41"/>
      <c r="Z70" s="4"/>
      <c r="AA70" s="4"/>
      <c r="AB70" s="4"/>
      <c r="AC70" s="4"/>
      <c r="AD70" s="4"/>
      <c r="AE70" s="4"/>
      <c r="AF70" s="4"/>
      <c r="AG70" s="4"/>
      <c r="AH70" s="4"/>
      <c r="AI70" s="4"/>
      <c r="AJ70" s="4"/>
      <c r="AK70" s="4"/>
      <c r="AL70" s="4"/>
      <c r="AM70" s="4"/>
      <c r="AN70" s="4"/>
      <c r="AO70" s="4"/>
      <c r="AP70" s="4"/>
      <c r="AQ70" s="4"/>
      <c r="AR70" s="4"/>
      <c r="AS70" s="4"/>
      <c r="AT70" s="4"/>
      <c r="AU70" s="4"/>
      <c r="AV70" s="4"/>
      <c r="AW70" s="4"/>
      <c r="AX70" s="4"/>
    </row>
    <row r="71" spans="2:50" x14ac:dyDescent="0.2">
      <c r="B71" s="41"/>
      <c r="C71" s="41"/>
      <c r="D71" s="41"/>
      <c r="E71" s="41"/>
      <c r="F71" s="4"/>
      <c r="G71" s="4"/>
      <c r="H71" s="41"/>
      <c r="I71" s="10"/>
      <c r="J71" s="4"/>
      <c r="K71" s="41"/>
      <c r="L71" s="4"/>
      <c r="M71" s="4"/>
      <c r="N71" s="41"/>
      <c r="O71" s="41"/>
      <c r="P71" s="4"/>
      <c r="Q71" s="4"/>
      <c r="R71" s="4"/>
      <c r="S71" s="4"/>
      <c r="T71" s="41"/>
      <c r="U71" s="4"/>
      <c r="V71" s="4"/>
      <c r="W71" s="41"/>
      <c r="Z71" s="4"/>
      <c r="AA71" s="4"/>
      <c r="AB71" s="4"/>
      <c r="AC71" s="4"/>
      <c r="AD71" s="4"/>
      <c r="AE71" s="4"/>
      <c r="AF71" s="4"/>
      <c r="AG71" s="4"/>
      <c r="AH71" s="4"/>
      <c r="AI71" s="4"/>
      <c r="AJ71" s="4"/>
      <c r="AK71" s="4"/>
      <c r="AL71" s="4"/>
      <c r="AM71" s="4"/>
      <c r="AN71" s="4"/>
      <c r="AO71" s="4"/>
      <c r="AP71" s="4"/>
      <c r="AQ71" s="4"/>
      <c r="AR71" s="4"/>
      <c r="AS71" s="4"/>
      <c r="AT71" s="4"/>
      <c r="AU71" s="4"/>
      <c r="AV71" s="4"/>
      <c r="AW71" s="4"/>
      <c r="AX71" s="4"/>
    </row>
  </sheetData>
  <autoFilter ref="A2:W2" xr:uid="{495558A9-BC47-489C-B8FC-03ABFAB89CE4}"/>
  <mergeCells count="7">
    <mergeCell ref="W1:W2"/>
    <mergeCell ref="A1:A2"/>
    <mergeCell ref="B1:G1"/>
    <mergeCell ref="H1:J1"/>
    <mergeCell ref="K1:M1"/>
    <mergeCell ref="N1:S1"/>
    <mergeCell ref="T1:V1"/>
  </mergeCells>
  <conditionalFormatting sqref="A3:W50">
    <cfRule type="expression" dxfId="1" priority="1">
      <formula>MOD(ROW(),2)=1</formula>
    </cfRule>
  </conditionalFormatting>
  <printOptions horizontalCentered="1" verticalCentered="1"/>
  <pageMargins left="0.75" right="0.75" top="1" bottom="1" header="0.5" footer="0.5"/>
  <pageSetup orientation="landscape" horizontalDpi="0" verticalDpi="0" r:id="rId1"/>
  <headerFooter>
    <oddHeader>Data Dump - Sections 1-11</oddHeader>
    <oddFooter>Counting Opinions (SQUIRE) Ltd.</oddFooter>
  </headerFooter>
  <ignoredErrors>
    <ignoredError sqref="F52 I52 L52:L54 U52:U5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33D16-F39F-47C8-BD5D-DB8909FEAF5B}">
  <sheetPr>
    <tabColor theme="7" tint="0.39997558519241921"/>
  </sheetPr>
  <dimension ref="A1:AU71"/>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38.140625" style="3" customWidth="1"/>
    <col min="2" max="2" width="12" style="40" bestFit="1" customWidth="1"/>
    <col min="3" max="3" width="12" style="40" customWidth="1"/>
    <col min="4" max="4" width="12" style="40" bestFit="1" customWidth="1"/>
    <col min="5" max="5" width="12" style="40" customWidth="1"/>
    <col min="6" max="6" width="12.42578125" style="40" customWidth="1"/>
    <col min="7" max="7" width="12" style="40" customWidth="1"/>
    <col min="8" max="9" width="12" style="40" bestFit="1" customWidth="1"/>
    <col min="10" max="10" width="35" style="3" customWidth="1"/>
    <col min="11" max="11" width="13.140625" style="3" customWidth="1"/>
    <col min="12" max="12" width="11.42578125" style="3" customWidth="1"/>
    <col min="13" max="13" width="13.5703125" style="40" bestFit="1" customWidth="1"/>
    <col min="14" max="14" width="12.42578125" style="40" customWidth="1"/>
    <col min="15" max="15" width="12.28515625" style="40" customWidth="1"/>
    <col min="16" max="16" width="13.5703125" style="40" customWidth="1"/>
    <col min="17" max="17" width="12.85546875" style="40" customWidth="1"/>
    <col min="18" max="18" width="12" style="40" customWidth="1"/>
    <col min="19" max="19" width="13.5703125" style="40" bestFit="1" customWidth="1"/>
    <col min="20" max="20" width="15.28515625" style="40" customWidth="1"/>
    <col min="21" max="21" width="20.28515625" style="3" hidden="1" customWidth="1"/>
    <col min="22" max="22" width="11.42578125" style="3" hidden="1" customWidth="1"/>
    <col min="23" max="23" width="15.28515625" style="3" customWidth="1"/>
    <col min="24" max="25" width="11.42578125" style="3" bestFit="1" customWidth="1"/>
    <col min="26" max="29" width="15.28515625" style="3" customWidth="1"/>
    <col min="30" max="31" width="11.42578125" style="3" bestFit="1" customWidth="1"/>
    <col min="32" max="35" width="15.28515625" style="3" customWidth="1"/>
    <col min="36" max="36" width="11.42578125" style="3" bestFit="1" customWidth="1"/>
    <col min="37" max="37" width="15.28515625" style="3" customWidth="1"/>
    <col min="38" max="38" width="11.42578125" style="3" bestFit="1" customWidth="1"/>
    <col min="39" max="39" width="15.28515625" style="3" customWidth="1"/>
    <col min="40" max="40" width="11.42578125" style="3" bestFit="1" customWidth="1"/>
    <col min="41" max="42" width="15.28515625" style="3" customWidth="1"/>
    <col min="43" max="43" width="11.42578125" style="3" bestFit="1" customWidth="1"/>
    <col min="44" max="44" width="15.28515625" style="3" customWidth="1"/>
    <col min="45" max="16384" width="9.140625" style="3"/>
  </cols>
  <sheetData>
    <row r="1" spans="1:47" x14ac:dyDescent="0.2">
      <c r="A1" s="157" t="s">
        <v>23</v>
      </c>
      <c r="B1" s="195" t="s">
        <v>26</v>
      </c>
      <c r="C1" s="196"/>
      <c r="D1" s="171" t="s">
        <v>326</v>
      </c>
      <c r="E1" s="173"/>
      <c r="F1" s="197" t="s">
        <v>28</v>
      </c>
      <c r="G1" s="198"/>
      <c r="H1" s="177" t="s">
        <v>327</v>
      </c>
      <c r="I1" s="199"/>
      <c r="J1" s="199"/>
      <c r="K1" s="199"/>
      <c r="L1" s="178"/>
      <c r="M1" s="171" t="s">
        <v>328</v>
      </c>
      <c r="N1" s="172"/>
      <c r="O1" s="173"/>
      <c r="P1" s="200" t="s">
        <v>329</v>
      </c>
      <c r="Q1" s="195"/>
      <c r="R1" s="196"/>
      <c r="S1" s="174" t="s">
        <v>330</v>
      </c>
      <c r="T1" s="176"/>
    </row>
    <row r="2" spans="1:47" s="2" customFormat="1" ht="66" customHeight="1" x14ac:dyDescent="0.2">
      <c r="A2" s="158"/>
      <c r="B2" s="62" t="s">
        <v>331</v>
      </c>
      <c r="C2" s="110" t="s">
        <v>332</v>
      </c>
      <c r="D2" s="42" t="s">
        <v>333</v>
      </c>
      <c r="E2" s="114" t="s">
        <v>334</v>
      </c>
      <c r="F2" s="54" t="s">
        <v>335</v>
      </c>
      <c r="G2" s="115" t="s">
        <v>336</v>
      </c>
      <c r="H2" s="45" t="s">
        <v>337</v>
      </c>
      <c r="I2" s="98" t="s">
        <v>327</v>
      </c>
      <c r="J2" s="21" t="s">
        <v>338</v>
      </c>
      <c r="K2" s="21" t="s">
        <v>339</v>
      </c>
      <c r="L2" s="22" t="s">
        <v>340</v>
      </c>
      <c r="M2" s="107" t="s">
        <v>328</v>
      </c>
      <c r="N2" s="114" t="s">
        <v>341</v>
      </c>
      <c r="O2" s="114" t="s">
        <v>342</v>
      </c>
      <c r="P2" s="111" t="s">
        <v>343</v>
      </c>
      <c r="Q2" s="116" t="s">
        <v>344</v>
      </c>
      <c r="R2" s="116" t="s">
        <v>345</v>
      </c>
      <c r="S2" s="112" t="s">
        <v>31</v>
      </c>
      <c r="T2" s="117" t="s">
        <v>206</v>
      </c>
      <c r="U2" s="2" t="s">
        <v>24</v>
      </c>
      <c r="V2" s="2" t="s">
        <v>207</v>
      </c>
    </row>
    <row r="3" spans="1:47" x14ac:dyDescent="0.2">
      <c r="A3" s="23" t="s">
        <v>45</v>
      </c>
      <c r="B3" s="68">
        <v>0</v>
      </c>
      <c r="C3" s="26">
        <v>0</v>
      </c>
      <c r="D3" s="109">
        <v>0</v>
      </c>
      <c r="E3" s="26">
        <v>0</v>
      </c>
      <c r="F3" s="109">
        <v>0</v>
      </c>
      <c r="G3" s="26">
        <v>0</v>
      </c>
      <c r="H3" s="109">
        <v>25940</v>
      </c>
      <c r="I3" s="68">
        <v>0</v>
      </c>
      <c r="J3" s="34" t="s">
        <v>50</v>
      </c>
      <c r="K3" s="100">
        <f t="shared" ref="K3:K50" si="0">H3+I3</f>
        <v>25940</v>
      </c>
      <c r="L3" s="29">
        <f>K3/M3</f>
        <v>1</v>
      </c>
      <c r="M3" s="43">
        <v>25940</v>
      </c>
      <c r="N3" s="26">
        <f t="shared" ref="N3:N50" si="1">M3/S3</f>
        <v>1.2330784464162291E-2</v>
      </c>
      <c r="O3" s="99">
        <f t="shared" ref="O3:O50" si="2">M3/V3</f>
        <v>1.5904353157572042</v>
      </c>
      <c r="P3" s="43">
        <v>0</v>
      </c>
      <c r="Q3" s="26">
        <f>P3/T3</f>
        <v>0</v>
      </c>
      <c r="R3" s="88">
        <f>P3/V3</f>
        <v>0</v>
      </c>
      <c r="S3" s="43">
        <v>2103678</v>
      </c>
      <c r="T3" s="118">
        <v>1665254.72</v>
      </c>
      <c r="U3" s="4" t="s">
        <v>46</v>
      </c>
      <c r="V3" s="5">
        <v>16310</v>
      </c>
      <c r="W3" s="4"/>
      <c r="X3" s="4"/>
      <c r="Y3" s="4"/>
      <c r="Z3" s="4"/>
      <c r="AA3" s="5"/>
      <c r="AB3" s="5"/>
      <c r="AC3" s="4"/>
      <c r="AD3" s="4"/>
      <c r="AE3" s="4"/>
      <c r="AF3" s="4"/>
      <c r="AG3" s="5"/>
      <c r="AH3" s="5"/>
      <c r="AI3" s="4"/>
      <c r="AJ3" s="4"/>
      <c r="AK3" s="4"/>
      <c r="AL3" s="4"/>
      <c r="AM3" s="4"/>
      <c r="AN3" s="4"/>
      <c r="AO3" s="4"/>
      <c r="AP3" s="4"/>
      <c r="AQ3" s="7"/>
      <c r="AR3" s="4"/>
      <c r="AS3" s="4"/>
      <c r="AT3" s="7"/>
      <c r="AU3" s="4"/>
    </row>
    <row r="4" spans="1:47" x14ac:dyDescent="0.2">
      <c r="A4" s="23" t="s">
        <v>48</v>
      </c>
      <c r="B4" s="68">
        <v>0</v>
      </c>
      <c r="C4" s="26">
        <v>0</v>
      </c>
      <c r="D4" s="109">
        <v>243403</v>
      </c>
      <c r="E4" s="26">
        <f>D4/M4</f>
        <v>0.4327964637017333</v>
      </c>
      <c r="F4" s="109">
        <v>0</v>
      </c>
      <c r="G4" s="26">
        <v>0</v>
      </c>
      <c r="H4" s="109">
        <v>0</v>
      </c>
      <c r="I4" s="68">
        <v>318993</v>
      </c>
      <c r="J4" s="34" t="s">
        <v>50</v>
      </c>
      <c r="K4" s="100">
        <f t="shared" si="0"/>
        <v>318993</v>
      </c>
      <c r="L4" s="29">
        <f>K4/M4</f>
        <v>0.5672035362982667</v>
      </c>
      <c r="M4" s="43">
        <v>562396</v>
      </c>
      <c r="N4" s="26">
        <f t="shared" si="1"/>
        <v>0.34025834165229757</v>
      </c>
      <c r="O4" s="99">
        <f t="shared" si="2"/>
        <v>24.501002004008015</v>
      </c>
      <c r="P4" s="43">
        <v>562396</v>
      </c>
      <c r="Q4" s="26">
        <f t="shared" ref="Q4:Q50" si="3">P4/T4</f>
        <v>0.39107203453474337</v>
      </c>
      <c r="R4" s="88">
        <f t="shared" ref="R4:R50" si="4">P4/V4</f>
        <v>24.501002004008015</v>
      </c>
      <c r="S4" s="43">
        <v>1652850</v>
      </c>
      <c r="T4" s="118">
        <v>1438088</v>
      </c>
      <c r="U4" s="4" t="s">
        <v>49</v>
      </c>
      <c r="V4" s="5">
        <v>22954</v>
      </c>
      <c r="W4" s="4"/>
      <c r="X4" s="4"/>
      <c r="Y4" s="4"/>
      <c r="Z4" s="4"/>
      <c r="AA4" s="5"/>
      <c r="AB4" s="5"/>
      <c r="AC4" s="4"/>
      <c r="AD4" s="4"/>
      <c r="AE4" s="4"/>
      <c r="AF4" s="4"/>
      <c r="AG4" s="5"/>
      <c r="AH4" s="5"/>
      <c r="AI4" s="4"/>
      <c r="AJ4" s="4"/>
      <c r="AK4" s="4"/>
      <c r="AL4" s="4"/>
      <c r="AM4" s="4"/>
      <c r="AN4" s="4"/>
      <c r="AO4" s="4"/>
      <c r="AP4" s="4"/>
      <c r="AQ4" s="7"/>
      <c r="AR4" s="4"/>
      <c r="AS4" s="4"/>
      <c r="AT4" s="7"/>
      <c r="AU4" s="4"/>
    </row>
    <row r="5" spans="1:47" x14ac:dyDescent="0.2">
      <c r="A5" s="23" t="s">
        <v>51</v>
      </c>
      <c r="B5" s="68">
        <v>72626</v>
      </c>
      <c r="C5" s="26">
        <f>B5/M5</f>
        <v>0.20957041901964235</v>
      </c>
      <c r="D5" s="109">
        <v>246621</v>
      </c>
      <c r="E5" s="26">
        <f>D5/M5</f>
        <v>0.71165238769921535</v>
      </c>
      <c r="F5" s="109">
        <v>0</v>
      </c>
      <c r="G5" s="26">
        <v>0</v>
      </c>
      <c r="H5" s="109">
        <v>0</v>
      </c>
      <c r="I5" s="68">
        <v>27300</v>
      </c>
      <c r="J5" s="34" t="s">
        <v>346</v>
      </c>
      <c r="K5" s="100">
        <f t="shared" si="0"/>
        <v>27300</v>
      </c>
      <c r="L5" s="29">
        <f>K5/M5</f>
        <v>7.8777193281142244E-2</v>
      </c>
      <c r="M5" s="43">
        <v>346547</v>
      </c>
      <c r="N5" s="26">
        <f t="shared" si="1"/>
        <v>0.27473596420434093</v>
      </c>
      <c r="O5" s="99">
        <f t="shared" si="2"/>
        <v>24.656492351476341</v>
      </c>
      <c r="P5" s="43">
        <v>346547</v>
      </c>
      <c r="Q5" s="26">
        <f t="shared" si="3"/>
        <v>0.27473596420434093</v>
      </c>
      <c r="R5" s="88">
        <f t="shared" si="4"/>
        <v>24.656492351476341</v>
      </c>
      <c r="S5" s="43">
        <v>1261382</v>
      </c>
      <c r="T5" s="118">
        <v>1261382</v>
      </c>
      <c r="U5" s="4" t="s">
        <v>52</v>
      </c>
      <c r="V5" s="5">
        <v>14055</v>
      </c>
      <c r="W5" s="4"/>
      <c r="X5" s="4"/>
      <c r="Y5" s="4"/>
      <c r="Z5" s="4"/>
      <c r="AA5" s="5"/>
      <c r="AB5" s="5"/>
      <c r="AC5" s="4"/>
      <c r="AD5" s="4"/>
      <c r="AE5" s="4"/>
      <c r="AF5" s="4"/>
      <c r="AG5" s="5"/>
      <c r="AH5" s="5"/>
      <c r="AI5" s="4"/>
      <c r="AJ5" s="4"/>
      <c r="AK5" s="4"/>
      <c r="AL5" s="4"/>
      <c r="AM5" s="6"/>
      <c r="AN5" s="4"/>
      <c r="AO5" s="5"/>
      <c r="AP5" s="4"/>
      <c r="AQ5" s="7"/>
      <c r="AR5" s="4"/>
      <c r="AS5" s="4"/>
      <c r="AT5" s="7"/>
      <c r="AU5" s="4"/>
    </row>
    <row r="6" spans="1:47" x14ac:dyDescent="0.2">
      <c r="A6" s="23" t="s">
        <v>54</v>
      </c>
      <c r="B6" s="68">
        <v>0</v>
      </c>
      <c r="C6" s="26">
        <v>0</v>
      </c>
      <c r="D6" s="109">
        <v>0</v>
      </c>
      <c r="E6" s="26">
        <v>0</v>
      </c>
      <c r="F6" s="109">
        <v>0</v>
      </c>
      <c r="G6" s="26">
        <v>0</v>
      </c>
      <c r="H6" s="109">
        <v>15487</v>
      </c>
      <c r="I6" s="68">
        <v>0</v>
      </c>
      <c r="J6" s="34"/>
      <c r="K6" s="100">
        <f t="shared" si="0"/>
        <v>15487</v>
      </c>
      <c r="L6" s="29">
        <f>K6/M6</f>
        <v>1</v>
      </c>
      <c r="M6" s="43">
        <v>15487</v>
      </c>
      <c r="N6" s="26">
        <f t="shared" si="1"/>
        <v>0.10668917057040507</v>
      </c>
      <c r="O6" s="99">
        <f t="shared" si="2"/>
        <v>8.1510526315789473</v>
      </c>
      <c r="P6" s="43">
        <v>0</v>
      </c>
      <c r="Q6" s="26">
        <f t="shared" si="3"/>
        <v>0</v>
      </c>
      <c r="R6" s="88">
        <f t="shared" si="4"/>
        <v>0</v>
      </c>
      <c r="S6" s="43">
        <v>145160</v>
      </c>
      <c r="T6" s="118">
        <v>127876</v>
      </c>
      <c r="U6" s="4" t="s">
        <v>52</v>
      </c>
      <c r="V6" s="5">
        <v>1900</v>
      </c>
      <c r="W6" s="4"/>
      <c r="X6" s="4"/>
      <c r="Y6" s="4"/>
      <c r="Z6" s="4"/>
      <c r="AA6" s="5"/>
      <c r="AB6" s="5"/>
      <c r="AC6" s="4"/>
      <c r="AD6" s="4"/>
      <c r="AE6" s="4"/>
      <c r="AF6" s="4"/>
      <c r="AG6" s="5"/>
      <c r="AH6" s="5"/>
      <c r="AI6" s="4"/>
      <c r="AJ6" s="4"/>
      <c r="AK6" s="4"/>
      <c r="AL6" s="4"/>
      <c r="AM6" s="6"/>
      <c r="AN6" s="4"/>
      <c r="AO6" s="4"/>
      <c r="AP6" s="4"/>
      <c r="AQ6" s="7"/>
      <c r="AR6" s="4"/>
      <c r="AS6" s="4"/>
      <c r="AT6" s="7"/>
      <c r="AU6" s="4"/>
    </row>
    <row r="7" spans="1:47" x14ac:dyDescent="0.2">
      <c r="A7" s="23" t="s">
        <v>55</v>
      </c>
      <c r="B7" s="68">
        <v>0</v>
      </c>
      <c r="C7" s="26">
        <v>0</v>
      </c>
      <c r="D7" s="109">
        <v>0</v>
      </c>
      <c r="E7" s="26">
        <v>0</v>
      </c>
      <c r="F7" s="109">
        <v>0</v>
      </c>
      <c r="G7" s="26">
        <v>0</v>
      </c>
      <c r="H7" s="109">
        <v>0</v>
      </c>
      <c r="I7" s="68">
        <v>0</v>
      </c>
      <c r="J7" s="34" t="s">
        <v>50</v>
      </c>
      <c r="K7" s="100">
        <f t="shared" si="0"/>
        <v>0</v>
      </c>
      <c r="L7" s="29">
        <v>0</v>
      </c>
      <c r="M7" s="43">
        <v>0</v>
      </c>
      <c r="N7" s="26">
        <f t="shared" si="1"/>
        <v>0</v>
      </c>
      <c r="O7" s="99">
        <f t="shared" si="2"/>
        <v>0</v>
      </c>
      <c r="P7" s="43">
        <v>46000</v>
      </c>
      <c r="Q7" s="26">
        <f t="shared" si="3"/>
        <v>0.17929249621926693</v>
      </c>
      <c r="R7" s="88">
        <f t="shared" si="4"/>
        <v>2.3740710156895126</v>
      </c>
      <c r="S7" s="43">
        <v>223941</v>
      </c>
      <c r="T7" s="118">
        <v>256564</v>
      </c>
      <c r="U7" s="4" t="s">
        <v>56</v>
      </c>
      <c r="V7" s="5">
        <v>19376</v>
      </c>
      <c r="W7" s="4"/>
      <c r="X7" s="4"/>
      <c r="Y7" s="4"/>
      <c r="Z7" s="4"/>
      <c r="AA7" s="5"/>
      <c r="AB7" s="5"/>
      <c r="AC7" s="4"/>
      <c r="AD7" s="4"/>
      <c r="AE7" s="4"/>
      <c r="AF7" s="4"/>
      <c r="AG7" s="5"/>
      <c r="AH7" s="5"/>
      <c r="AI7" s="4"/>
      <c r="AJ7" s="4"/>
      <c r="AK7" s="4"/>
      <c r="AL7" s="4"/>
      <c r="AM7" s="4"/>
      <c r="AN7" s="4"/>
      <c r="AO7" s="4"/>
      <c r="AP7" s="4"/>
      <c r="AQ7" s="7"/>
      <c r="AR7" s="4"/>
      <c r="AS7" s="4"/>
      <c r="AT7" s="7"/>
      <c r="AU7" s="4"/>
    </row>
    <row r="8" spans="1:47" x14ac:dyDescent="0.2">
      <c r="A8" s="23" t="s">
        <v>58</v>
      </c>
      <c r="B8" s="68">
        <v>0</v>
      </c>
      <c r="C8" s="26">
        <v>0</v>
      </c>
      <c r="D8" s="109">
        <v>0</v>
      </c>
      <c r="E8" s="26">
        <v>0</v>
      </c>
      <c r="F8" s="109">
        <v>0</v>
      </c>
      <c r="G8" s="26">
        <v>0</v>
      </c>
      <c r="H8" s="109">
        <v>0</v>
      </c>
      <c r="I8" s="68">
        <v>0</v>
      </c>
      <c r="J8" s="34"/>
      <c r="K8" s="100">
        <f t="shared" si="0"/>
        <v>0</v>
      </c>
      <c r="L8" s="29">
        <v>0</v>
      </c>
      <c r="M8" s="43">
        <v>0</v>
      </c>
      <c r="N8" s="26">
        <f t="shared" si="1"/>
        <v>0</v>
      </c>
      <c r="O8" s="99">
        <f t="shared" si="2"/>
        <v>0</v>
      </c>
      <c r="P8" s="43">
        <v>0</v>
      </c>
      <c r="Q8" s="26">
        <f t="shared" si="3"/>
        <v>0</v>
      </c>
      <c r="R8" s="88">
        <f t="shared" si="4"/>
        <v>0</v>
      </c>
      <c r="S8" s="43">
        <v>373641</v>
      </c>
      <c r="T8" s="118">
        <v>342583</v>
      </c>
      <c r="U8" s="4" t="s">
        <v>59</v>
      </c>
      <c r="V8" s="5">
        <v>7827</v>
      </c>
      <c r="W8" s="4"/>
      <c r="X8" s="4"/>
      <c r="Y8" s="4"/>
      <c r="Z8" s="4"/>
      <c r="AA8" s="5"/>
      <c r="AB8" s="5"/>
      <c r="AC8" s="4"/>
      <c r="AD8" s="4"/>
      <c r="AE8" s="4"/>
      <c r="AF8" s="4"/>
      <c r="AG8" s="5"/>
      <c r="AH8" s="5"/>
      <c r="AI8" s="4"/>
      <c r="AJ8" s="4"/>
      <c r="AK8" s="4"/>
      <c r="AL8" s="4"/>
      <c r="AM8" s="6"/>
      <c r="AN8" s="4"/>
      <c r="AO8" s="4"/>
      <c r="AP8" s="4"/>
      <c r="AQ8" s="7"/>
      <c r="AR8" s="4"/>
      <c r="AS8" s="4"/>
      <c r="AT8" s="7"/>
      <c r="AU8" s="4"/>
    </row>
    <row r="9" spans="1:47" x14ac:dyDescent="0.2">
      <c r="A9" s="23" t="s">
        <v>61</v>
      </c>
      <c r="B9" s="68">
        <v>0</v>
      </c>
      <c r="C9" s="26">
        <v>0</v>
      </c>
      <c r="D9" s="109">
        <v>0</v>
      </c>
      <c r="E9" s="26">
        <v>0</v>
      </c>
      <c r="F9" s="109">
        <v>0</v>
      </c>
      <c r="G9" s="26">
        <v>0</v>
      </c>
      <c r="H9" s="109">
        <v>0</v>
      </c>
      <c r="I9" s="68">
        <v>0</v>
      </c>
      <c r="J9" s="34"/>
      <c r="K9" s="100">
        <f t="shared" si="0"/>
        <v>0</v>
      </c>
      <c r="L9" s="29">
        <v>0</v>
      </c>
      <c r="M9" s="43">
        <v>0</v>
      </c>
      <c r="N9" s="26">
        <f t="shared" si="1"/>
        <v>0</v>
      </c>
      <c r="O9" s="99">
        <f t="shared" si="2"/>
        <v>0</v>
      </c>
      <c r="P9" s="43">
        <v>0</v>
      </c>
      <c r="Q9" s="26">
        <f t="shared" si="3"/>
        <v>0</v>
      </c>
      <c r="R9" s="88">
        <f t="shared" si="4"/>
        <v>0</v>
      </c>
      <c r="S9" s="43">
        <v>1225862</v>
      </c>
      <c r="T9" s="118">
        <v>1132970</v>
      </c>
      <c r="U9" s="4" t="s">
        <v>62</v>
      </c>
      <c r="V9" s="5">
        <v>35014</v>
      </c>
      <c r="W9" s="4"/>
      <c r="X9" s="4"/>
      <c r="Y9" s="4"/>
      <c r="Z9" s="4"/>
      <c r="AA9" s="5"/>
      <c r="AB9" s="5"/>
      <c r="AC9" s="4"/>
      <c r="AD9" s="4"/>
      <c r="AE9" s="4"/>
      <c r="AF9" s="4"/>
      <c r="AG9" s="5"/>
      <c r="AH9" s="5"/>
      <c r="AI9" s="4"/>
      <c r="AJ9" s="4"/>
      <c r="AK9" s="4"/>
      <c r="AL9" s="4"/>
      <c r="AM9" s="4"/>
      <c r="AN9" s="4"/>
      <c r="AO9" s="4"/>
      <c r="AP9" s="4"/>
      <c r="AQ9" s="7"/>
      <c r="AR9" s="4"/>
      <c r="AS9" s="4"/>
      <c r="AT9" s="7"/>
      <c r="AU9" s="4"/>
    </row>
    <row r="10" spans="1:47" x14ac:dyDescent="0.2">
      <c r="A10" s="23" t="s">
        <v>63</v>
      </c>
      <c r="B10" s="68">
        <v>22309</v>
      </c>
      <c r="C10" s="26">
        <f>B10/M10</f>
        <v>1</v>
      </c>
      <c r="D10" s="109">
        <v>0</v>
      </c>
      <c r="E10" s="26">
        <v>0</v>
      </c>
      <c r="F10" s="109">
        <v>0</v>
      </c>
      <c r="G10" s="26">
        <v>0</v>
      </c>
      <c r="H10" s="109">
        <v>0</v>
      </c>
      <c r="I10" s="68">
        <v>0</v>
      </c>
      <c r="J10" s="34" t="s">
        <v>50</v>
      </c>
      <c r="K10" s="100">
        <f t="shared" si="0"/>
        <v>0</v>
      </c>
      <c r="L10" s="29">
        <f>K10/M10</f>
        <v>0</v>
      </c>
      <c r="M10" s="43">
        <v>22309</v>
      </c>
      <c r="N10" s="26">
        <f t="shared" si="1"/>
        <v>6.1565353406764327E-3</v>
      </c>
      <c r="O10" s="99">
        <f t="shared" si="2"/>
        <v>0.27751999701444263</v>
      </c>
      <c r="P10" s="43">
        <v>22309</v>
      </c>
      <c r="Q10" s="26">
        <f t="shared" si="3"/>
        <v>6.7003531433603462E-3</v>
      </c>
      <c r="R10" s="88">
        <f t="shared" si="4"/>
        <v>0.27751999701444263</v>
      </c>
      <c r="S10" s="43">
        <v>3623629</v>
      </c>
      <c r="T10" s="118">
        <v>3329526</v>
      </c>
      <c r="U10" s="4" t="s">
        <v>64</v>
      </c>
      <c r="V10" s="5">
        <v>80387</v>
      </c>
      <c r="W10" s="4"/>
      <c r="X10" s="4"/>
      <c r="Y10" s="4"/>
      <c r="Z10" s="4"/>
      <c r="AA10" s="5"/>
      <c r="AB10" s="5"/>
      <c r="AC10" s="4"/>
      <c r="AD10" s="4"/>
      <c r="AE10" s="4"/>
      <c r="AF10" s="4"/>
      <c r="AG10" s="5"/>
      <c r="AH10" s="5"/>
      <c r="AI10" s="4"/>
      <c r="AJ10" s="4"/>
      <c r="AK10" s="4"/>
      <c r="AL10" s="4"/>
      <c r="AM10" s="6"/>
      <c r="AN10" s="4"/>
      <c r="AO10" s="5"/>
      <c r="AP10" s="4"/>
      <c r="AQ10" s="7"/>
      <c r="AR10" s="4"/>
      <c r="AS10" s="4"/>
      <c r="AT10" s="7"/>
      <c r="AU10" s="4"/>
    </row>
    <row r="11" spans="1:47" x14ac:dyDescent="0.2">
      <c r="A11" s="23" t="s">
        <v>66</v>
      </c>
      <c r="B11" s="68">
        <v>5000</v>
      </c>
      <c r="C11" s="26">
        <f>B11/M11</f>
        <v>0.4329004329004329</v>
      </c>
      <c r="D11" s="109">
        <v>0</v>
      </c>
      <c r="E11" s="26">
        <v>0</v>
      </c>
      <c r="F11" s="109">
        <v>0</v>
      </c>
      <c r="G11" s="26">
        <v>0</v>
      </c>
      <c r="H11" s="109">
        <v>0</v>
      </c>
      <c r="I11" s="68">
        <v>6550</v>
      </c>
      <c r="J11" s="34" t="s">
        <v>347</v>
      </c>
      <c r="K11" s="100">
        <f t="shared" si="0"/>
        <v>6550</v>
      </c>
      <c r="L11" s="29">
        <f>K11/M11</f>
        <v>0.5670995670995671</v>
      </c>
      <c r="M11" s="43">
        <v>11550</v>
      </c>
      <c r="N11" s="26">
        <f t="shared" si="1"/>
        <v>6.620474289631707E-3</v>
      </c>
      <c r="O11" s="99">
        <f t="shared" si="2"/>
        <v>0.34471437951411688</v>
      </c>
      <c r="P11" s="43">
        <v>11550</v>
      </c>
      <c r="Q11" s="26">
        <f t="shared" si="3"/>
        <v>6.620474289631707E-3</v>
      </c>
      <c r="R11" s="88">
        <f t="shared" si="4"/>
        <v>0.34471437951411688</v>
      </c>
      <c r="S11" s="43">
        <v>1744588</v>
      </c>
      <c r="T11" s="118">
        <v>1744588</v>
      </c>
      <c r="U11" s="4" t="s">
        <v>67</v>
      </c>
      <c r="V11" s="5">
        <v>33506</v>
      </c>
      <c r="W11" s="4"/>
      <c r="X11" s="4"/>
      <c r="Y11" s="4"/>
      <c r="Z11" s="4"/>
      <c r="AA11" s="5"/>
      <c r="AB11" s="5"/>
      <c r="AC11" s="4"/>
      <c r="AD11" s="4"/>
      <c r="AE11" s="4"/>
      <c r="AF11" s="4"/>
      <c r="AG11" s="5"/>
      <c r="AH11" s="5"/>
      <c r="AI11" s="4"/>
      <c r="AJ11" s="4"/>
      <c r="AK11" s="4"/>
      <c r="AL11" s="4"/>
      <c r="AM11" s="4"/>
      <c r="AN11" s="4"/>
      <c r="AO11" s="5"/>
      <c r="AP11" s="4"/>
      <c r="AQ11" s="7"/>
      <c r="AR11" s="4"/>
      <c r="AS11" s="4"/>
      <c r="AT11" s="7"/>
      <c r="AU11" s="4"/>
    </row>
    <row r="12" spans="1:47" x14ac:dyDescent="0.2">
      <c r="A12" s="23" t="s">
        <v>69</v>
      </c>
      <c r="B12" s="68">
        <v>0</v>
      </c>
      <c r="C12" s="26">
        <v>0</v>
      </c>
      <c r="D12" s="109">
        <v>53215</v>
      </c>
      <c r="E12" s="26">
        <f>D12/M12</f>
        <v>1</v>
      </c>
      <c r="F12" s="109">
        <v>0</v>
      </c>
      <c r="G12" s="26">
        <v>0</v>
      </c>
      <c r="H12" s="109">
        <v>0</v>
      </c>
      <c r="I12" s="68">
        <v>0</v>
      </c>
      <c r="J12" s="34" t="s">
        <v>50</v>
      </c>
      <c r="K12" s="100">
        <f t="shared" si="0"/>
        <v>0</v>
      </c>
      <c r="L12" s="29">
        <f>K12/M12</f>
        <v>0</v>
      </c>
      <c r="M12" s="43">
        <v>53215</v>
      </c>
      <c r="N12" s="26">
        <f t="shared" si="1"/>
        <v>6.6551443396568558E-2</v>
      </c>
      <c r="O12" s="99">
        <f t="shared" si="2"/>
        <v>4.0479993914498706</v>
      </c>
      <c r="P12" s="43">
        <v>58234</v>
      </c>
      <c r="Q12" s="26">
        <f t="shared" si="3"/>
        <v>8.2256989174407311E-2</v>
      </c>
      <c r="R12" s="88">
        <f t="shared" si="4"/>
        <v>4.4297885288300627</v>
      </c>
      <c r="S12" s="43">
        <v>799607</v>
      </c>
      <c r="T12" s="118">
        <v>707952</v>
      </c>
      <c r="U12" s="4" t="s">
        <v>70</v>
      </c>
      <c r="V12" s="5">
        <v>13146</v>
      </c>
      <c r="W12" s="4"/>
      <c r="X12" s="4"/>
      <c r="Y12" s="4"/>
      <c r="Z12" s="4"/>
      <c r="AA12" s="5"/>
      <c r="AB12" s="5"/>
      <c r="AC12" s="4"/>
      <c r="AD12" s="4"/>
      <c r="AE12" s="4"/>
      <c r="AF12" s="4"/>
      <c r="AG12" s="5"/>
      <c r="AH12" s="5"/>
      <c r="AI12" s="4"/>
      <c r="AJ12" s="4"/>
      <c r="AK12" s="4"/>
      <c r="AL12" s="4"/>
      <c r="AM12" s="4"/>
      <c r="AN12" s="4"/>
      <c r="AO12" s="4"/>
      <c r="AP12" s="4"/>
      <c r="AQ12" s="7"/>
      <c r="AR12" s="4"/>
      <c r="AS12" s="4"/>
      <c r="AT12" s="7"/>
      <c r="AU12" s="4"/>
    </row>
    <row r="13" spans="1:47" x14ac:dyDescent="0.2">
      <c r="A13" s="23" t="s">
        <v>72</v>
      </c>
      <c r="B13" s="68">
        <v>0</v>
      </c>
      <c r="C13" s="26">
        <v>0</v>
      </c>
      <c r="D13" s="109">
        <v>0</v>
      </c>
      <c r="E13" s="26">
        <v>0</v>
      </c>
      <c r="F13" s="109">
        <v>0</v>
      </c>
      <c r="G13" s="26">
        <v>0</v>
      </c>
      <c r="H13" s="109">
        <v>19740</v>
      </c>
      <c r="I13" s="68">
        <v>0</v>
      </c>
      <c r="J13" s="34" t="s">
        <v>50</v>
      </c>
      <c r="K13" s="100">
        <f t="shared" si="0"/>
        <v>19740</v>
      </c>
      <c r="L13" s="29">
        <f>K13/M13</f>
        <v>1</v>
      </c>
      <c r="M13" s="43">
        <v>19740</v>
      </c>
      <c r="N13" s="26">
        <f t="shared" si="1"/>
        <v>7.8768372303859163E-3</v>
      </c>
      <c r="O13" s="99">
        <f t="shared" si="2"/>
        <v>0.41966962178710376</v>
      </c>
      <c r="P13" s="43">
        <v>46780</v>
      </c>
      <c r="Q13" s="26">
        <f t="shared" si="3"/>
        <v>2.0725250869459273E-2</v>
      </c>
      <c r="R13" s="88">
        <f t="shared" si="4"/>
        <v>0.9945362161702489</v>
      </c>
      <c r="S13" s="43">
        <v>2506082</v>
      </c>
      <c r="T13" s="118">
        <v>2257150</v>
      </c>
      <c r="U13" s="4" t="s">
        <v>73</v>
      </c>
      <c r="V13" s="5">
        <v>47037</v>
      </c>
      <c r="W13" s="4"/>
      <c r="X13" s="4"/>
      <c r="Y13" s="4"/>
      <c r="Z13" s="4"/>
      <c r="AA13" s="5"/>
      <c r="AB13" s="5"/>
      <c r="AC13" s="4"/>
      <c r="AD13" s="4"/>
      <c r="AE13" s="4"/>
      <c r="AF13" s="4"/>
      <c r="AG13" s="5"/>
      <c r="AH13" s="5"/>
      <c r="AI13" s="4"/>
      <c r="AJ13" s="4"/>
      <c r="AK13" s="4"/>
      <c r="AL13" s="4"/>
      <c r="AM13" s="4"/>
      <c r="AN13" s="4"/>
      <c r="AO13" s="4"/>
      <c r="AP13" s="4"/>
      <c r="AQ13" s="7"/>
      <c r="AR13" s="4"/>
      <c r="AS13" s="4"/>
      <c r="AT13" s="7"/>
      <c r="AU13" s="4"/>
    </row>
    <row r="14" spans="1:47" x14ac:dyDescent="0.2">
      <c r="A14" s="23" t="s">
        <v>74</v>
      </c>
      <c r="B14" s="68">
        <v>0</v>
      </c>
      <c r="C14" s="26">
        <v>0</v>
      </c>
      <c r="D14" s="109">
        <v>0</v>
      </c>
      <c r="E14" s="26">
        <v>0</v>
      </c>
      <c r="F14" s="109">
        <v>0</v>
      </c>
      <c r="G14" s="26">
        <v>0</v>
      </c>
      <c r="H14" s="109">
        <v>0</v>
      </c>
      <c r="I14" s="68">
        <v>0</v>
      </c>
      <c r="J14" s="34" t="s">
        <v>50</v>
      </c>
      <c r="K14" s="100">
        <f t="shared" si="0"/>
        <v>0</v>
      </c>
      <c r="L14" s="29">
        <v>0</v>
      </c>
      <c r="M14" s="43">
        <v>0</v>
      </c>
      <c r="N14" s="26">
        <f t="shared" si="1"/>
        <v>0</v>
      </c>
      <c r="O14" s="99">
        <f t="shared" si="2"/>
        <v>0</v>
      </c>
      <c r="P14" s="43">
        <v>0</v>
      </c>
      <c r="Q14" s="26">
        <f t="shared" si="3"/>
        <v>0</v>
      </c>
      <c r="R14" s="88">
        <f t="shared" si="4"/>
        <v>0</v>
      </c>
      <c r="S14" s="43">
        <v>320438</v>
      </c>
      <c r="T14" s="118">
        <v>253768</v>
      </c>
      <c r="U14" s="4" t="s">
        <v>75</v>
      </c>
      <c r="V14" s="5">
        <v>6425</v>
      </c>
      <c r="W14" s="4"/>
      <c r="X14" s="4"/>
      <c r="Y14" s="4"/>
      <c r="Z14" s="4"/>
      <c r="AA14" s="5"/>
      <c r="AB14" s="5"/>
      <c r="AC14" s="4"/>
      <c r="AD14" s="4"/>
      <c r="AE14" s="4"/>
      <c r="AF14" s="4"/>
      <c r="AG14" s="5"/>
      <c r="AH14" s="5"/>
      <c r="AI14" s="4"/>
      <c r="AJ14" s="4"/>
      <c r="AK14" s="4"/>
      <c r="AL14" s="4"/>
      <c r="AM14" s="6"/>
      <c r="AN14" s="4"/>
      <c r="AO14" s="5"/>
      <c r="AP14" s="4"/>
      <c r="AQ14" s="7"/>
      <c r="AR14" s="4"/>
      <c r="AS14" s="4"/>
      <c r="AT14" s="7"/>
      <c r="AU14" s="4"/>
    </row>
    <row r="15" spans="1:47" x14ac:dyDescent="0.2">
      <c r="A15" s="23" t="s">
        <v>77</v>
      </c>
      <c r="B15" s="68">
        <v>0</v>
      </c>
      <c r="C15" s="26">
        <v>0</v>
      </c>
      <c r="D15" s="109">
        <v>0</v>
      </c>
      <c r="E15" s="26">
        <v>0</v>
      </c>
      <c r="F15" s="109">
        <v>0</v>
      </c>
      <c r="G15" s="26">
        <v>0</v>
      </c>
      <c r="H15" s="109">
        <v>0</v>
      </c>
      <c r="I15" s="68">
        <v>0</v>
      </c>
      <c r="J15" s="34"/>
      <c r="K15" s="100">
        <f t="shared" si="0"/>
        <v>0</v>
      </c>
      <c r="L15" s="29">
        <v>0</v>
      </c>
      <c r="M15" s="43">
        <v>0</v>
      </c>
      <c r="N15" s="26">
        <f t="shared" si="1"/>
        <v>0</v>
      </c>
      <c r="O15" s="99">
        <f t="shared" si="2"/>
        <v>0</v>
      </c>
      <c r="P15" s="43">
        <v>0</v>
      </c>
      <c r="Q15" s="26">
        <f t="shared" si="3"/>
        <v>0</v>
      </c>
      <c r="R15" s="88">
        <f t="shared" si="4"/>
        <v>0</v>
      </c>
      <c r="S15" s="43">
        <v>201070</v>
      </c>
      <c r="T15" s="118">
        <v>204141</v>
      </c>
      <c r="U15" s="4" t="s">
        <v>78</v>
      </c>
      <c r="V15" s="5">
        <v>4606</v>
      </c>
      <c r="W15" s="4"/>
      <c r="X15" s="4"/>
      <c r="Y15" s="4"/>
      <c r="Z15" s="4"/>
      <c r="AA15" s="5"/>
      <c r="AB15" s="5"/>
      <c r="AC15" s="4"/>
      <c r="AD15" s="4"/>
      <c r="AE15" s="4"/>
      <c r="AF15" s="4"/>
      <c r="AG15" s="5"/>
      <c r="AH15" s="5"/>
      <c r="AI15" s="4"/>
      <c r="AJ15" s="4"/>
      <c r="AK15" s="4"/>
      <c r="AL15" s="4"/>
      <c r="AM15" s="6"/>
      <c r="AN15" s="4"/>
      <c r="AO15" s="5"/>
      <c r="AP15" s="4"/>
      <c r="AQ15" s="7"/>
      <c r="AR15" s="4"/>
      <c r="AS15" s="4"/>
      <c r="AT15" s="7"/>
      <c r="AU15" s="4"/>
    </row>
    <row r="16" spans="1:47" x14ac:dyDescent="0.2">
      <c r="A16" s="23" t="s">
        <v>80</v>
      </c>
      <c r="B16" s="68">
        <v>0</v>
      </c>
      <c r="C16" s="26">
        <v>0</v>
      </c>
      <c r="D16" s="109">
        <v>0</v>
      </c>
      <c r="E16" s="26">
        <v>0</v>
      </c>
      <c r="F16" s="109">
        <v>0</v>
      </c>
      <c r="G16" s="26">
        <v>0</v>
      </c>
      <c r="H16" s="109">
        <v>7300</v>
      </c>
      <c r="I16" s="68">
        <v>0</v>
      </c>
      <c r="J16" s="34" t="s">
        <v>50</v>
      </c>
      <c r="K16" s="100">
        <f t="shared" si="0"/>
        <v>7300</v>
      </c>
      <c r="L16" s="29">
        <f>K16/M16</f>
        <v>1</v>
      </c>
      <c r="M16" s="43">
        <v>7300</v>
      </c>
      <c r="N16" s="26">
        <f t="shared" si="1"/>
        <v>3.1576169940351319E-2</v>
      </c>
      <c r="O16" s="99">
        <f t="shared" si="2"/>
        <v>1.806930693069307</v>
      </c>
      <c r="P16" s="43">
        <v>7300</v>
      </c>
      <c r="Q16" s="26">
        <f t="shared" si="3"/>
        <v>3.2004910342408696E-2</v>
      </c>
      <c r="R16" s="88">
        <f t="shared" si="4"/>
        <v>1.806930693069307</v>
      </c>
      <c r="S16" s="43">
        <v>231187</v>
      </c>
      <c r="T16" s="118">
        <v>228090</v>
      </c>
      <c r="U16" s="4" t="s">
        <v>81</v>
      </c>
      <c r="V16" s="5">
        <v>4040</v>
      </c>
      <c r="W16" s="4"/>
      <c r="X16" s="4"/>
      <c r="Y16" s="4"/>
      <c r="Z16" s="4"/>
      <c r="AA16" s="5"/>
      <c r="AB16" s="5"/>
      <c r="AC16" s="4"/>
      <c r="AD16" s="4"/>
      <c r="AE16" s="4"/>
      <c r="AF16" s="4"/>
      <c r="AG16" s="5"/>
      <c r="AH16" s="5"/>
      <c r="AI16" s="4"/>
      <c r="AJ16" s="4"/>
      <c r="AK16" s="4"/>
      <c r="AL16" s="4"/>
      <c r="AM16" s="6"/>
      <c r="AN16" s="4"/>
      <c r="AO16" s="4"/>
      <c r="AP16" s="4"/>
      <c r="AQ16" s="7"/>
      <c r="AR16" s="4"/>
      <c r="AS16" s="4"/>
      <c r="AT16" s="7"/>
      <c r="AU16" s="4"/>
    </row>
    <row r="17" spans="1:47" x14ac:dyDescent="0.2">
      <c r="A17" s="23" t="s">
        <v>83</v>
      </c>
      <c r="B17" s="68">
        <v>0</v>
      </c>
      <c r="C17" s="26">
        <v>0</v>
      </c>
      <c r="D17" s="109">
        <v>0</v>
      </c>
      <c r="E17" s="26">
        <v>0</v>
      </c>
      <c r="F17" s="109">
        <v>0</v>
      </c>
      <c r="G17" s="26">
        <v>0</v>
      </c>
      <c r="H17" s="109">
        <v>6800</v>
      </c>
      <c r="I17" s="68">
        <v>0</v>
      </c>
      <c r="J17" s="34" t="s">
        <v>348</v>
      </c>
      <c r="K17" s="100">
        <f t="shared" si="0"/>
        <v>6800</v>
      </c>
      <c r="L17" s="29">
        <f>K17/M17</f>
        <v>1</v>
      </c>
      <c r="M17" s="43">
        <v>6800</v>
      </c>
      <c r="N17" s="26">
        <f t="shared" si="1"/>
        <v>2.6037578352051033E-2</v>
      </c>
      <c r="O17" s="99">
        <f t="shared" si="2"/>
        <v>1.1917280056081319</v>
      </c>
      <c r="P17" s="43">
        <v>6800</v>
      </c>
      <c r="Q17" s="26">
        <f t="shared" si="3"/>
        <v>2.5888784826126353E-2</v>
      </c>
      <c r="R17" s="88">
        <f t="shared" si="4"/>
        <v>1.1917280056081319</v>
      </c>
      <c r="S17" s="43">
        <v>261161</v>
      </c>
      <c r="T17" s="118">
        <v>262662</v>
      </c>
      <c r="U17" s="4" t="s">
        <v>81</v>
      </c>
      <c r="V17" s="5">
        <v>5706</v>
      </c>
      <c r="W17" s="4"/>
      <c r="X17" s="4"/>
      <c r="Y17" s="4"/>
      <c r="Z17" s="4"/>
      <c r="AA17" s="5"/>
      <c r="AB17" s="5"/>
      <c r="AC17" s="4"/>
      <c r="AD17" s="4"/>
      <c r="AE17" s="4"/>
      <c r="AF17" s="4"/>
      <c r="AG17" s="5"/>
      <c r="AH17" s="5"/>
      <c r="AI17" s="4"/>
      <c r="AJ17" s="4"/>
      <c r="AK17" s="4"/>
      <c r="AL17" s="4"/>
      <c r="AM17" s="4"/>
      <c r="AN17" s="4"/>
      <c r="AO17" s="4"/>
      <c r="AP17" s="4"/>
      <c r="AQ17" s="7"/>
      <c r="AR17" s="4"/>
      <c r="AS17" s="4"/>
      <c r="AT17" s="7"/>
      <c r="AU17" s="4"/>
    </row>
    <row r="18" spans="1:47" x14ac:dyDescent="0.2">
      <c r="A18" s="23" t="s">
        <v>84</v>
      </c>
      <c r="B18" s="68">
        <v>0</v>
      </c>
      <c r="C18" s="26">
        <v>0</v>
      </c>
      <c r="D18" s="109">
        <v>0</v>
      </c>
      <c r="E18" s="26">
        <v>0</v>
      </c>
      <c r="F18" s="109">
        <v>0</v>
      </c>
      <c r="G18" s="26">
        <v>0</v>
      </c>
      <c r="H18" s="109">
        <v>21950</v>
      </c>
      <c r="I18" s="68">
        <v>0</v>
      </c>
      <c r="J18" s="34"/>
      <c r="K18" s="100">
        <f t="shared" si="0"/>
        <v>21950</v>
      </c>
      <c r="L18" s="29">
        <f>K18/M18</f>
        <v>1</v>
      </c>
      <c r="M18" s="43">
        <v>21950</v>
      </c>
      <c r="N18" s="26">
        <f t="shared" si="1"/>
        <v>0.17610860164154077</v>
      </c>
      <c r="O18" s="99">
        <f t="shared" si="2"/>
        <v>7.0624195624195627</v>
      </c>
      <c r="P18" s="43">
        <v>13022</v>
      </c>
      <c r="Q18" s="26">
        <f t="shared" si="3"/>
        <v>0.10345594661158337</v>
      </c>
      <c r="R18" s="88">
        <f t="shared" si="4"/>
        <v>4.1898326898326896</v>
      </c>
      <c r="S18" s="43">
        <v>124639</v>
      </c>
      <c r="T18" s="118">
        <v>125870</v>
      </c>
      <c r="U18" s="4" t="s">
        <v>85</v>
      </c>
      <c r="V18" s="5">
        <v>3108</v>
      </c>
      <c r="W18" s="4"/>
      <c r="X18" s="4"/>
      <c r="Y18" s="4"/>
      <c r="Z18" s="4"/>
      <c r="AA18" s="5"/>
      <c r="AB18" s="5"/>
      <c r="AC18" s="4"/>
      <c r="AD18" s="4"/>
      <c r="AE18" s="4"/>
      <c r="AF18" s="4"/>
      <c r="AG18" s="5"/>
      <c r="AH18" s="5"/>
      <c r="AI18" s="4"/>
      <c r="AJ18" s="4"/>
      <c r="AK18" s="4"/>
      <c r="AL18" s="4"/>
      <c r="AM18" s="6"/>
      <c r="AN18" s="4"/>
      <c r="AO18" s="5"/>
      <c r="AP18" s="4"/>
      <c r="AQ18" s="7"/>
      <c r="AR18" s="4"/>
      <c r="AS18" s="4"/>
      <c r="AT18" s="7"/>
      <c r="AU18" s="4"/>
    </row>
    <row r="19" spans="1:47" x14ac:dyDescent="0.2">
      <c r="A19" s="23" t="s">
        <v>87</v>
      </c>
      <c r="B19" s="68">
        <v>0</v>
      </c>
      <c r="C19" s="26">
        <v>0</v>
      </c>
      <c r="D19" s="109">
        <v>0</v>
      </c>
      <c r="E19" s="26">
        <v>0</v>
      </c>
      <c r="F19" s="109">
        <v>0</v>
      </c>
      <c r="G19" s="26">
        <v>0</v>
      </c>
      <c r="H19" s="109">
        <v>0</v>
      </c>
      <c r="I19" s="68">
        <v>4850</v>
      </c>
      <c r="J19" s="34" t="s">
        <v>349</v>
      </c>
      <c r="K19" s="100">
        <f t="shared" si="0"/>
        <v>4850</v>
      </c>
      <c r="L19" s="29">
        <f>K19/M19</f>
        <v>1</v>
      </c>
      <c r="M19" s="43">
        <v>4850</v>
      </c>
      <c r="N19" s="26">
        <f t="shared" si="1"/>
        <v>3.6811306004417357E-2</v>
      </c>
      <c r="O19" s="99">
        <f t="shared" si="2"/>
        <v>0.95472440944881887</v>
      </c>
      <c r="P19" s="43">
        <v>0</v>
      </c>
      <c r="Q19" s="26">
        <f t="shared" si="3"/>
        <v>0</v>
      </c>
      <c r="R19" s="88">
        <f t="shared" si="4"/>
        <v>0</v>
      </c>
      <c r="S19" s="43">
        <v>131753</v>
      </c>
      <c r="T19" s="118">
        <v>133122</v>
      </c>
      <c r="U19" s="4" t="s">
        <v>85</v>
      </c>
      <c r="V19" s="5">
        <v>5080</v>
      </c>
      <c r="W19" s="4"/>
      <c r="X19" s="4"/>
      <c r="Y19" s="4"/>
      <c r="Z19" s="4"/>
      <c r="AA19" s="5"/>
      <c r="AB19" s="5"/>
      <c r="AC19" s="4"/>
      <c r="AD19" s="4"/>
      <c r="AE19" s="4"/>
      <c r="AF19" s="4"/>
      <c r="AG19" s="5"/>
      <c r="AH19" s="5"/>
      <c r="AI19" s="4"/>
      <c r="AJ19" s="4"/>
      <c r="AK19" s="4"/>
      <c r="AL19" s="4"/>
      <c r="AM19" s="4"/>
      <c r="AN19" s="4"/>
      <c r="AO19" s="4"/>
      <c r="AP19" s="4"/>
      <c r="AQ19" s="7"/>
      <c r="AR19" s="4"/>
      <c r="AS19" s="4"/>
      <c r="AT19" s="7"/>
      <c r="AU19" s="4"/>
    </row>
    <row r="20" spans="1:47" x14ac:dyDescent="0.2">
      <c r="A20" s="23" t="s">
        <v>89</v>
      </c>
      <c r="B20" s="68">
        <v>0</v>
      </c>
      <c r="C20" s="26">
        <v>0</v>
      </c>
      <c r="D20" s="109">
        <v>0</v>
      </c>
      <c r="E20" s="26">
        <v>0</v>
      </c>
      <c r="F20" s="109">
        <v>0</v>
      </c>
      <c r="G20" s="26">
        <v>0</v>
      </c>
      <c r="H20" s="109">
        <v>400000</v>
      </c>
      <c r="I20" s="68">
        <v>0</v>
      </c>
      <c r="J20" s="34" t="s">
        <v>50</v>
      </c>
      <c r="K20" s="100">
        <f t="shared" si="0"/>
        <v>400000</v>
      </c>
      <c r="L20" s="29">
        <f>K20/M20</f>
        <v>1</v>
      </c>
      <c r="M20" s="43">
        <v>400000</v>
      </c>
      <c r="N20" s="26">
        <f t="shared" si="1"/>
        <v>0.45317460137629129</v>
      </c>
      <c r="O20" s="99">
        <f t="shared" si="2"/>
        <v>74.005550416281224</v>
      </c>
      <c r="P20" s="43">
        <v>0</v>
      </c>
      <c r="Q20" s="26">
        <f t="shared" si="3"/>
        <v>0</v>
      </c>
      <c r="R20" s="88">
        <f t="shared" si="4"/>
        <v>0</v>
      </c>
      <c r="S20" s="43">
        <v>882662</v>
      </c>
      <c r="T20" s="118">
        <v>605034</v>
      </c>
      <c r="U20" s="4" t="s">
        <v>90</v>
      </c>
      <c r="V20" s="5">
        <v>5405</v>
      </c>
      <c r="W20" s="4"/>
      <c r="X20" s="4"/>
      <c r="Y20" s="4"/>
      <c r="Z20" s="4"/>
      <c r="AA20" s="5"/>
      <c r="AB20" s="5"/>
      <c r="AC20" s="4"/>
      <c r="AD20" s="4"/>
      <c r="AE20" s="4"/>
      <c r="AF20" s="4"/>
      <c r="AG20" s="5"/>
      <c r="AH20" s="5"/>
      <c r="AI20" s="4"/>
      <c r="AJ20" s="4"/>
      <c r="AK20" s="4"/>
      <c r="AL20" s="4"/>
      <c r="AM20" s="6"/>
      <c r="AN20" s="4"/>
      <c r="AO20" s="4"/>
      <c r="AP20" s="4"/>
      <c r="AQ20" s="7"/>
      <c r="AR20" s="4"/>
      <c r="AS20" s="4"/>
      <c r="AT20" s="7"/>
      <c r="AU20" s="4"/>
    </row>
    <row r="21" spans="1:47" x14ac:dyDescent="0.2">
      <c r="A21" s="23" t="s">
        <v>91</v>
      </c>
      <c r="B21" s="68">
        <v>0</v>
      </c>
      <c r="C21" s="26">
        <v>0</v>
      </c>
      <c r="D21" s="109">
        <v>0</v>
      </c>
      <c r="E21" s="26">
        <v>0</v>
      </c>
      <c r="F21" s="109">
        <v>0</v>
      </c>
      <c r="G21" s="26">
        <v>0</v>
      </c>
      <c r="H21" s="109">
        <v>0</v>
      </c>
      <c r="I21" s="68">
        <v>0</v>
      </c>
      <c r="J21" s="34" t="s">
        <v>50</v>
      </c>
      <c r="K21" s="100">
        <f t="shared" si="0"/>
        <v>0</v>
      </c>
      <c r="L21" s="29">
        <v>0</v>
      </c>
      <c r="M21" s="43">
        <v>0</v>
      </c>
      <c r="N21" s="26">
        <f t="shared" si="1"/>
        <v>0</v>
      </c>
      <c r="O21" s="99">
        <f t="shared" si="2"/>
        <v>0</v>
      </c>
      <c r="P21" s="43">
        <v>0</v>
      </c>
      <c r="Q21" s="26">
        <f t="shared" si="3"/>
        <v>0</v>
      </c>
      <c r="R21" s="88">
        <f t="shared" si="4"/>
        <v>0</v>
      </c>
      <c r="S21" s="43">
        <v>747115</v>
      </c>
      <c r="T21" s="118">
        <v>657673</v>
      </c>
      <c r="U21" s="4" t="s">
        <v>92</v>
      </c>
      <c r="V21" s="5">
        <v>28769</v>
      </c>
      <c r="W21" s="4"/>
      <c r="X21" s="4"/>
      <c r="Y21" s="4"/>
      <c r="Z21" s="4"/>
      <c r="AA21" s="5"/>
      <c r="AB21" s="5"/>
      <c r="AC21" s="4"/>
      <c r="AD21" s="4"/>
      <c r="AE21" s="4"/>
      <c r="AF21" s="4"/>
      <c r="AG21" s="5"/>
      <c r="AH21" s="5"/>
      <c r="AI21" s="4"/>
      <c r="AJ21" s="4"/>
      <c r="AK21" s="4"/>
      <c r="AL21" s="4"/>
      <c r="AM21" s="6"/>
      <c r="AN21" s="4"/>
      <c r="AO21" s="5"/>
      <c r="AP21" s="4"/>
      <c r="AQ21" s="7"/>
      <c r="AR21" s="4"/>
      <c r="AS21" s="4"/>
      <c r="AT21" s="7"/>
      <c r="AU21" s="4"/>
    </row>
    <row r="22" spans="1:47" x14ac:dyDescent="0.2">
      <c r="A22" s="23" t="s">
        <v>94</v>
      </c>
      <c r="B22" s="68">
        <v>0</v>
      </c>
      <c r="C22" s="26">
        <v>0</v>
      </c>
      <c r="D22" s="109">
        <v>0</v>
      </c>
      <c r="E22" s="26">
        <v>0</v>
      </c>
      <c r="F22" s="109">
        <v>0</v>
      </c>
      <c r="G22" s="26">
        <v>0</v>
      </c>
      <c r="H22" s="109">
        <v>26956</v>
      </c>
      <c r="I22" s="68">
        <v>0</v>
      </c>
      <c r="J22" s="34"/>
      <c r="K22" s="100">
        <f t="shared" si="0"/>
        <v>26956</v>
      </c>
      <c r="L22" s="29">
        <f>K22/M22</f>
        <v>1</v>
      </c>
      <c r="M22" s="43">
        <v>26956</v>
      </c>
      <c r="N22" s="26">
        <f t="shared" si="1"/>
        <v>2.1267463841524416E-2</v>
      </c>
      <c r="O22" s="99">
        <f t="shared" si="2"/>
        <v>1.2772328832030324</v>
      </c>
      <c r="P22" s="43">
        <v>26956</v>
      </c>
      <c r="Q22" s="26">
        <f t="shared" si="3"/>
        <v>2.1267463841524416E-2</v>
      </c>
      <c r="R22" s="88">
        <f t="shared" si="4"/>
        <v>1.2772328832030324</v>
      </c>
      <c r="S22" s="43">
        <v>1267476</v>
      </c>
      <c r="T22" s="118">
        <v>1267476</v>
      </c>
      <c r="U22" s="4" t="s">
        <v>95</v>
      </c>
      <c r="V22" s="5">
        <v>21105</v>
      </c>
      <c r="W22" s="4"/>
      <c r="X22" s="4"/>
      <c r="Y22" s="4"/>
      <c r="Z22" s="4"/>
      <c r="AA22" s="5"/>
      <c r="AB22" s="5"/>
      <c r="AC22" s="4"/>
      <c r="AD22" s="4"/>
      <c r="AE22" s="4"/>
      <c r="AF22" s="4"/>
      <c r="AG22" s="5"/>
      <c r="AH22" s="5"/>
      <c r="AI22" s="4"/>
      <c r="AJ22" s="4"/>
      <c r="AK22" s="4"/>
      <c r="AL22" s="4"/>
      <c r="AM22" s="4"/>
      <c r="AN22" s="4"/>
      <c r="AO22" s="4"/>
      <c r="AP22" s="4"/>
      <c r="AQ22" s="7"/>
      <c r="AR22" s="4"/>
      <c r="AS22" s="4"/>
      <c r="AT22" s="7"/>
      <c r="AU22" s="4"/>
    </row>
    <row r="23" spans="1:47" x14ac:dyDescent="0.2">
      <c r="A23" s="23" t="s">
        <v>97</v>
      </c>
      <c r="B23" s="68">
        <v>0</v>
      </c>
      <c r="C23" s="26">
        <v>0</v>
      </c>
      <c r="D23" s="109">
        <v>0</v>
      </c>
      <c r="E23" s="26">
        <v>0</v>
      </c>
      <c r="F23" s="109">
        <v>0</v>
      </c>
      <c r="G23" s="26">
        <v>0</v>
      </c>
      <c r="H23" s="109">
        <v>0</v>
      </c>
      <c r="I23" s="68">
        <v>0</v>
      </c>
      <c r="J23" s="34"/>
      <c r="K23" s="100">
        <f t="shared" si="0"/>
        <v>0</v>
      </c>
      <c r="L23" s="29">
        <v>0</v>
      </c>
      <c r="M23" s="43">
        <v>0</v>
      </c>
      <c r="N23" s="26">
        <f t="shared" si="1"/>
        <v>0</v>
      </c>
      <c r="O23" s="99">
        <f t="shared" si="2"/>
        <v>0</v>
      </c>
      <c r="P23" s="43">
        <v>0</v>
      </c>
      <c r="Q23" s="26">
        <f t="shared" si="3"/>
        <v>0</v>
      </c>
      <c r="R23" s="88">
        <f t="shared" si="4"/>
        <v>0</v>
      </c>
      <c r="S23" s="43">
        <v>242208</v>
      </c>
      <c r="T23" s="118">
        <v>242208</v>
      </c>
      <c r="U23" s="4" t="s">
        <v>98</v>
      </c>
      <c r="V23" s="5">
        <v>3492</v>
      </c>
      <c r="W23" s="4"/>
      <c r="X23" s="4"/>
      <c r="Y23" s="4"/>
      <c r="Z23" s="4"/>
      <c r="AA23" s="5"/>
      <c r="AB23" s="5"/>
      <c r="AC23" s="4"/>
      <c r="AD23" s="4"/>
      <c r="AE23" s="4"/>
      <c r="AF23" s="4"/>
      <c r="AG23" s="5"/>
      <c r="AH23" s="5"/>
      <c r="AI23" s="4"/>
      <c r="AJ23" s="4"/>
      <c r="AK23" s="4"/>
      <c r="AL23" s="4"/>
      <c r="AM23" s="6"/>
      <c r="AN23" s="4"/>
      <c r="AO23" s="4"/>
      <c r="AP23" s="4"/>
      <c r="AQ23" s="7"/>
      <c r="AR23" s="4"/>
      <c r="AS23" s="4"/>
      <c r="AT23" s="7"/>
      <c r="AU23" s="4"/>
    </row>
    <row r="24" spans="1:47" x14ac:dyDescent="0.2">
      <c r="A24" s="23" t="s">
        <v>100</v>
      </c>
      <c r="B24" s="68">
        <v>100000</v>
      </c>
      <c r="C24" s="26">
        <f>B24/M24</f>
        <v>1</v>
      </c>
      <c r="D24" s="109">
        <v>0</v>
      </c>
      <c r="E24" s="26">
        <v>0</v>
      </c>
      <c r="F24" s="109">
        <v>0</v>
      </c>
      <c r="G24" s="26">
        <v>0</v>
      </c>
      <c r="H24" s="109">
        <v>0</v>
      </c>
      <c r="I24" s="68">
        <v>0</v>
      </c>
      <c r="J24" s="34" t="s">
        <v>50</v>
      </c>
      <c r="K24" s="100">
        <f t="shared" si="0"/>
        <v>0</v>
      </c>
      <c r="L24" s="29">
        <f>K24/M24</f>
        <v>0</v>
      </c>
      <c r="M24" s="43">
        <v>100000</v>
      </c>
      <c r="N24" s="26">
        <f t="shared" si="1"/>
        <v>0.1069315146421323</v>
      </c>
      <c r="O24" s="99">
        <f t="shared" si="2"/>
        <v>6.1919504643962853</v>
      </c>
      <c r="P24" s="43">
        <v>0</v>
      </c>
      <c r="Q24" s="26">
        <f t="shared" si="3"/>
        <v>0</v>
      </c>
      <c r="R24" s="88">
        <f t="shared" si="4"/>
        <v>0</v>
      </c>
      <c r="S24" s="43">
        <v>935178</v>
      </c>
      <c r="T24" s="118">
        <v>762178</v>
      </c>
      <c r="U24" s="4" t="s">
        <v>101</v>
      </c>
      <c r="V24" s="5">
        <v>16150</v>
      </c>
      <c r="W24" s="4"/>
      <c r="X24" s="4"/>
      <c r="Y24" s="4"/>
      <c r="Z24" s="4"/>
      <c r="AA24" s="5"/>
      <c r="AB24" s="5"/>
      <c r="AC24" s="4"/>
      <c r="AD24" s="4"/>
      <c r="AE24" s="4"/>
      <c r="AF24" s="4"/>
      <c r="AG24" s="5"/>
      <c r="AH24" s="5"/>
      <c r="AI24" s="4"/>
      <c r="AJ24" s="4"/>
      <c r="AK24" s="4"/>
      <c r="AL24" s="4"/>
      <c r="AM24" s="6"/>
      <c r="AN24" s="4"/>
      <c r="AO24" s="4"/>
      <c r="AP24" s="4"/>
      <c r="AQ24" s="7"/>
      <c r="AR24" s="4"/>
      <c r="AS24" s="4"/>
      <c r="AT24" s="7"/>
      <c r="AU24" s="4"/>
    </row>
    <row r="25" spans="1:47" x14ac:dyDescent="0.2">
      <c r="A25" s="23" t="s">
        <v>350</v>
      </c>
      <c r="B25" s="68">
        <v>0</v>
      </c>
      <c r="C25" s="26">
        <v>0</v>
      </c>
      <c r="D25" s="109">
        <v>0</v>
      </c>
      <c r="E25" s="26">
        <v>0</v>
      </c>
      <c r="F25" s="109">
        <v>0</v>
      </c>
      <c r="G25" s="26">
        <v>0</v>
      </c>
      <c r="H25" s="109">
        <v>0</v>
      </c>
      <c r="I25" s="68">
        <v>0</v>
      </c>
      <c r="J25" s="34"/>
      <c r="K25" s="100">
        <f t="shared" si="0"/>
        <v>0</v>
      </c>
      <c r="L25" s="29">
        <v>0</v>
      </c>
      <c r="M25" s="43">
        <v>0</v>
      </c>
      <c r="N25" s="26">
        <f t="shared" si="1"/>
        <v>0</v>
      </c>
      <c r="O25" s="99">
        <f t="shared" si="2"/>
        <v>0</v>
      </c>
      <c r="P25" s="43">
        <v>0</v>
      </c>
      <c r="Q25" s="26">
        <f t="shared" si="3"/>
        <v>0</v>
      </c>
      <c r="R25" s="88">
        <f t="shared" si="4"/>
        <v>0</v>
      </c>
      <c r="S25" s="43">
        <v>925452</v>
      </c>
      <c r="T25" s="118">
        <v>925452</v>
      </c>
      <c r="U25" s="4" t="s">
        <v>104</v>
      </c>
      <c r="V25" s="5">
        <v>15868</v>
      </c>
      <c r="W25" s="4"/>
      <c r="X25" s="4"/>
      <c r="Y25" s="4"/>
      <c r="Z25" s="4"/>
      <c r="AA25" s="5"/>
      <c r="AB25" s="5"/>
      <c r="AC25" s="4"/>
      <c r="AD25" s="4"/>
      <c r="AE25" s="4"/>
      <c r="AF25" s="4"/>
      <c r="AG25" s="5"/>
      <c r="AH25" s="5"/>
      <c r="AI25" s="4"/>
      <c r="AJ25" s="4"/>
      <c r="AK25" s="4"/>
      <c r="AL25" s="4"/>
      <c r="AM25" s="4"/>
      <c r="AN25" s="4"/>
      <c r="AO25" s="4"/>
      <c r="AP25" s="4"/>
      <c r="AQ25" s="7"/>
      <c r="AR25" s="4"/>
      <c r="AS25" s="4"/>
      <c r="AT25" s="7"/>
      <c r="AU25" s="4"/>
    </row>
    <row r="26" spans="1:47" x14ac:dyDescent="0.2">
      <c r="A26" s="23" t="s">
        <v>106</v>
      </c>
      <c r="B26" s="68">
        <v>40000</v>
      </c>
      <c r="C26" s="26">
        <f>B26/M26</f>
        <v>0.33613445378151263</v>
      </c>
      <c r="D26" s="109">
        <v>0</v>
      </c>
      <c r="E26" s="26">
        <v>0</v>
      </c>
      <c r="F26" s="109">
        <v>0</v>
      </c>
      <c r="G26" s="26">
        <v>0</v>
      </c>
      <c r="H26" s="109">
        <v>79000</v>
      </c>
      <c r="I26" s="68">
        <v>0</v>
      </c>
      <c r="J26" s="34" t="s">
        <v>50</v>
      </c>
      <c r="K26" s="100">
        <f t="shared" si="0"/>
        <v>79000</v>
      </c>
      <c r="L26" s="29">
        <f>K26/M26</f>
        <v>0.66386554621848737</v>
      </c>
      <c r="M26" s="43">
        <v>119000</v>
      </c>
      <c r="N26" s="26">
        <f t="shared" si="1"/>
        <v>0.16683326627290276</v>
      </c>
      <c r="O26" s="99">
        <f t="shared" si="2"/>
        <v>113.2254995242626</v>
      </c>
      <c r="P26" s="43">
        <v>12528</v>
      </c>
      <c r="Q26" s="26">
        <f t="shared" si="3"/>
        <v>2.4350516826502567E-2</v>
      </c>
      <c r="R26" s="88">
        <f t="shared" si="4"/>
        <v>11.920076117982873</v>
      </c>
      <c r="S26" s="43">
        <v>713287</v>
      </c>
      <c r="T26" s="118">
        <v>514486</v>
      </c>
      <c r="U26" s="4" t="s">
        <v>107</v>
      </c>
      <c r="V26" s="5">
        <v>1051</v>
      </c>
      <c r="W26" s="4"/>
      <c r="X26" s="4"/>
      <c r="Y26" s="4"/>
      <c r="Z26" s="4"/>
      <c r="AA26" s="5"/>
      <c r="AB26" s="5"/>
      <c r="AC26" s="4"/>
      <c r="AD26" s="4"/>
      <c r="AE26" s="4"/>
      <c r="AF26" s="4"/>
      <c r="AG26" s="5"/>
      <c r="AH26" s="5"/>
      <c r="AI26" s="4"/>
      <c r="AJ26" s="4"/>
      <c r="AK26" s="4"/>
      <c r="AL26" s="4"/>
      <c r="AM26" s="6"/>
      <c r="AN26" s="4"/>
      <c r="AO26" s="4"/>
      <c r="AP26" s="4"/>
      <c r="AQ26" s="7"/>
      <c r="AR26" s="4"/>
      <c r="AS26" s="4"/>
      <c r="AT26" s="7"/>
      <c r="AU26" s="4"/>
    </row>
    <row r="27" spans="1:47" x14ac:dyDescent="0.2">
      <c r="A27" s="23" t="s">
        <v>109</v>
      </c>
      <c r="B27" s="68">
        <v>0</v>
      </c>
      <c r="C27" s="26">
        <v>0</v>
      </c>
      <c r="D27" s="109">
        <v>0</v>
      </c>
      <c r="E27" s="26">
        <v>0</v>
      </c>
      <c r="F27" s="109">
        <v>0</v>
      </c>
      <c r="G27" s="26">
        <v>0</v>
      </c>
      <c r="H27" s="109">
        <v>0</v>
      </c>
      <c r="I27" s="68">
        <v>0</v>
      </c>
      <c r="J27" s="34"/>
      <c r="K27" s="100">
        <f t="shared" si="0"/>
        <v>0</v>
      </c>
      <c r="L27" s="29">
        <v>0</v>
      </c>
      <c r="M27" s="43">
        <v>0</v>
      </c>
      <c r="N27" s="26">
        <f t="shared" si="1"/>
        <v>0</v>
      </c>
      <c r="O27" s="99">
        <f t="shared" si="2"/>
        <v>0</v>
      </c>
      <c r="P27" s="43">
        <v>33000</v>
      </c>
      <c r="Q27" s="26">
        <f t="shared" si="3"/>
        <v>1.2548039026682835E-2</v>
      </c>
      <c r="R27" s="88">
        <f t="shared" si="4"/>
        <v>1.3375486381322956</v>
      </c>
      <c r="S27" s="43">
        <v>2720355</v>
      </c>
      <c r="T27" s="118">
        <v>2629893</v>
      </c>
      <c r="U27" s="4" t="s">
        <v>110</v>
      </c>
      <c r="V27" s="5">
        <v>24672</v>
      </c>
      <c r="W27" s="4"/>
      <c r="X27" s="4"/>
      <c r="Y27" s="4"/>
      <c r="Z27" s="4"/>
      <c r="AA27" s="5"/>
      <c r="AB27" s="5"/>
      <c r="AC27" s="4"/>
      <c r="AD27" s="4"/>
      <c r="AE27" s="4"/>
      <c r="AF27" s="4"/>
      <c r="AG27" s="5"/>
      <c r="AH27" s="5"/>
      <c r="AI27" s="4"/>
      <c r="AJ27" s="4"/>
      <c r="AK27" s="4"/>
      <c r="AL27" s="4"/>
      <c r="AM27" s="4"/>
      <c r="AN27" s="4"/>
      <c r="AO27" s="5"/>
      <c r="AP27" s="4"/>
      <c r="AQ27" s="7"/>
      <c r="AR27" s="4"/>
      <c r="AS27" s="4"/>
      <c r="AT27" s="7"/>
      <c r="AU27" s="4"/>
    </row>
    <row r="28" spans="1:47" x14ac:dyDescent="0.2">
      <c r="A28" s="23" t="s">
        <v>112</v>
      </c>
      <c r="B28" s="68">
        <v>0</v>
      </c>
      <c r="C28" s="26">
        <v>0</v>
      </c>
      <c r="D28" s="109">
        <v>0</v>
      </c>
      <c r="E28" s="26">
        <v>0</v>
      </c>
      <c r="F28" s="109">
        <v>0</v>
      </c>
      <c r="G28" s="26">
        <v>0</v>
      </c>
      <c r="H28" s="109">
        <v>4975</v>
      </c>
      <c r="I28" s="68">
        <v>0</v>
      </c>
      <c r="J28" s="34"/>
      <c r="K28" s="100">
        <f t="shared" si="0"/>
        <v>4975</v>
      </c>
      <c r="L28" s="29">
        <f>K28/M28</f>
        <v>1</v>
      </c>
      <c r="M28" s="43">
        <v>4975</v>
      </c>
      <c r="N28" s="26">
        <f t="shared" si="1"/>
        <v>6.6116471307444913E-2</v>
      </c>
      <c r="O28" s="99">
        <f t="shared" si="2"/>
        <v>4.5642201834862384</v>
      </c>
      <c r="P28" s="43">
        <v>4975</v>
      </c>
      <c r="Q28" s="26">
        <f t="shared" si="3"/>
        <v>6.2207717508190159E-2</v>
      </c>
      <c r="R28" s="88">
        <f t="shared" si="4"/>
        <v>4.5642201834862384</v>
      </c>
      <c r="S28" s="43">
        <v>75246</v>
      </c>
      <c r="T28" s="118">
        <v>79974</v>
      </c>
      <c r="U28" s="4" t="s">
        <v>113</v>
      </c>
      <c r="V28" s="5">
        <v>1090</v>
      </c>
      <c r="W28" s="4"/>
      <c r="X28" s="4"/>
      <c r="Y28" s="4"/>
      <c r="Z28" s="4"/>
      <c r="AA28" s="5"/>
      <c r="AB28" s="5"/>
      <c r="AC28" s="4"/>
      <c r="AD28" s="4"/>
      <c r="AE28" s="4"/>
      <c r="AF28" s="4"/>
      <c r="AG28" s="5"/>
      <c r="AH28" s="5"/>
      <c r="AI28" s="4"/>
      <c r="AJ28" s="4"/>
      <c r="AK28" s="4"/>
      <c r="AL28" s="4"/>
      <c r="AM28" s="6"/>
      <c r="AN28" s="4"/>
      <c r="AO28" s="5"/>
      <c r="AP28" s="4"/>
      <c r="AQ28" s="7"/>
      <c r="AR28" s="4"/>
      <c r="AS28" s="4"/>
      <c r="AT28" s="7"/>
      <c r="AU28" s="4"/>
    </row>
    <row r="29" spans="1:47" x14ac:dyDescent="0.2">
      <c r="A29" s="23" t="s">
        <v>115</v>
      </c>
      <c r="B29" s="68">
        <v>0</v>
      </c>
      <c r="C29" s="26">
        <v>0</v>
      </c>
      <c r="D29" s="109">
        <v>0</v>
      </c>
      <c r="E29" s="26">
        <v>0</v>
      </c>
      <c r="F29" s="109">
        <v>0</v>
      </c>
      <c r="G29" s="26">
        <v>0</v>
      </c>
      <c r="H29" s="109">
        <v>260735</v>
      </c>
      <c r="I29" s="68">
        <v>0</v>
      </c>
      <c r="J29" s="34" t="s">
        <v>50</v>
      </c>
      <c r="K29" s="100">
        <f t="shared" si="0"/>
        <v>260735</v>
      </c>
      <c r="L29" s="29">
        <f>K29/M29</f>
        <v>1</v>
      </c>
      <c r="M29" s="43">
        <v>260735</v>
      </c>
      <c r="N29" s="26">
        <f t="shared" si="1"/>
        <v>0.13668888239990731</v>
      </c>
      <c r="O29" s="99">
        <f t="shared" si="2"/>
        <v>10.647894801323151</v>
      </c>
      <c r="P29" s="43">
        <v>0</v>
      </c>
      <c r="Q29" s="26">
        <f t="shared" si="3"/>
        <v>0</v>
      </c>
      <c r="R29" s="88">
        <f t="shared" si="4"/>
        <v>0</v>
      </c>
      <c r="S29" s="43">
        <v>1907507</v>
      </c>
      <c r="T29" s="118">
        <v>1596616</v>
      </c>
      <c r="U29" s="4" t="s">
        <v>113</v>
      </c>
      <c r="V29" s="5">
        <v>24487</v>
      </c>
      <c r="W29" s="4"/>
      <c r="X29" s="4"/>
      <c r="Y29" s="4"/>
      <c r="Z29" s="4"/>
      <c r="AA29" s="5"/>
      <c r="AB29" s="5"/>
      <c r="AC29" s="4"/>
      <c r="AD29" s="4"/>
      <c r="AE29" s="4"/>
      <c r="AF29" s="4"/>
      <c r="AG29" s="5"/>
      <c r="AH29" s="5"/>
      <c r="AI29" s="4"/>
      <c r="AJ29" s="4"/>
      <c r="AK29" s="4"/>
      <c r="AL29" s="4"/>
      <c r="AM29" s="4"/>
      <c r="AN29" s="4"/>
      <c r="AO29" s="4"/>
      <c r="AP29" s="4"/>
      <c r="AQ29" s="7"/>
      <c r="AR29" s="4"/>
      <c r="AS29" s="4"/>
      <c r="AT29" s="7"/>
      <c r="AU29" s="4"/>
    </row>
    <row r="30" spans="1:47" x14ac:dyDescent="0.2">
      <c r="A30" s="23" t="s">
        <v>117</v>
      </c>
      <c r="B30" s="68">
        <v>0</v>
      </c>
      <c r="C30" s="26">
        <v>0</v>
      </c>
      <c r="D30" s="109">
        <v>0</v>
      </c>
      <c r="E30" s="26">
        <v>0</v>
      </c>
      <c r="F30" s="109">
        <v>0</v>
      </c>
      <c r="G30" s="26">
        <v>0</v>
      </c>
      <c r="H30" s="109">
        <v>0</v>
      </c>
      <c r="I30" s="68">
        <v>0</v>
      </c>
      <c r="J30" s="34" t="s">
        <v>50</v>
      </c>
      <c r="K30" s="100">
        <f t="shared" si="0"/>
        <v>0</v>
      </c>
      <c r="L30" s="29">
        <v>0</v>
      </c>
      <c r="M30" s="43">
        <v>0</v>
      </c>
      <c r="N30" s="26">
        <f t="shared" si="1"/>
        <v>0</v>
      </c>
      <c r="O30" s="99">
        <f t="shared" si="2"/>
        <v>0</v>
      </c>
      <c r="P30" s="43">
        <v>0</v>
      </c>
      <c r="Q30" s="26">
        <f t="shared" si="3"/>
        <v>0</v>
      </c>
      <c r="R30" s="88">
        <f t="shared" si="4"/>
        <v>0</v>
      </c>
      <c r="S30" s="43">
        <v>146420</v>
      </c>
      <c r="T30" s="118">
        <v>92561</v>
      </c>
      <c r="U30" s="4" t="s">
        <v>113</v>
      </c>
      <c r="V30" s="5">
        <v>908</v>
      </c>
      <c r="W30" s="4"/>
      <c r="X30" s="4"/>
      <c r="Y30" s="4"/>
      <c r="Z30" s="4"/>
      <c r="AA30" s="5"/>
      <c r="AB30" s="5"/>
      <c r="AC30" s="4"/>
      <c r="AD30" s="4"/>
      <c r="AE30" s="4"/>
      <c r="AF30" s="4"/>
      <c r="AG30" s="5"/>
      <c r="AH30" s="5"/>
      <c r="AI30" s="4"/>
      <c r="AJ30" s="4"/>
      <c r="AK30" s="4"/>
      <c r="AL30" s="4"/>
      <c r="AM30" s="6"/>
      <c r="AN30" s="4"/>
      <c r="AO30" s="5"/>
      <c r="AP30" s="4"/>
      <c r="AQ30" s="7"/>
      <c r="AR30" s="4"/>
      <c r="AS30" s="4"/>
      <c r="AT30" s="7"/>
      <c r="AU30" s="4"/>
    </row>
    <row r="31" spans="1:47" x14ac:dyDescent="0.2">
      <c r="A31" s="23" t="s">
        <v>119</v>
      </c>
      <c r="B31" s="68">
        <v>0</v>
      </c>
      <c r="C31" s="26">
        <v>0</v>
      </c>
      <c r="D31" s="109">
        <v>0</v>
      </c>
      <c r="E31" s="26">
        <v>0</v>
      </c>
      <c r="F31" s="109">
        <v>0</v>
      </c>
      <c r="G31" s="26">
        <v>0</v>
      </c>
      <c r="H31" s="109">
        <v>0</v>
      </c>
      <c r="I31" s="68">
        <v>0</v>
      </c>
      <c r="J31" s="34" t="s">
        <v>50</v>
      </c>
      <c r="K31" s="100">
        <f t="shared" si="0"/>
        <v>0</v>
      </c>
      <c r="L31" s="29">
        <v>0</v>
      </c>
      <c r="M31" s="43">
        <v>0</v>
      </c>
      <c r="N31" s="26">
        <f t="shared" si="1"/>
        <v>0</v>
      </c>
      <c r="O31" s="99">
        <f t="shared" si="2"/>
        <v>0</v>
      </c>
      <c r="P31" s="43">
        <v>0</v>
      </c>
      <c r="Q31" s="26">
        <f t="shared" si="3"/>
        <v>0</v>
      </c>
      <c r="R31" s="88">
        <f t="shared" si="4"/>
        <v>0</v>
      </c>
      <c r="S31" s="43">
        <v>1185089</v>
      </c>
      <c r="T31" s="118">
        <v>1190506</v>
      </c>
      <c r="U31" s="4" t="s">
        <v>120</v>
      </c>
      <c r="V31" s="5">
        <v>32078</v>
      </c>
      <c r="W31" s="4"/>
      <c r="X31" s="4"/>
      <c r="Y31" s="4"/>
      <c r="Z31" s="4"/>
      <c r="AA31" s="5"/>
      <c r="AB31" s="5"/>
      <c r="AC31" s="4"/>
      <c r="AD31" s="4"/>
      <c r="AE31" s="4"/>
      <c r="AF31" s="4"/>
      <c r="AG31" s="5"/>
      <c r="AH31" s="5"/>
      <c r="AI31" s="4"/>
      <c r="AJ31" s="4"/>
      <c r="AK31" s="4"/>
      <c r="AL31" s="4"/>
      <c r="AM31" s="6"/>
      <c r="AN31" s="4"/>
      <c r="AO31" s="4"/>
      <c r="AP31" s="4"/>
      <c r="AQ31" s="7"/>
      <c r="AR31" s="4"/>
      <c r="AS31" s="4"/>
      <c r="AT31" s="7"/>
      <c r="AU31" s="4"/>
    </row>
    <row r="32" spans="1:47" x14ac:dyDescent="0.2">
      <c r="A32" s="23" t="s">
        <v>122</v>
      </c>
      <c r="B32" s="68">
        <v>0</v>
      </c>
      <c r="C32" s="26">
        <v>0</v>
      </c>
      <c r="D32" s="109">
        <v>0</v>
      </c>
      <c r="E32" s="26">
        <v>0</v>
      </c>
      <c r="F32" s="109">
        <v>0</v>
      </c>
      <c r="G32" s="26">
        <v>0</v>
      </c>
      <c r="H32" s="109">
        <v>76060</v>
      </c>
      <c r="I32" s="68">
        <v>0</v>
      </c>
      <c r="J32" s="34" t="s">
        <v>50</v>
      </c>
      <c r="K32" s="100">
        <f t="shared" si="0"/>
        <v>76060</v>
      </c>
      <c r="L32" s="29">
        <f>K32/M32</f>
        <v>1</v>
      </c>
      <c r="M32" s="43">
        <v>76060</v>
      </c>
      <c r="N32" s="26">
        <f t="shared" si="1"/>
        <v>0.14048502982951921</v>
      </c>
      <c r="O32" s="99">
        <f t="shared" si="2"/>
        <v>6.3558118158268568</v>
      </c>
      <c r="P32" s="43">
        <v>0</v>
      </c>
      <c r="Q32" s="26">
        <f t="shared" si="3"/>
        <v>0</v>
      </c>
      <c r="R32" s="88">
        <f t="shared" si="4"/>
        <v>0</v>
      </c>
      <c r="S32" s="43">
        <v>541410</v>
      </c>
      <c r="T32" s="118">
        <v>446996</v>
      </c>
      <c r="U32" s="4" t="s">
        <v>123</v>
      </c>
      <c r="V32" s="5">
        <v>11967</v>
      </c>
      <c r="W32" s="4"/>
      <c r="X32" s="4"/>
      <c r="Y32" s="4"/>
      <c r="Z32" s="4"/>
      <c r="AA32" s="5"/>
      <c r="AB32" s="5"/>
      <c r="AC32" s="4"/>
      <c r="AD32" s="4"/>
      <c r="AE32" s="4"/>
      <c r="AF32" s="4"/>
      <c r="AG32" s="5"/>
      <c r="AH32" s="5"/>
      <c r="AI32" s="4"/>
      <c r="AJ32" s="4"/>
      <c r="AK32" s="4"/>
      <c r="AL32" s="4"/>
      <c r="AM32" s="4"/>
      <c r="AN32" s="4"/>
      <c r="AO32" s="4"/>
      <c r="AP32" s="4"/>
      <c r="AQ32" s="7"/>
      <c r="AR32" s="4"/>
      <c r="AS32" s="4"/>
      <c r="AT32" s="7"/>
      <c r="AU32" s="4"/>
    </row>
    <row r="33" spans="1:47" x14ac:dyDescent="0.2">
      <c r="A33" s="23" t="s">
        <v>125</v>
      </c>
      <c r="B33" s="68">
        <v>16168</v>
      </c>
      <c r="C33" s="26">
        <f>B33/M33</f>
        <v>0.36453823953823955</v>
      </c>
      <c r="D33" s="109">
        <v>0</v>
      </c>
      <c r="E33" s="26">
        <v>0</v>
      </c>
      <c r="F33" s="109">
        <v>0</v>
      </c>
      <c r="G33" s="26">
        <v>0</v>
      </c>
      <c r="H33" s="109">
        <v>28184</v>
      </c>
      <c r="I33" s="68">
        <v>0</v>
      </c>
      <c r="J33" s="34" t="s">
        <v>50</v>
      </c>
      <c r="K33" s="100">
        <f t="shared" si="0"/>
        <v>28184</v>
      </c>
      <c r="L33" s="29">
        <f>K33/M33</f>
        <v>0.63546176046176051</v>
      </c>
      <c r="M33" s="43">
        <v>44352</v>
      </c>
      <c r="N33" s="26">
        <f t="shared" si="1"/>
        <v>1.7243993645476366E-2</v>
      </c>
      <c r="O33" s="99">
        <f t="shared" si="2"/>
        <v>0.62337662337662336</v>
      </c>
      <c r="P33" s="43">
        <v>39012</v>
      </c>
      <c r="Q33" s="26">
        <f t="shared" si="3"/>
        <v>1.5049886601195364E-2</v>
      </c>
      <c r="R33" s="88">
        <f t="shared" si="4"/>
        <v>0.54832180806206776</v>
      </c>
      <c r="S33" s="43">
        <v>2572026</v>
      </c>
      <c r="T33" s="118">
        <v>2592179</v>
      </c>
      <c r="U33" s="4" t="s">
        <v>126</v>
      </c>
      <c r="V33" s="5">
        <v>71148</v>
      </c>
      <c r="W33" s="4"/>
      <c r="X33" s="4"/>
      <c r="Y33" s="4"/>
      <c r="Z33" s="4"/>
      <c r="AA33" s="5"/>
      <c r="AB33" s="5"/>
      <c r="AC33" s="4"/>
      <c r="AD33" s="4"/>
      <c r="AE33" s="4"/>
      <c r="AF33" s="4"/>
      <c r="AG33" s="5"/>
      <c r="AH33" s="5"/>
      <c r="AI33" s="4"/>
      <c r="AJ33" s="4"/>
      <c r="AK33" s="4"/>
      <c r="AL33" s="4"/>
      <c r="AM33" s="4"/>
      <c r="AN33" s="4"/>
      <c r="AO33" s="5"/>
      <c r="AP33" s="4"/>
      <c r="AQ33" s="7"/>
      <c r="AR33" s="4"/>
      <c r="AS33" s="4"/>
      <c r="AT33" s="7"/>
      <c r="AU33" s="4"/>
    </row>
    <row r="34" spans="1:47" x14ac:dyDescent="0.2">
      <c r="A34" s="23" t="s">
        <v>128</v>
      </c>
      <c r="B34" s="68">
        <v>0</v>
      </c>
      <c r="C34" s="26">
        <v>0</v>
      </c>
      <c r="D34" s="109">
        <v>0</v>
      </c>
      <c r="E34" s="26">
        <v>0</v>
      </c>
      <c r="F34" s="109">
        <v>0</v>
      </c>
      <c r="G34" s="26">
        <v>0</v>
      </c>
      <c r="H34" s="109">
        <v>0</v>
      </c>
      <c r="I34" s="68">
        <v>0</v>
      </c>
      <c r="J34" s="34"/>
      <c r="K34" s="100">
        <f t="shared" si="0"/>
        <v>0</v>
      </c>
      <c r="L34" s="29">
        <v>0</v>
      </c>
      <c r="M34" s="43">
        <v>0</v>
      </c>
      <c r="N34" s="26">
        <f t="shared" si="1"/>
        <v>0</v>
      </c>
      <c r="O34" s="99">
        <f t="shared" si="2"/>
        <v>0</v>
      </c>
      <c r="P34" s="43">
        <v>0</v>
      </c>
      <c r="Q34" s="26">
        <f t="shared" si="3"/>
        <v>0</v>
      </c>
      <c r="R34" s="88">
        <f t="shared" si="4"/>
        <v>0</v>
      </c>
      <c r="S34" s="43">
        <v>670139</v>
      </c>
      <c r="T34" s="118">
        <v>670139</v>
      </c>
      <c r="U34" s="4" t="s">
        <v>129</v>
      </c>
      <c r="V34" s="5">
        <v>17389</v>
      </c>
      <c r="W34" s="4"/>
      <c r="X34" s="4"/>
      <c r="Y34" s="4"/>
      <c r="Z34" s="4"/>
      <c r="AA34" s="5"/>
      <c r="AB34" s="5"/>
      <c r="AC34" s="4"/>
      <c r="AD34" s="4"/>
      <c r="AE34" s="4"/>
      <c r="AF34" s="4"/>
      <c r="AG34" s="5"/>
      <c r="AH34" s="5"/>
      <c r="AI34" s="4"/>
      <c r="AJ34" s="4"/>
      <c r="AK34" s="4"/>
      <c r="AL34" s="4"/>
      <c r="AM34" s="6"/>
      <c r="AN34" s="4"/>
      <c r="AO34" s="5"/>
      <c r="AP34" s="4"/>
      <c r="AQ34" s="7"/>
      <c r="AR34" s="4"/>
      <c r="AS34" s="4"/>
      <c r="AT34" s="7"/>
      <c r="AU34" s="4"/>
    </row>
    <row r="35" spans="1:47" x14ac:dyDescent="0.2">
      <c r="A35" s="23" t="s">
        <v>131</v>
      </c>
      <c r="B35" s="68">
        <v>47300</v>
      </c>
      <c r="C35" s="26">
        <f>B35/M35</f>
        <v>1</v>
      </c>
      <c r="D35" s="109">
        <v>0</v>
      </c>
      <c r="E35" s="26">
        <v>0</v>
      </c>
      <c r="F35" s="109">
        <v>0</v>
      </c>
      <c r="G35" s="26">
        <v>0</v>
      </c>
      <c r="H35" s="109">
        <v>0</v>
      </c>
      <c r="I35" s="68">
        <v>0</v>
      </c>
      <c r="J35" s="34"/>
      <c r="K35" s="100">
        <f t="shared" si="0"/>
        <v>0</v>
      </c>
      <c r="L35" s="29">
        <f>K35/M35</f>
        <v>0</v>
      </c>
      <c r="M35" s="43">
        <v>47300</v>
      </c>
      <c r="N35" s="26">
        <f t="shared" si="1"/>
        <v>8.6550350071463514E-3</v>
      </c>
      <c r="O35" s="99">
        <f t="shared" si="2"/>
        <v>0.26566765145302795</v>
      </c>
      <c r="P35" s="43">
        <v>47300</v>
      </c>
      <c r="Q35" s="26">
        <f t="shared" si="3"/>
        <v>8.6557825843092441E-3</v>
      </c>
      <c r="R35" s="88">
        <f t="shared" si="4"/>
        <v>0.26566765145302795</v>
      </c>
      <c r="S35" s="43">
        <v>5465027</v>
      </c>
      <c r="T35" s="118">
        <v>5464555</v>
      </c>
      <c r="U35" s="4" t="s">
        <v>132</v>
      </c>
      <c r="V35" s="5">
        <v>178042</v>
      </c>
      <c r="W35" s="4"/>
      <c r="X35" s="4"/>
      <c r="Y35" s="4"/>
      <c r="Z35" s="4"/>
      <c r="AA35" s="5"/>
      <c r="AB35" s="5"/>
      <c r="AC35" s="4"/>
      <c r="AD35" s="4"/>
      <c r="AE35" s="4"/>
      <c r="AF35" s="4"/>
      <c r="AG35" s="5"/>
      <c r="AH35" s="5"/>
      <c r="AI35" s="4"/>
      <c r="AJ35" s="4"/>
      <c r="AK35" s="4"/>
      <c r="AL35" s="4"/>
      <c r="AM35" s="6"/>
      <c r="AN35" s="4"/>
      <c r="AO35" s="5"/>
      <c r="AP35" s="4"/>
      <c r="AQ35" s="7"/>
      <c r="AR35" s="4"/>
      <c r="AS35" s="4"/>
      <c r="AT35" s="7"/>
      <c r="AU35" s="4"/>
    </row>
    <row r="36" spans="1:47" x14ac:dyDescent="0.2">
      <c r="A36" s="23" t="s">
        <v>134</v>
      </c>
      <c r="B36" s="68">
        <v>0</v>
      </c>
      <c r="C36" s="26">
        <v>0</v>
      </c>
      <c r="D36" s="109">
        <v>0</v>
      </c>
      <c r="E36" s="26">
        <v>0</v>
      </c>
      <c r="F36" s="109">
        <v>450000</v>
      </c>
      <c r="G36" s="26">
        <f>F36/M36</f>
        <v>0.27830294574391307</v>
      </c>
      <c r="H36" s="109">
        <v>823250</v>
      </c>
      <c r="I36" s="68">
        <v>343693</v>
      </c>
      <c r="J36" s="34" t="s">
        <v>351</v>
      </c>
      <c r="K36" s="100">
        <f t="shared" si="0"/>
        <v>1166943</v>
      </c>
      <c r="L36" s="29">
        <f>K36/M36</f>
        <v>0.72169705425608699</v>
      </c>
      <c r="M36" s="43">
        <v>1616943</v>
      </c>
      <c r="N36" s="26">
        <f t="shared" si="1"/>
        <v>0.21319596366390378</v>
      </c>
      <c r="O36" s="99">
        <f t="shared" si="2"/>
        <v>9.0818065400298806</v>
      </c>
      <c r="P36" s="43">
        <v>0</v>
      </c>
      <c r="Q36" s="26">
        <f t="shared" si="3"/>
        <v>0</v>
      </c>
      <c r="R36" s="88">
        <f t="shared" si="4"/>
        <v>0</v>
      </c>
      <c r="S36" s="43">
        <v>7584304</v>
      </c>
      <c r="T36" s="118">
        <v>5677256</v>
      </c>
      <c r="U36" s="4" t="s">
        <v>132</v>
      </c>
      <c r="V36" s="5">
        <v>178042</v>
      </c>
      <c r="W36" s="4"/>
      <c r="X36" s="4"/>
      <c r="Y36" s="4"/>
      <c r="Z36" s="4"/>
      <c r="AA36" s="5"/>
      <c r="AB36" s="5"/>
      <c r="AC36" s="4"/>
      <c r="AD36" s="4"/>
      <c r="AE36" s="4"/>
      <c r="AF36" s="4"/>
      <c r="AG36" s="5"/>
      <c r="AH36" s="5"/>
      <c r="AI36" s="4"/>
      <c r="AJ36" s="4"/>
      <c r="AK36" s="4"/>
      <c r="AL36" s="4"/>
      <c r="AM36" s="6"/>
      <c r="AN36" s="4"/>
      <c r="AO36" s="5"/>
      <c r="AP36" s="4"/>
      <c r="AQ36" s="7"/>
      <c r="AR36" s="4"/>
      <c r="AS36" s="4"/>
      <c r="AT36" s="7"/>
      <c r="AU36" s="4"/>
    </row>
    <row r="37" spans="1:47" x14ac:dyDescent="0.2">
      <c r="A37" s="23" t="s">
        <v>136</v>
      </c>
      <c r="B37" s="68">
        <v>0</v>
      </c>
      <c r="C37" s="26">
        <v>0</v>
      </c>
      <c r="D37" s="109">
        <v>0</v>
      </c>
      <c r="E37" s="26">
        <v>0</v>
      </c>
      <c r="F37" s="109">
        <v>0</v>
      </c>
      <c r="G37" s="26">
        <v>0</v>
      </c>
      <c r="H37" s="109">
        <v>0</v>
      </c>
      <c r="I37" s="68">
        <v>0</v>
      </c>
      <c r="J37" s="34" t="s">
        <v>50</v>
      </c>
      <c r="K37" s="100">
        <f t="shared" si="0"/>
        <v>0</v>
      </c>
      <c r="L37" s="29">
        <v>0</v>
      </c>
      <c r="M37" s="43">
        <v>0</v>
      </c>
      <c r="N37" s="26">
        <f t="shared" si="1"/>
        <v>0</v>
      </c>
      <c r="O37" s="99">
        <f t="shared" si="2"/>
        <v>0</v>
      </c>
      <c r="P37" s="43">
        <v>0</v>
      </c>
      <c r="Q37" s="26">
        <f t="shared" si="3"/>
        <v>0</v>
      </c>
      <c r="R37" s="88">
        <f t="shared" si="4"/>
        <v>0</v>
      </c>
      <c r="S37" s="43">
        <v>173450</v>
      </c>
      <c r="T37" s="118">
        <v>153561</v>
      </c>
      <c r="U37" s="4" t="s">
        <v>137</v>
      </c>
      <c r="V37" s="5">
        <v>7708</v>
      </c>
      <c r="W37" s="4"/>
      <c r="X37" s="4"/>
      <c r="Y37" s="4"/>
      <c r="Z37" s="4"/>
      <c r="AA37" s="5"/>
      <c r="AB37" s="5"/>
      <c r="AC37" s="4"/>
      <c r="AD37" s="4"/>
      <c r="AE37" s="4"/>
      <c r="AF37" s="4"/>
      <c r="AG37" s="5"/>
      <c r="AH37" s="5"/>
      <c r="AI37" s="4"/>
      <c r="AJ37" s="4"/>
      <c r="AK37" s="4"/>
      <c r="AL37" s="4"/>
      <c r="AM37" s="4"/>
      <c r="AN37" s="4"/>
      <c r="AO37" s="4"/>
      <c r="AP37" s="4"/>
      <c r="AQ37" s="7"/>
      <c r="AR37" s="4"/>
      <c r="AS37" s="4"/>
      <c r="AT37" s="7"/>
      <c r="AU37" s="4"/>
    </row>
    <row r="38" spans="1:47" x14ac:dyDescent="0.2">
      <c r="A38" s="23" t="s">
        <v>139</v>
      </c>
      <c r="B38" s="68">
        <v>0</v>
      </c>
      <c r="C38" s="26">
        <v>0</v>
      </c>
      <c r="D38" s="109">
        <v>0</v>
      </c>
      <c r="E38" s="26">
        <v>0</v>
      </c>
      <c r="F38" s="109">
        <v>0</v>
      </c>
      <c r="G38" s="26">
        <v>0</v>
      </c>
      <c r="H38" s="109">
        <v>0</v>
      </c>
      <c r="I38" s="68">
        <v>0</v>
      </c>
      <c r="J38" s="34" t="s">
        <v>50</v>
      </c>
      <c r="K38" s="100">
        <f t="shared" si="0"/>
        <v>0</v>
      </c>
      <c r="L38" s="29">
        <v>0</v>
      </c>
      <c r="M38" s="43">
        <v>0</v>
      </c>
      <c r="N38" s="26">
        <f t="shared" si="1"/>
        <v>0</v>
      </c>
      <c r="O38" s="99">
        <f t="shared" si="2"/>
        <v>0</v>
      </c>
      <c r="P38" s="43">
        <v>0</v>
      </c>
      <c r="Q38" s="26">
        <f t="shared" si="3"/>
        <v>0</v>
      </c>
      <c r="R38" s="88">
        <f t="shared" si="4"/>
        <v>0</v>
      </c>
      <c r="S38" s="43">
        <v>316525</v>
      </c>
      <c r="T38" s="118">
        <v>316525</v>
      </c>
      <c r="U38" s="4" t="s">
        <v>140</v>
      </c>
      <c r="V38" s="5">
        <v>4391</v>
      </c>
      <c r="W38" s="4"/>
      <c r="X38" s="4"/>
      <c r="Y38" s="4"/>
      <c r="Z38" s="4"/>
      <c r="AA38" s="5"/>
      <c r="AB38" s="5"/>
      <c r="AC38" s="4"/>
      <c r="AD38" s="4"/>
      <c r="AE38" s="4"/>
      <c r="AF38" s="4"/>
      <c r="AG38" s="5"/>
      <c r="AH38" s="5"/>
      <c r="AI38" s="4"/>
      <c r="AJ38" s="4"/>
      <c r="AK38" s="4"/>
      <c r="AL38" s="4"/>
      <c r="AM38" s="6"/>
      <c r="AN38" s="4"/>
      <c r="AO38" s="4"/>
      <c r="AP38" s="4"/>
      <c r="AQ38" s="7"/>
      <c r="AR38" s="4"/>
      <c r="AS38" s="4"/>
      <c r="AT38" s="7"/>
      <c r="AU38" s="4"/>
    </row>
    <row r="39" spans="1:47" x14ac:dyDescent="0.2">
      <c r="A39" s="23" t="s">
        <v>142</v>
      </c>
      <c r="B39" s="68">
        <v>0</v>
      </c>
      <c r="C39" s="26">
        <v>0</v>
      </c>
      <c r="D39" s="109">
        <v>0</v>
      </c>
      <c r="E39" s="26">
        <v>0</v>
      </c>
      <c r="F39" s="109">
        <v>0</v>
      </c>
      <c r="G39" s="26">
        <v>0</v>
      </c>
      <c r="H39" s="109">
        <v>0</v>
      </c>
      <c r="I39" s="68">
        <v>1371</v>
      </c>
      <c r="J39" s="34" t="s">
        <v>352</v>
      </c>
      <c r="K39" s="100">
        <f t="shared" si="0"/>
        <v>1371</v>
      </c>
      <c r="L39" s="29">
        <f>K39/M39</f>
        <v>1</v>
      </c>
      <c r="M39" s="43">
        <v>1371</v>
      </c>
      <c r="N39" s="26">
        <f t="shared" si="1"/>
        <v>3.5146636587366693E-3</v>
      </c>
      <c r="O39" s="99">
        <f t="shared" si="2"/>
        <v>0.23088582014146178</v>
      </c>
      <c r="P39" s="43">
        <v>17360</v>
      </c>
      <c r="Q39" s="26">
        <f t="shared" si="3"/>
        <v>4.9116552787562419E-2</v>
      </c>
      <c r="R39" s="88">
        <f t="shared" si="4"/>
        <v>2.923543280565847</v>
      </c>
      <c r="S39" s="43">
        <v>390080</v>
      </c>
      <c r="T39" s="118">
        <v>353445</v>
      </c>
      <c r="U39" s="4" t="s">
        <v>140</v>
      </c>
      <c r="V39" s="5">
        <v>5938</v>
      </c>
      <c r="W39" s="4"/>
      <c r="X39" s="4"/>
      <c r="Y39" s="4"/>
      <c r="Z39" s="4"/>
      <c r="AA39" s="5"/>
      <c r="AB39" s="5"/>
      <c r="AC39" s="4"/>
      <c r="AD39" s="4"/>
      <c r="AE39" s="4"/>
      <c r="AF39" s="4"/>
      <c r="AG39" s="5"/>
      <c r="AH39" s="5"/>
      <c r="AI39" s="4"/>
      <c r="AJ39" s="4"/>
      <c r="AK39" s="4"/>
      <c r="AL39" s="4"/>
      <c r="AM39" s="6"/>
      <c r="AN39" s="4"/>
      <c r="AO39" s="5"/>
      <c r="AP39" s="4"/>
      <c r="AQ39" s="7"/>
      <c r="AR39" s="4"/>
      <c r="AS39" s="4"/>
      <c r="AT39" s="7"/>
      <c r="AU39" s="4"/>
    </row>
    <row r="40" spans="1:47" ht="25.5" x14ac:dyDescent="0.2">
      <c r="A40" s="23" t="s">
        <v>144</v>
      </c>
      <c r="B40" s="68">
        <v>0</v>
      </c>
      <c r="C40" s="26">
        <v>0</v>
      </c>
      <c r="D40" s="109">
        <v>0</v>
      </c>
      <c r="E40" s="26">
        <v>0</v>
      </c>
      <c r="F40" s="109">
        <v>0</v>
      </c>
      <c r="G40" s="26">
        <v>0</v>
      </c>
      <c r="H40" s="109">
        <v>46790</v>
      </c>
      <c r="I40" s="68">
        <v>0</v>
      </c>
      <c r="J40" s="34" t="s">
        <v>353</v>
      </c>
      <c r="K40" s="100">
        <f t="shared" si="0"/>
        <v>46790</v>
      </c>
      <c r="L40" s="29">
        <f>K40/M40</f>
        <v>1</v>
      </c>
      <c r="M40" s="43">
        <v>46790</v>
      </c>
      <c r="N40" s="26">
        <f t="shared" si="1"/>
        <v>6.1908649348827914E-2</v>
      </c>
      <c r="O40" s="99">
        <f t="shared" si="2"/>
        <v>6.4422414980035798</v>
      </c>
      <c r="P40" s="43">
        <v>8825</v>
      </c>
      <c r="Q40" s="26">
        <f t="shared" si="3"/>
        <v>1.3244287697444941E-2</v>
      </c>
      <c r="R40" s="88">
        <f t="shared" si="4"/>
        <v>1.2150626462894121</v>
      </c>
      <c r="S40" s="43">
        <v>755791</v>
      </c>
      <c r="T40" s="118">
        <v>666325</v>
      </c>
      <c r="U40" s="4" t="s">
        <v>145</v>
      </c>
      <c r="V40" s="5">
        <v>7263</v>
      </c>
      <c r="W40" s="4"/>
      <c r="X40" s="4"/>
      <c r="Y40" s="4"/>
      <c r="Z40" s="4"/>
      <c r="AA40" s="5"/>
      <c r="AB40" s="5"/>
      <c r="AC40" s="4"/>
      <c r="AD40" s="4"/>
      <c r="AE40" s="4"/>
      <c r="AF40" s="4"/>
      <c r="AG40" s="5"/>
      <c r="AH40" s="5"/>
      <c r="AI40" s="4"/>
      <c r="AJ40" s="4"/>
      <c r="AK40" s="4"/>
      <c r="AL40" s="4"/>
      <c r="AM40" s="6"/>
      <c r="AN40" s="4"/>
      <c r="AO40" s="5"/>
      <c r="AP40" s="4"/>
      <c r="AQ40" s="7"/>
      <c r="AR40" s="4"/>
      <c r="AS40" s="4"/>
      <c r="AT40" s="7"/>
      <c r="AU40" s="4"/>
    </row>
    <row r="41" spans="1:47" x14ac:dyDescent="0.2">
      <c r="A41" s="23" t="s">
        <v>147</v>
      </c>
      <c r="B41" s="68">
        <v>0</v>
      </c>
      <c r="C41" s="26">
        <v>0</v>
      </c>
      <c r="D41" s="109">
        <v>0</v>
      </c>
      <c r="E41" s="26">
        <v>0</v>
      </c>
      <c r="F41" s="109">
        <v>0</v>
      </c>
      <c r="G41" s="26">
        <v>0</v>
      </c>
      <c r="H41" s="109">
        <v>0</v>
      </c>
      <c r="I41" s="68">
        <v>0</v>
      </c>
      <c r="J41" s="34" t="s">
        <v>50</v>
      </c>
      <c r="K41" s="100">
        <f t="shared" si="0"/>
        <v>0</v>
      </c>
      <c r="L41" s="29">
        <v>0</v>
      </c>
      <c r="M41" s="43">
        <v>0</v>
      </c>
      <c r="N41" s="26">
        <f t="shared" si="1"/>
        <v>0</v>
      </c>
      <c r="O41" s="99">
        <f t="shared" si="2"/>
        <v>0</v>
      </c>
      <c r="P41" s="43">
        <v>0</v>
      </c>
      <c r="Q41" s="26">
        <f t="shared" si="3"/>
        <v>0</v>
      </c>
      <c r="R41" s="88">
        <f t="shared" si="4"/>
        <v>0</v>
      </c>
      <c r="S41" s="43">
        <v>1120278</v>
      </c>
      <c r="T41" s="118">
        <v>1120278</v>
      </c>
      <c r="U41" s="4" t="s">
        <v>145</v>
      </c>
      <c r="V41" s="5">
        <v>14167</v>
      </c>
      <c r="W41" s="4"/>
      <c r="X41" s="4"/>
      <c r="Y41" s="4"/>
      <c r="Z41" s="4"/>
      <c r="AA41" s="5"/>
      <c r="AB41" s="5"/>
      <c r="AC41" s="4"/>
      <c r="AD41" s="4"/>
      <c r="AE41" s="4"/>
      <c r="AF41" s="4"/>
      <c r="AG41" s="5"/>
      <c r="AH41" s="5"/>
      <c r="AI41" s="4"/>
      <c r="AJ41" s="4"/>
      <c r="AK41" s="4"/>
      <c r="AL41" s="4"/>
      <c r="AM41" s="6"/>
      <c r="AN41" s="4"/>
      <c r="AO41" s="5"/>
      <c r="AP41" s="4"/>
      <c r="AQ41" s="7"/>
      <c r="AR41" s="4"/>
      <c r="AS41" s="4"/>
      <c r="AT41" s="7"/>
      <c r="AU41" s="4"/>
    </row>
    <row r="42" spans="1:47" x14ac:dyDescent="0.2">
      <c r="A42" s="23" t="s">
        <v>149</v>
      </c>
      <c r="B42" s="68">
        <v>17500</v>
      </c>
      <c r="C42" s="26">
        <f>B42/M42</f>
        <v>0.38378876266502915</v>
      </c>
      <c r="D42" s="109">
        <v>0</v>
      </c>
      <c r="E42" s="26">
        <v>0</v>
      </c>
      <c r="F42" s="109">
        <v>0</v>
      </c>
      <c r="G42" s="26">
        <v>0</v>
      </c>
      <c r="H42" s="109">
        <v>15749</v>
      </c>
      <c r="I42" s="68">
        <v>12349</v>
      </c>
      <c r="J42" s="34" t="s">
        <v>50</v>
      </c>
      <c r="K42" s="100">
        <f t="shared" si="0"/>
        <v>28098</v>
      </c>
      <c r="L42" s="29">
        <f>K42/M42</f>
        <v>0.61621123733497085</v>
      </c>
      <c r="M42" s="43">
        <v>45598</v>
      </c>
      <c r="N42" s="26">
        <f t="shared" si="1"/>
        <v>3.2107830711078811E-2</v>
      </c>
      <c r="O42" s="99">
        <f t="shared" si="2"/>
        <v>1.488233950194197</v>
      </c>
      <c r="P42" s="43">
        <v>29849</v>
      </c>
      <c r="Q42" s="26">
        <f t="shared" si="3"/>
        <v>2.1753737978561831E-2</v>
      </c>
      <c r="R42" s="88">
        <f t="shared" si="4"/>
        <v>0.97421586866412091</v>
      </c>
      <c r="S42" s="43">
        <v>1420152</v>
      </c>
      <c r="T42" s="118">
        <v>1372132</v>
      </c>
      <c r="U42" s="4" t="s">
        <v>150</v>
      </c>
      <c r="V42" s="5">
        <v>30639</v>
      </c>
      <c r="W42" s="4"/>
      <c r="X42" s="4"/>
      <c r="Y42" s="4"/>
      <c r="Z42" s="4"/>
      <c r="AA42" s="5"/>
      <c r="AB42" s="5"/>
      <c r="AC42" s="4"/>
      <c r="AD42" s="4"/>
      <c r="AE42" s="4"/>
      <c r="AF42" s="4"/>
      <c r="AG42" s="5"/>
      <c r="AH42" s="5"/>
      <c r="AI42" s="4"/>
      <c r="AJ42" s="4"/>
      <c r="AK42" s="4"/>
      <c r="AL42" s="4"/>
      <c r="AM42" s="6"/>
      <c r="AN42" s="4"/>
      <c r="AO42" s="5"/>
      <c r="AP42" s="4"/>
      <c r="AQ42" s="7"/>
      <c r="AR42" s="4"/>
      <c r="AS42" s="4"/>
      <c r="AT42" s="7"/>
      <c r="AU42" s="4"/>
    </row>
    <row r="43" spans="1:47" x14ac:dyDescent="0.2">
      <c r="A43" s="23" t="s">
        <v>151</v>
      </c>
      <c r="B43" s="68">
        <v>0</v>
      </c>
      <c r="C43" s="26">
        <v>0</v>
      </c>
      <c r="D43" s="109">
        <v>0</v>
      </c>
      <c r="E43" s="26">
        <v>0</v>
      </c>
      <c r="F43" s="109">
        <v>0</v>
      </c>
      <c r="G43" s="26">
        <v>0</v>
      </c>
      <c r="H43" s="109">
        <v>0</v>
      </c>
      <c r="I43" s="68">
        <v>0</v>
      </c>
      <c r="J43" s="34" t="s">
        <v>50</v>
      </c>
      <c r="K43" s="100">
        <f t="shared" si="0"/>
        <v>0</v>
      </c>
      <c r="L43" s="29">
        <v>0</v>
      </c>
      <c r="M43" s="43">
        <v>0</v>
      </c>
      <c r="N43" s="26">
        <f t="shared" si="1"/>
        <v>0</v>
      </c>
      <c r="O43" s="99">
        <f t="shared" si="2"/>
        <v>0</v>
      </c>
      <c r="P43" s="43">
        <v>0</v>
      </c>
      <c r="Q43" s="26">
        <f t="shared" si="3"/>
        <v>0</v>
      </c>
      <c r="R43" s="88">
        <f t="shared" si="4"/>
        <v>0</v>
      </c>
      <c r="S43" s="43">
        <v>735072</v>
      </c>
      <c r="T43" s="118">
        <v>728140</v>
      </c>
      <c r="U43" s="4" t="s">
        <v>152</v>
      </c>
      <c r="V43" s="5">
        <v>15780</v>
      </c>
      <c r="W43" s="4"/>
      <c r="X43" s="4"/>
      <c r="Y43" s="4"/>
      <c r="Z43" s="4"/>
      <c r="AA43" s="5"/>
      <c r="AB43" s="5"/>
      <c r="AC43" s="4"/>
      <c r="AD43" s="4"/>
      <c r="AE43" s="4"/>
      <c r="AF43" s="4"/>
      <c r="AG43" s="5"/>
      <c r="AH43" s="5"/>
      <c r="AI43" s="4"/>
      <c r="AJ43" s="4"/>
      <c r="AK43" s="4"/>
      <c r="AL43" s="4"/>
      <c r="AM43" s="4"/>
      <c r="AN43" s="4"/>
      <c r="AO43" s="4"/>
      <c r="AP43" s="4"/>
      <c r="AQ43" s="7"/>
      <c r="AR43" s="4"/>
      <c r="AS43" s="4"/>
      <c r="AT43" s="7"/>
      <c r="AU43" s="4"/>
    </row>
    <row r="44" spans="1:47" ht="38.25" x14ac:dyDescent="0.2">
      <c r="A44" s="23" t="s">
        <v>154</v>
      </c>
      <c r="B44" s="68">
        <v>9000</v>
      </c>
      <c r="C44" s="26">
        <f>B44/M44</f>
        <v>1</v>
      </c>
      <c r="D44" s="109">
        <v>0</v>
      </c>
      <c r="E44" s="26">
        <v>0</v>
      </c>
      <c r="F44" s="109">
        <v>0</v>
      </c>
      <c r="G44" s="26">
        <v>0</v>
      </c>
      <c r="H44" s="109">
        <v>0</v>
      </c>
      <c r="I44" s="68">
        <v>0</v>
      </c>
      <c r="J44" s="34" t="s">
        <v>354</v>
      </c>
      <c r="K44" s="100">
        <f t="shared" si="0"/>
        <v>0</v>
      </c>
      <c r="L44" s="29">
        <f>K44/M44</f>
        <v>0</v>
      </c>
      <c r="M44" s="43">
        <v>9000</v>
      </c>
      <c r="N44" s="26">
        <f t="shared" si="1"/>
        <v>2.1750899037160203E-2</v>
      </c>
      <c r="O44" s="99">
        <f t="shared" si="2"/>
        <v>0.8481764206955047</v>
      </c>
      <c r="P44" s="43">
        <v>65800</v>
      </c>
      <c r="Q44" s="26">
        <f t="shared" si="3"/>
        <v>0.15301115725733314</v>
      </c>
      <c r="R44" s="88">
        <f t="shared" si="4"/>
        <v>6.2011120535293562</v>
      </c>
      <c r="S44" s="43">
        <v>413776</v>
      </c>
      <c r="T44" s="118">
        <v>430034</v>
      </c>
      <c r="U44" s="4" t="s">
        <v>155</v>
      </c>
      <c r="V44" s="5">
        <v>10611</v>
      </c>
      <c r="W44" s="4"/>
      <c r="X44" s="4"/>
      <c r="Y44" s="4"/>
      <c r="Z44" s="4"/>
      <c r="AA44" s="5"/>
      <c r="AB44" s="5"/>
      <c r="AC44" s="4"/>
      <c r="AD44" s="4"/>
      <c r="AE44" s="4"/>
      <c r="AF44" s="4"/>
      <c r="AG44" s="5"/>
      <c r="AH44" s="5"/>
      <c r="AI44" s="4"/>
      <c r="AJ44" s="4"/>
      <c r="AK44" s="4"/>
      <c r="AL44" s="4"/>
      <c r="AM44" s="4"/>
      <c r="AN44" s="4"/>
      <c r="AO44" s="4"/>
      <c r="AP44" s="4"/>
      <c r="AQ44" s="7"/>
      <c r="AR44" s="4"/>
      <c r="AS44" s="4"/>
      <c r="AT44" s="7"/>
      <c r="AU44" s="4"/>
    </row>
    <row r="45" spans="1:47" x14ac:dyDescent="0.2">
      <c r="A45" s="23" t="s">
        <v>157</v>
      </c>
      <c r="B45" s="68">
        <v>0</v>
      </c>
      <c r="C45" s="26">
        <v>0</v>
      </c>
      <c r="D45" s="109">
        <v>0</v>
      </c>
      <c r="E45" s="26">
        <v>0</v>
      </c>
      <c r="F45" s="109">
        <v>0</v>
      </c>
      <c r="G45" s="26">
        <v>0</v>
      </c>
      <c r="H45" s="109">
        <v>0</v>
      </c>
      <c r="I45" s="68">
        <v>0</v>
      </c>
      <c r="J45" s="34" t="s">
        <v>50</v>
      </c>
      <c r="K45" s="100">
        <f t="shared" si="0"/>
        <v>0</v>
      </c>
      <c r="L45" s="29">
        <v>0</v>
      </c>
      <c r="M45" s="43">
        <v>0</v>
      </c>
      <c r="N45" s="26">
        <f t="shared" si="1"/>
        <v>0</v>
      </c>
      <c r="O45" s="99">
        <f t="shared" si="2"/>
        <v>0</v>
      </c>
      <c r="P45" s="43">
        <v>36500</v>
      </c>
      <c r="Q45" s="26">
        <f t="shared" si="3"/>
        <v>0.22998500371756581</v>
      </c>
      <c r="R45" s="88">
        <f t="shared" si="4"/>
        <v>14.34748427672956</v>
      </c>
      <c r="S45" s="43">
        <v>159390</v>
      </c>
      <c r="T45" s="118">
        <v>158706</v>
      </c>
      <c r="U45" s="4" t="s">
        <v>158</v>
      </c>
      <c r="V45" s="5">
        <v>2544</v>
      </c>
      <c r="W45" s="4"/>
      <c r="X45" s="4"/>
      <c r="Y45" s="4"/>
      <c r="Z45" s="4"/>
      <c r="AA45" s="5"/>
      <c r="AB45" s="5"/>
      <c r="AC45" s="4"/>
      <c r="AD45" s="4"/>
      <c r="AE45" s="4"/>
      <c r="AF45" s="4"/>
      <c r="AG45" s="5"/>
      <c r="AH45" s="5"/>
      <c r="AI45" s="4"/>
      <c r="AJ45" s="4"/>
      <c r="AK45" s="4"/>
      <c r="AL45" s="4"/>
      <c r="AM45" s="4"/>
      <c r="AN45" s="4"/>
      <c r="AO45" s="5"/>
      <c r="AP45" s="4"/>
      <c r="AQ45" s="7"/>
      <c r="AR45" s="4"/>
      <c r="AS45" s="4"/>
      <c r="AT45" s="7"/>
      <c r="AU45" s="4"/>
    </row>
    <row r="46" spans="1:47" ht="25.5" x14ac:dyDescent="0.2">
      <c r="A46" s="23" t="s">
        <v>160</v>
      </c>
      <c r="B46" s="68">
        <v>0</v>
      </c>
      <c r="C46" s="26">
        <v>0</v>
      </c>
      <c r="D46" s="109">
        <v>0</v>
      </c>
      <c r="E46" s="26">
        <v>0</v>
      </c>
      <c r="F46" s="109">
        <v>0</v>
      </c>
      <c r="G46" s="26">
        <v>0</v>
      </c>
      <c r="H46" s="109">
        <v>224200</v>
      </c>
      <c r="I46" s="68">
        <v>0</v>
      </c>
      <c r="J46" s="34" t="s">
        <v>355</v>
      </c>
      <c r="K46" s="100">
        <f t="shared" si="0"/>
        <v>224200</v>
      </c>
      <c r="L46" s="29">
        <f>K46/M46</f>
        <v>1</v>
      </c>
      <c r="M46" s="43">
        <v>224200</v>
      </c>
      <c r="N46" s="26">
        <f t="shared" si="1"/>
        <v>5.2542092848580579E-2</v>
      </c>
      <c r="O46" s="99">
        <f t="shared" si="2"/>
        <v>2.7980231629392973</v>
      </c>
      <c r="P46" s="43">
        <v>0</v>
      </c>
      <c r="Q46" s="26">
        <f t="shared" si="3"/>
        <v>0</v>
      </c>
      <c r="R46" s="88">
        <f t="shared" si="4"/>
        <v>0</v>
      </c>
      <c r="S46" s="43">
        <v>4267055</v>
      </c>
      <c r="T46" s="118">
        <v>4017860</v>
      </c>
      <c r="U46" s="4" t="s">
        <v>158</v>
      </c>
      <c r="V46" s="5">
        <v>80128</v>
      </c>
      <c r="W46" s="4"/>
      <c r="X46" s="4"/>
      <c r="Y46" s="4"/>
      <c r="Z46" s="4"/>
      <c r="AA46" s="5"/>
      <c r="AB46" s="5"/>
      <c r="AC46" s="4"/>
      <c r="AD46" s="4"/>
      <c r="AE46" s="4"/>
      <c r="AF46" s="4"/>
      <c r="AG46" s="5"/>
      <c r="AH46" s="5"/>
      <c r="AI46" s="4"/>
      <c r="AJ46" s="4"/>
      <c r="AK46" s="4"/>
      <c r="AL46" s="4"/>
      <c r="AM46" s="6"/>
      <c r="AN46" s="4"/>
      <c r="AO46" s="5"/>
      <c r="AP46" s="4"/>
      <c r="AQ46" s="7"/>
      <c r="AR46" s="4"/>
      <c r="AS46" s="4"/>
      <c r="AT46" s="7"/>
      <c r="AU46" s="4"/>
    </row>
    <row r="47" spans="1:47" x14ac:dyDescent="0.2">
      <c r="A47" s="23" t="s">
        <v>162</v>
      </c>
      <c r="B47" s="68">
        <v>0</v>
      </c>
      <c r="C47" s="26">
        <v>0</v>
      </c>
      <c r="D47" s="109">
        <v>0</v>
      </c>
      <c r="E47" s="26">
        <v>0</v>
      </c>
      <c r="F47" s="109">
        <v>0</v>
      </c>
      <c r="G47" s="26">
        <v>0</v>
      </c>
      <c r="H47" s="109">
        <v>0</v>
      </c>
      <c r="I47" s="68">
        <v>0</v>
      </c>
      <c r="J47" s="34"/>
      <c r="K47" s="100">
        <f t="shared" si="0"/>
        <v>0</v>
      </c>
      <c r="L47" s="29">
        <v>0</v>
      </c>
      <c r="M47" s="43">
        <v>0</v>
      </c>
      <c r="N47" s="26">
        <f t="shared" si="1"/>
        <v>0</v>
      </c>
      <c r="O47" s="99">
        <f t="shared" si="2"/>
        <v>0</v>
      </c>
      <c r="P47" s="43">
        <v>76659</v>
      </c>
      <c r="Q47" s="26">
        <f t="shared" si="3"/>
        <v>0.19365473128981897</v>
      </c>
      <c r="R47" s="88">
        <f t="shared" si="4"/>
        <v>12.495354523227384</v>
      </c>
      <c r="S47" s="43">
        <v>262290</v>
      </c>
      <c r="T47" s="118">
        <v>395854</v>
      </c>
      <c r="U47" s="4" t="s">
        <v>163</v>
      </c>
      <c r="V47" s="5">
        <v>6135</v>
      </c>
      <c r="W47" s="4"/>
      <c r="X47" s="4"/>
      <c r="Y47" s="4"/>
      <c r="Z47" s="4"/>
      <c r="AA47" s="5"/>
      <c r="AB47" s="5"/>
      <c r="AC47" s="4"/>
      <c r="AD47" s="4"/>
      <c r="AE47" s="4"/>
      <c r="AF47" s="4"/>
      <c r="AG47" s="5"/>
      <c r="AH47" s="5"/>
      <c r="AI47" s="4"/>
      <c r="AJ47" s="4"/>
      <c r="AK47" s="4"/>
      <c r="AL47" s="4"/>
      <c r="AM47" s="6"/>
      <c r="AN47" s="4"/>
      <c r="AO47" s="5"/>
      <c r="AP47" s="4"/>
      <c r="AQ47" s="7"/>
      <c r="AR47" s="4"/>
      <c r="AS47" s="4"/>
      <c r="AT47" s="7"/>
      <c r="AU47" s="4"/>
    </row>
    <row r="48" spans="1:47" x14ac:dyDescent="0.2">
      <c r="A48" s="23" t="s">
        <v>165</v>
      </c>
      <c r="B48" s="68">
        <v>0</v>
      </c>
      <c r="C48" s="26">
        <v>0</v>
      </c>
      <c r="D48" s="109">
        <v>1000</v>
      </c>
      <c r="E48" s="26">
        <f>D48/M48</f>
        <v>1</v>
      </c>
      <c r="F48" s="109">
        <v>0</v>
      </c>
      <c r="G48" s="26">
        <v>0</v>
      </c>
      <c r="H48" s="109">
        <v>0</v>
      </c>
      <c r="I48" s="68">
        <v>0</v>
      </c>
      <c r="J48" s="34" t="s">
        <v>50</v>
      </c>
      <c r="K48" s="100">
        <f t="shared" si="0"/>
        <v>0</v>
      </c>
      <c r="L48" s="29">
        <f>K48/M48</f>
        <v>0</v>
      </c>
      <c r="M48" s="43">
        <v>1000</v>
      </c>
      <c r="N48" s="26">
        <f t="shared" si="1"/>
        <v>1.0488666995311566E-3</v>
      </c>
      <c r="O48" s="99">
        <f t="shared" si="2"/>
        <v>3.4257134048165529E-2</v>
      </c>
      <c r="P48" s="43">
        <v>0</v>
      </c>
      <c r="Q48" s="26">
        <f t="shared" si="3"/>
        <v>0</v>
      </c>
      <c r="R48" s="88">
        <f t="shared" si="4"/>
        <v>0</v>
      </c>
      <c r="S48" s="43">
        <v>953410</v>
      </c>
      <c r="T48" s="118">
        <v>865911</v>
      </c>
      <c r="U48" s="4" t="s">
        <v>166</v>
      </c>
      <c r="V48" s="5">
        <v>29191</v>
      </c>
      <c r="W48" s="4"/>
      <c r="X48" s="4"/>
      <c r="Y48" s="4"/>
      <c r="Z48" s="4"/>
      <c r="AA48" s="5"/>
      <c r="AB48" s="5"/>
      <c r="AC48" s="4"/>
      <c r="AD48" s="4"/>
      <c r="AE48" s="4"/>
      <c r="AF48" s="4"/>
      <c r="AG48" s="5"/>
      <c r="AH48" s="5"/>
      <c r="AI48" s="4"/>
      <c r="AJ48" s="4"/>
      <c r="AK48" s="4"/>
      <c r="AL48" s="4"/>
      <c r="AM48" s="6"/>
      <c r="AN48" s="4"/>
      <c r="AO48" s="4"/>
      <c r="AP48" s="4"/>
      <c r="AQ48" s="7"/>
      <c r="AR48" s="4"/>
      <c r="AS48" s="4"/>
      <c r="AT48" s="7"/>
      <c r="AU48" s="4"/>
    </row>
    <row r="49" spans="1:47" x14ac:dyDescent="0.2">
      <c r="A49" s="23" t="s">
        <v>168</v>
      </c>
      <c r="B49" s="68">
        <v>0</v>
      </c>
      <c r="C49" s="26">
        <v>0</v>
      </c>
      <c r="D49" s="109">
        <v>0</v>
      </c>
      <c r="E49" s="26">
        <v>0</v>
      </c>
      <c r="F49" s="109">
        <v>0</v>
      </c>
      <c r="G49" s="26">
        <v>0</v>
      </c>
      <c r="H49" s="109">
        <v>0</v>
      </c>
      <c r="I49" s="68">
        <v>0</v>
      </c>
      <c r="J49" s="34" t="s">
        <v>50</v>
      </c>
      <c r="K49" s="100">
        <f t="shared" si="0"/>
        <v>0</v>
      </c>
      <c r="L49" s="29">
        <v>0</v>
      </c>
      <c r="M49" s="43">
        <v>0</v>
      </c>
      <c r="N49" s="26">
        <f t="shared" si="1"/>
        <v>0</v>
      </c>
      <c r="O49" s="99">
        <f t="shared" si="2"/>
        <v>0</v>
      </c>
      <c r="P49" s="43">
        <v>64016</v>
      </c>
      <c r="Q49" s="26">
        <f t="shared" si="3"/>
        <v>2.8184491837345685E-2</v>
      </c>
      <c r="R49" s="88">
        <f t="shared" si="4"/>
        <v>2.8093211041383244</v>
      </c>
      <c r="S49" s="43">
        <v>2566643</v>
      </c>
      <c r="T49" s="118">
        <v>2271320</v>
      </c>
      <c r="U49" s="4" t="s">
        <v>169</v>
      </c>
      <c r="V49" s="5">
        <v>22787</v>
      </c>
      <c r="W49" s="4"/>
      <c r="X49" s="4"/>
      <c r="Y49" s="4"/>
      <c r="Z49" s="4"/>
      <c r="AA49" s="5"/>
      <c r="AB49" s="5"/>
      <c r="AC49" s="4"/>
      <c r="AD49" s="4"/>
      <c r="AE49" s="4"/>
      <c r="AF49" s="4"/>
      <c r="AG49" s="5"/>
      <c r="AH49" s="5"/>
      <c r="AI49" s="4"/>
      <c r="AJ49" s="4"/>
      <c r="AK49" s="4"/>
      <c r="AL49" s="4"/>
      <c r="AM49" s="4"/>
      <c r="AN49" s="4"/>
      <c r="AO49" s="4"/>
      <c r="AP49" s="4"/>
      <c r="AQ49" s="7"/>
      <c r="AR49" s="4"/>
      <c r="AS49" s="4"/>
      <c r="AT49" s="7"/>
      <c r="AU49" s="4"/>
    </row>
    <row r="50" spans="1:47" x14ac:dyDescent="0.2">
      <c r="A50" s="23" t="s">
        <v>171</v>
      </c>
      <c r="B50" s="68">
        <v>12000</v>
      </c>
      <c r="C50" s="26">
        <f>B50/M50</f>
        <v>1</v>
      </c>
      <c r="D50" s="109">
        <v>0</v>
      </c>
      <c r="E50" s="26">
        <v>0</v>
      </c>
      <c r="F50" s="109">
        <v>0</v>
      </c>
      <c r="G50" s="26">
        <v>0</v>
      </c>
      <c r="H50" s="109">
        <v>0</v>
      </c>
      <c r="I50" s="68">
        <v>0</v>
      </c>
      <c r="J50" s="34" t="s">
        <v>50</v>
      </c>
      <c r="K50" s="100">
        <f t="shared" si="0"/>
        <v>0</v>
      </c>
      <c r="L50" s="29">
        <f>K50/M50</f>
        <v>0</v>
      </c>
      <c r="M50" s="43">
        <v>12000</v>
      </c>
      <c r="N50" s="26">
        <f t="shared" si="1"/>
        <v>1.0252764828915531E-2</v>
      </c>
      <c r="O50" s="99">
        <f t="shared" si="2"/>
        <v>0.29136114213567715</v>
      </c>
      <c r="P50" s="43">
        <v>16239</v>
      </c>
      <c r="Q50" s="26">
        <f t="shared" si="3"/>
        <v>1.37508171401281E-2</v>
      </c>
      <c r="R50" s="88">
        <f t="shared" si="4"/>
        <v>0.39428446559510516</v>
      </c>
      <c r="S50" s="43">
        <v>1170416</v>
      </c>
      <c r="T50" s="118">
        <v>1180948</v>
      </c>
      <c r="U50" s="4" t="s">
        <v>172</v>
      </c>
      <c r="V50" s="5">
        <v>41186</v>
      </c>
      <c r="W50" s="4"/>
      <c r="X50" s="4"/>
      <c r="Y50" s="4"/>
      <c r="Z50" s="4"/>
      <c r="AA50" s="5"/>
      <c r="AB50" s="5"/>
      <c r="AC50" s="4"/>
      <c r="AD50" s="4"/>
      <c r="AE50" s="4"/>
      <c r="AF50" s="4"/>
      <c r="AG50" s="5"/>
      <c r="AH50" s="5"/>
      <c r="AI50" s="4"/>
      <c r="AJ50" s="4"/>
      <c r="AK50" s="4"/>
      <c r="AL50" s="4"/>
      <c r="AM50" s="4"/>
      <c r="AN50" s="4"/>
      <c r="AO50" s="4"/>
      <c r="AP50" s="4"/>
      <c r="AQ50" s="7"/>
      <c r="AR50" s="4"/>
      <c r="AS50" s="4"/>
      <c r="AT50" s="7"/>
      <c r="AU50" s="4"/>
    </row>
    <row r="51" spans="1:47" x14ac:dyDescent="0.2">
      <c r="A51" s="90"/>
      <c r="B51" s="103"/>
      <c r="C51" s="103"/>
      <c r="D51" s="103"/>
      <c r="E51" s="103"/>
      <c r="F51" s="103"/>
      <c r="G51" s="103"/>
      <c r="H51" s="103"/>
      <c r="I51" s="103"/>
      <c r="J51" s="104"/>
      <c r="K51" s="119"/>
      <c r="L51" s="104"/>
      <c r="M51" s="103"/>
      <c r="N51" s="103"/>
      <c r="O51" s="103"/>
      <c r="P51" s="103"/>
      <c r="Q51" s="103"/>
      <c r="R51" s="103"/>
      <c r="S51" s="103"/>
      <c r="T51" s="105"/>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x14ac:dyDescent="0.2">
      <c r="A52" s="13" t="s">
        <v>291</v>
      </c>
      <c r="B52" s="82">
        <f>SUM(B3:B50)</f>
        <v>341903</v>
      </c>
      <c r="C52" s="16">
        <f>B52/M52</f>
        <v>8.2697846633726493E-2</v>
      </c>
      <c r="D52" s="82">
        <f t="shared" ref="D52:T52" si="5">SUM(D3:D50)</f>
        <v>544239</v>
      </c>
      <c r="E52" s="16">
        <f>D52/M52</f>
        <v>0.13163790125881514</v>
      </c>
      <c r="F52" s="82">
        <f t="shared" si="5"/>
        <v>450000</v>
      </c>
      <c r="G52" s="16">
        <f>F52/M52</f>
        <v>0.10884382700700761</v>
      </c>
      <c r="H52" s="82">
        <f t="shared" si="5"/>
        <v>2083116</v>
      </c>
      <c r="I52" s="82">
        <f t="shared" si="5"/>
        <v>715106</v>
      </c>
      <c r="J52" s="94"/>
      <c r="K52" s="82">
        <f t="shared" si="5"/>
        <v>2798222</v>
      </c>
      <c r="L52" s="16">
        <f>K52/M52</f>
        <v>0.67682042510045071</v>
      </c>
      <c r="M52" s="82">
        <f t="shared" si="5"/>
        <v>4134364</v>
      </c>
      <c r="N52" s="16">
        <f>M52/S52</f>
        <v>6.8659012087788046E-2</v>
      </c>
      <c r="O52" s="113">
        <f>M52/1052566</f>
        <v>3.9278905075786223</v>
      </c>
      <c r="P52" s="82">
        <f t="shared" si="5"/>
        <v>1599957</v>
      </c>
      <c r="Q52" s="16">
        <f>P52/T52</f>
        <v>2.9133664769675917E-2</v>
      </c>
      <c r="R52" s="85">
        <f>P52/1052566</f>
        <v>1.5200538493548148</v>
      </c>
      <c r="S52" s="82">
        <f t="shared" si="5"/>
        <v>60215897</v>
      </c>
      <c r="T52" s="82">
        <f t="shared" si="5"/>
        <v>54917807.719999999</v>
      </c>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x14ac:dyDescent="0.2">
      <c r="A53" s="13" t="s">
        <v>174</v>
      </c>
      <c r="B53" s="82">
        <f>AVERAGE(B3:B50)</f>
        <v>7122.979166666667</v>
      </c>
      <c r="C53" s="16">
        <f t="shared" ref="C53:T53" si="6">AVERAGE(C3:C50)</f>
        <v>0.14014442308135119</v>
      </c>
      <c r="D53" s="82">
        <f t="shared" si="6"/>
        <v>11338.3125</v>
      </c>
      <c r="E53" s="16">
        <f t="shared" si="6"/>
        <v>6.5509351070853095E-2</v>
      </c>
      <c r="F53" s="82">
        <f t="shared" si="6"/>
        <v>9375</v>
      </c>
      <c r="G53" s="16">
        <f t="shared" si="6"/>
        <v>5.7979780363315225E-3</v>
      </c>
      <c r="H53" s="82">
        <f t="shared" si="6"/>
        <v>43398.25</v>
      </c>
      <c r="I53" s="82">
        <f t="shared" si="6"/>
        <v>14898.041666666666</v>
      </c>
      <c r="J53" s="94"/>
      <c r="K53" s="82">
        <f t="shared" si="6"/>
        <v>58296.291666666664</v>
      </c>
      <c r="L53" s="16">
        <f t="shared" si="6"/>
        <v>0.39271491447813084</v>
      </c>
      <c r="M53" s="82">
        <f t="shared" si="6"/>
        <v>86132.583333333328</v>
      </c>
      <c r="N53" s="16">
        <f t="shared" si="6"/>
        <v>5.4280649920956429E-2</v>
      </c>
      <c r="O53" s="113">
        <f t="shared" si="6"/>
        <v>6.5286849665610127</v>
      </c>
      <c r="P53" s="82">
        <f t="shared" si="6"/>
        <v>33332.4375</v>
      </c>
      <c r="Q53" s="16">
        <f t="shared" si="6"/>
        <v>4.103194563144779E-2</v>
      </c>
      <c r="R53" s="84">
        <f>AVERAGE(R3:R50)</f>
        <v>2.6258346121306562</v>
      </c>
      <c r="S53" s="82">
        <f t="shared" si="6"/>
        <v>1254497.8541666667</v>
      </c>
      <c r="T53" s="82">
        <f t="shared" si="6"/>
        <v>1144120.9941666666</v>
      </c>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x14ac:dyDescent="0.2">
      <c r="A54" s="13" t="s">
        <v>175</v>
      </c>
      <c r="B54" s="82">
        <f>MEDIAN(B3:B50)</f>
        <v>0</v>
      </c>
      <c r="C54" s="16">
        <f t="shared" ref="C54:T54" si="7">MEDIAN(C3:C50)</f>
        <v>0</v>
      </c>
      <c r="D54" s="82">
        <f t="shared" si="7"/>
        <v>0</v>
      </c>
      <c r="E54" s="16">
        <f t="shared" si="7"/>
        <v>0</v>
      </c>
      <c r="F54" s="82">
        <f t="shared" si="7"/>
        <v>0</v>
      </c>
      <c r="G54" s="16">
        <f t="shared" si="7"/>
        <v>0</v>
      </c>
      <c r="H54" s="82">
        <f t="shared" si="7"/>
        <v>0</v>
      </c>
      <c r="I54" s="82">
        <f t="shared" si="7"/>
        <v>0</v>
      </c>
      <c r="J54" s="94"/>
      <c r="K54" s="82">
        <f t="shared" si="7"/>
        <v>0</v>
      </c>
      <c r="L54" s="16">
        <f t="shared" si="7"/>
        <v>0</v>
      </c>
      <c r="M54" s="82">
        <f t="shared" si="7"/>
        <v>7050</v>
      </c>
      <c r="N54" s="16">
        <f t="shared" si="7"/>
        <v>8.2659361187661338E-3</v>
      </c>
      <c r="O54" s="113">
        <f t="shared" si="7"/>
        <v>0.31803776082489699</v>
      </c>
      <c r="P54" s="82">
        <f t="shared" si="7"/>
        <v>2487.5</v>
      </c>
      <c r="Q54" s="16">
        <f t="shared" si="7"/>
        <v>3.3102371448158535E-3</v>
      </c>
      <c r="R54" s="84">
        <f>MEDIAN(R3:R50)</f>
        <v>0.13283382572651398</v>
      </c>
      <c r="S54" s="82">
        <f t="shared" si="7"/>
        <v>777699</v>
      </c>
      <c r="T54" s="82">
        <f t="shared" si="7"/>
        <v>689045.5</v>
      </c>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x14ac:dyDescent="0.2">
      <c r="B55" s="41"/>
      <c r="C55" s="41"/>
      <c r="D55" s="41"/>
      <c r="E55" s="41"/>
      <c r="F55" s="41"/>
      <c r="G55" s="41"/>
      <c r="H55" s="41"/>
      <c r="I55" s="41"/>
      <c r="J55" s="4"/>
      <c r="K55" s="4"/>
      <c r="L55" s="4"/>
      <c r="M55" s="41"/>
      <c r="N55" s="41"/>
      <c r="O55" s="41"/>
      <c r="P55" s="41"/>
      <c r="Q55" s="41"/>
      <c r="R55" s="41"/>
      <c r="S55" s="41"/>
      <c r="T55" s="41"/>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x14ac:dyDescent="0.2">
      <c r="B56" s="41"/>
      <c r="C56" s="41"/>
      <c r="D56" s="41"/>
      <c r="E56" s="41"/>
      <c r="F56" s="41"/>
      <c r="G56" s="41"/>
      <c r="H56" s="41"/>
      <c r="I56" s="41"/>
      <c r="J56" s="4"/>
      <c r="K56" s="4"/>
      <c r="L56" s="4"/>
      <c r="M56" s="41"/>
      <c r="N56" s="41"/>
      <c r="O56" s="41"/>
      <c r="P56" s="41"/>
      <c r="Q56" s="41"/>
      <c r="R56" s="41"/>
      <c r="S56" s="41"/>
      <c r="T56" s="41"/>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x14ac:dyDescent="0.2">
      <c r="B57" s="41"/>
      <c r="C57" s="41"/>
      <c r="D57" s="41"/>
      <c r="E57" s="41"/>
      <c r="F57" s="41"/>
      <c r="G57" s="41"/>
      <c r="H57" s="41"/>
      <c r="I57" s="41"/>
      <c r="J57" s="4"/>
      <c r="K57" s="4"/>
      <c r="L57" s="4"/>
      <c r="M57" s="41"/>
      <c r="N57" s="41"/>
      <c r="O57" s="41"/>
      <c r="P57" s="41"/>
      <c r="Q57" s="41"/>
      <c r="R57" s="41"/>
      <c r="S57" s="41"/>
      <c r="T57" s="41"/>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x14ac:dyDescent="0.2">
      <c r="B58" s="41"/>
      <c r="C58" s="41"/>
      <c r="D58" s="41"/>
      <c r="E58" s="41"/>
      <c r="F58" s="41"/>
      <c r="G58" s="41"/>
      <c r="H58" s="41"/>
      <c r="I58" s="41"/>
      <c r="J58" s="4"/>
      <c r="K58" s="4"/>
      <c r="L58" s="4"/>
      <c r="M58" s="41"/>
      <c r="N58" s="41"/>
      <c r="O58" s="41"/>
      <c r="P58" s="41"/>
      <c r="Q58" s="41"/>
      <c r="R58" s="41"/>
      <c r="S58" s="41"/>
      <c r="T58" s="41"/>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x14ac:dyDescent="0.2">
      <c r="B59" s="41"/>
      <c r="C59" s="41"/>
      <c r="D59" s="41"/>
      <c r="E59" s="41"/>
      <c r="F59" s="41"/>
      <c r="G59" s="41"/>
      <c r="H59" s="41"/>
      <c r="I59" s="41"/>
      <c r="J59" s="4"/>
      <c r="K59" s="4"/>
      <c r="L59" s="4"/>
      <c r="M59" s="41"/>
      <c r="N59" s="41"/>
      <c r="O59" s="41"/>
      <c r="P59" s="41"/>
      <c r="Q59" s="41"/>
      <c r="R59" s="41"/>
      <c r="S59" s="41"/>
      <c r="T59" s="41"/>
      <c r="W59" s="4"/>
      <c r="X59" s="4"/>
      <c r="Y59" s="4"/>
      <c r="Z59" s="4"/>
      <c r="AA59" s="4"/>
      <c r="AB59" s="4"/>
      <c r="AC59" s="4"/>
      <c r="AD59" s="4"/>
      <c r="AE59" s="4"/>
      <c r="AF59" s="4"/>
      <c r="AG59" s="4"/>
      <c r="AH59" s="4"/>
      <c r="AI59" s="4"/>
      <c r="AJ59" s="4"/>
      <c r="AK59" s="4"/>
      <c r="AL59" s="4"/>
      <c r="AM59" s="4"/>
      <c r="AN59" s="4"/>
      <c r="AO59" s="4"/>
      <c r="AP59" s="4"/>
      <c r="AQ59" s="4"/>
      <c r="AR59" s="4"/>
      <c r="AS59" s="4"/>
      <c r="AT59" s="4"/>
      <c r="AU59" s="4"/>
    </row>
    <row r="60" spans="1:47" x14ac:dyDescent="0.2">
      <c r="B60" s="41"/>
      <c r="C60" s="41"/>
      <c r="D60" s="41"/>
      <c r="E60" s="41"/>
      <c r="F60" s="41"/>
      <c r="G60" s="41"/>
      <c r="H60" s="41"/>
      <c r="I60" s="41"/>
      <c r="J60" s="4"/>
      <c r="K60" s="4"/>
      <c r="L60" s="4"/>
      <c r="M60" s="41"/>
      <c r="N60" s="41"/>
      <c r="O60" s="41"/>
      <c r="P60" s="41"/>
      <c r="Q60" s="41"/>
      <c r="R60" s="41"/>
      <c r="S60" s="41"/>
      <c r="T60" s="41"/>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7" x14ac:dyDescent="0.2">
      <c r="B61" s="41"/>
      <c r="C61" s="41"/>
      <c r="D61" s="41"/>
      <c r="E61" s="41"/>
      <c r="F61" s="41"/>
      <c r="G61" s="41"/>
      <c r="H61" s="41"/>
      <c r="I61" s="41"/>
      <c r="J61" s="4"/>
      <c r="K61" s="4"/>
      <c r="L61" s="4"/>
      <c r="M61" s="41"/>
      <c r="N61" s="41"/>
      <c r="O61" s="41"/>
      <c r="P61" s="41"/>
      <c r="Q61" s="41"/>
      <c r="R61" s="41"/>
      <c r="S61" s="41"/>
      <c r="T61" s="41"/>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7" x14ac:dyDescent="0.2">
      <c r="B62" s="41"/>
      <c r="C62" s="41"/>
      <c r="D62" s="41"/>
      <c r="E62" s="41"/>
      <c r="F62" s="41"/>
      <c r="G62" s="41"/>
      <c r="H62" s="41"/>
      <c r="I62" s="41"/>
      <c r="J62" s="4"/>
      <c r="K62" s="4"/>
      <c r="L62" s="4"/>
      <c r="M62" s="41"/>
      <c r="N62" s="41"/>
      <c r="O62" s="41"/>
      <c r="P62" s="41"/>
      <c r="Q62" s="41"/>
      <c r="R62" s="41"/>
      <c r="S62" s="41"/>
      <c r="T62" s="41"/>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7" x14ac:dyDescent="0.2">
      <c r="B63" s="41"/>
      <c r="C63" s="41"/>
      <c r="D63" s="41"/>
      <c r="E63" s="41"/>
      <c r="F63" s="41"/>
      <c r="G63" s="41"/>
      <c r="H63" s="41"/>
      <c r="I63" s="41"/>
      <c r="J63" s="4"/>
      <c r="K63" s="4"/>
      <c r="L63" s="4"/>
      <c r="M63" s="41"/>
      <c r="N63" s="41"/>
      <c r="O63" s="41"/>
      <c r="P63" s="41"/>
      <c r="Q63" s="41"/>
      <c r="R63" s="41"/>
      <c r="S63" s="41"/>
      <c r="T63" s="41"/>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7" x14ac:dyDescent="0.2">
      <c r="B64" s="41"/>
      <c r="C64" s="41"/>
      <c r="D64" s="41"/>
      <c r="E64" s="41"/>
      <c r="F64" s="41"/>
      <c r="G64" s="41"/>
      <c r="H64" s="41"/>
      <c r="I64" s="41"/>
      <c r="J64" s="4"/>
      <c r="K64" s="4"/>
      <c r="L64" s="4"/>
      <c r="M64" s="41"/>
      <c r="N64" s="41"/>
      <c r="O64" s="41"/>
      <c r="P64" s="41"/>
      <c r="Q64" s="41"/>
      <c r="R64" s="41"/>
      <c r="S64" s="41"/>
      <c r="T64" s="41"/>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2:47" x14ac:dyDescent="0.2">
      <c r="B65" s="41"/>
      <c r="C65" s="41"/>
      <c r="D65" s="41"/>
      <c r="E65" s="41"/>
      <c r="F65" s="41"/>
      <c r="G65" s="41"/>
      <c r="H65" s="41"/>
      <c r="I65" s="41"/>
      <c r="J65" s="4"/>
      <c r="K65" s="4"/>
      <c r="L65" s="4"/>
      <c r="M65" s="41"/>
      <c r="N65" s="41"/>
      <c r="O65" s="41"/>
      <c r="P65" s="41"/>
      <c r="Q65" s="41"/>
      <c r="R65" s="41"/>
      <c r="S65" s="41"/>
      <c r="T65" s="41"/>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2:47" x14ac:dyDescent="0.2">
      <c r="B66" s="41"/>
      <c r="C66" s="41"/>
      <c r="D66" s="41"/>
      <c r="E66" s="41"/>
      <c r="F66" s="41"/>
      <c r="G66" s="41"/>
      <c r="H66" s="41"/>
      <c r="I66" s="41"/>
      <c r="J66" s="4"/>
      <c r="K66" s="4"/>
      <c r="L66" s="4"/>
      <c r="M66" s="41"/>
      <c r="N66" s="41"/>
      <c r="O66" s="41"/>
      <c r="P66" s="41"/>
      <c r="Q66" s="41"/>
      <c r="R66" s="41"/>
      <c r="S66" s="41"/>
      <c r="T66" s="41"/>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2:47" x14ac:dyDescent="0.2">
      <c r="B67" s="41"/>
      <c r="C67" s="41"/>
      <c r="D67" s="41"/>
      <c r="E67" s="41"/>
      <c r="F67" s="41"/>
      <c r="G67" s="41"/>
      <c r="H67" s="41"/>
      <c r="I67" s="41"/>
      <c r="J67" s="4"/>
      <c r="K67" s="4"/>
      <c r="L67" s="4"/>
      <c r="M67" s="41"/>
      <c r="N67" s="41"/>
      <c r="O67" s="41"/>
      <c r="P67" s="41"/>
      <c r="Q67" s="41"/>
      <c r="R67" s="41"/>
      <c r="S67" s="41"/>
      <c r="T67" s="41"/>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2:47" x14ac:dyDescent="0.2">
      <c r="B68" s="41"/>
      <c r="C68" s="41"/>
      <c r="D68" s="41"/>
      <c r="E68" s="41"/>
      <c r="F68" s="41"/>
      <c r="G68" s="41"/>
      <c r="H68" s="41"/>
      <c r="I68" s="41"/>
      <c r="J68" s="4"/>
      <c r="K68" s="4"/>
      <c r="L68" s="4"/>
      <c r="M68" s="41"/>
      <c r="N68" s="41"/>
      <c r="O68" s="41"/>
      <c r="P68" s="41"/>
      <c r="Q68" s="41"/>
      <c r="R68" s="41"/>
      <c r="S68" s="41"/>
      <c r="T68" s="41"/>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2:47" x14ac:dyDescent="0.2">
      <c r="B69" s="41"/>
      <c r="C69" s="41"/>
      <c r="D69" s="41"/>
      <c r="E69" s="41"/>
      <c r="F69" s="41"/>
      <c r="G69" s="41"/>
      <c r="H69" s="41"/>
      <c r="I69" s="41"/>
      <c r="J69" s="4"/>
      <c r="K69" s="4"/>
      <c r="L69" s="4"/>
      <c r="M69" s="41"/>
      <c r="N69" s="41"/>
      <c r="O69" s="41"/>
      <c r="P69" s="41"/>
      <c r="Q69" s="41"/>
      <c r="R69" s="41"/>
      <c r="S69" s="41"/>
      <c r="T69" s="41"/>
      <c r="W69" s="4"/>
      <c r="X69" s="4"/>
      <c r="Y69" s="4"/>
      <c r="Z69" s="4"/>
      <c r="AA69" s="4"/>
      <c r="AB69" s="4"/>
      <c r="AC69" s="4"/>
      <c r="AD69" s="4"/>
      <c r="AE69" s="4"/>
      <c r="AF69" s="4"/>
      <c r="AG69" s="4"/>
      <c r="AH69" s="4"/>
      <c r="AI69" s="4"/>
      <c r="AJ69" s="4"/>
      <c r="AK69" s="4"/>
      <c r="AL69" s="4"/>
      <c r="AM69" s="4"/>
      <c r="AN69" s="4"/>
      <c r="AO69" s="4"/>
      <c r="AP69" s="4"/>
      <c r="AQ69" s="4"/>
      <c r="AR69" s="4"/>
      <c r="AS69" s="4"/>
      <c r="AT69" s="4"/>
      <c r="AU69" s="4"/>
    </row>
    <row r="70" spans="2:47" x14ac:dyDescent="0.2">
      <c r="B70" s="41"/>
      <c r="C70" s="41"/>
      <c r="D70" s="41"/>
      <c r="E70" s="41"/>
      <c r="F70" s="41"/>
      <c r="G70" s="41"/>
      <c r="H70" s="41"/>
      <c r="I70" s="41"/>
      <c r="J70" s="4"/>
      <c r="K70" s="4"/>
      <c r="L70" s="4"/>
      <c r="M70" s="41"/>
      <c r="N70" s="41"/>
      <c r="O70" s="41"/>
      <c r="P70" s="41"/>
      <c r="Q70" s="41"/>
      <c r="R70" s="41"/>
      <c r="S70" s="41"/>
      <c r="T70" s="41"/>
      <c r="W70" s="4"/>
      <c r="X70" s="4"/>
      <c r="Y70" s="4"/>
      <c r="Z70" s="4"/>
      <c r="AA70" s="4"/>
      <c r="AB70" s="4"/>
      <c r="AC70" s="4"/>
      <c r="AD70" s="4"/>
      <c r="AE70" s="4"/>
      <c r="AF70" s="4"/>
      <c r="AG70" s="4"/>
      <c r="AH70" s="4"/>
      <c r="AI70" s="4"/>
      <c r="AJ70" s="4"/>
      <c r="AK70" s="4"/>
      <c r="AL70" s="4"/>
      <c r="AM70" s="4"/>
      <c r="AN70" s="4"/>
      <c r="AO70" s="4"/>
      <c r="AP70" s="4"/>
      <c r="AQ70" s="4"/>
      <c r="AR70" s="4"/>
      <c r="AS70" s="4"/>
      <c r="AT70" s="4"/>
      <c r="AU70" s="4"/>
    </row>
    <row r="71" spans="2:47" x14ac:dyDescent="0.2">
      <c r="B71" s="41"/>
      <c r="C71" s="41"/>
      <c r="D71" s="41"/>
      <c r="E71" s="41"/>
      <c r="F71" s="41"/>
      <c r="G71" s="41"/>
      <c r="H71" s="41"/>
      <c r="I71" s="41"/>
      <c r="J71" s="4"/>
      <c r="K71" s="4"/>
      <c r="L71" s="4"/>
      <c r="M71" s="41"/>
      <c r="N71" s="41"/>
      <c r="O71" s="41"/>
      <c r="P71" s="41"/>
      <c r="Q71" s="41"/>
      <c r="R71" s="41"/>
      <c r="S71" s="41"/>
      <c r="T71" s="41"/>
      <c r="W71" s="4"/>
      <c r="X71" s="4"/>
      <c r="Y71" s="4"/>
      <c r="Z71" s="4"/>
      <c r="AA71" s="4"/>
      <c r="AB71" s="4"/>
      <c r="AC71" s="4"/>
      <c r="AD71" s="4"/>
      <c r="AE71" s="4"/>
      <c r="AF71" s="4"/>
      <c r="AG71" s="4"/>
      <c r="AH71" s="4"/>
      <c r="AI71" s="4"/>
      <c r="AJ71" s="4"/>
      <c r="AK71" s="4"/>
      <c r="AL71" s="4"/>
      <c r="AM71" s="4"/>
      <c r="AN71" s="4"/>
      <c r="AO71" s="4"/>
      <c r="AP71" s="4"/>
      <c r="AQ71" s="4"/>
      <c r="AR71" s="4"/>
      <c r="AS71" s="4"/>
      <c r="AT71" s="4"/>
      <c r="AU71" s="4"/>
    </row>
  </sheetData>
  <autoFilter ref="A2:T2" xr:uid="{8CD63F92-3CB0-4354-BDA0-0E88C1886D7C}"/>
  <sortState xmlns:xlrd2="http://schemas.microsoft.com/office/spreadsheetml/2017/richdata2" ref="A4:V50">
    <sortCondition ref="U3:U50"/>
  </sortState>
  <mergeCells count="8">
    <mergeCell ref="M1:O1"/>
    <mergeCell ref="S1:T1"/>
    <mergeCell ref="A1:A2"/>
    <mergeCell ref="B1:C1"/>
    <mergeCell ref="D1:E1"/>
    <mergeCell ref="F1:G1"/>
    <mergeCell ref="H1:L1"/>
    <mergeCell ref="P1:R1"/>
  </mergeCells>
  <conditionalFormatting sqref="A3:T50">
    <cfRule type="expression" dxfId="0" priority="1">
      <formula>MOD(ROW(),2)=1</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ignoredErrors>
    <ignoredError sqref="Q52 L52 G52 E52 C5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2A77D-9A56-4AD2-9919-165641D7CEE8}">
  <sheetPr>
    <tabColor theme="8" tint="-0.249977111117893"/>
  </sheetPr>
  <dimension ref="A1:BO70"/>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3" customWidth="1"/>
    <col min="2" max="2" width="14.7109375" style="3" bestFit="1" customWidth="1"/>
    <col min="3" max="5" width="11.42578125" style="3" bestFit="1" customWidth="1"/>
    <col min="6" max="6" width="15.28515625" style="3" customWidth="1"/>
    <col min="7" max="8" width="11.42578125" style="3" bestFit="1" customWidth="1"/>
    <col min="9" max="9" width="34.28515625" style="3" customWidth="1"/>
    <col min="10" max="12" width="11.42578125" style="3" bestFit="1" customWidth="1"/>
    <col min="13" max="13" width="15.28515625" style="3" customWidth="1"/>
    <col min="14" max="15" width="11.42578125" style="3" bestFit="1" customWidth="1"/>
    <col min="16" max="16" width="34.28515625" style="3" customWidth="1"/>
    <col min="17" max="25" width="11.42578125" style="3" bestFit="1" customWidth="1"/>
    <col min="26" max="26" width="15.28515625" style="3" customWidth="1"/>
    <col min="27" max="28" width="11.42578125" style="3" bestFit="1" customWidth="1"/>
    <col min="29" max="29" width="34.28515625" style="3" customWidth="1"/>
    <col min="30" max="34" width="11.42578125" style="3" bestFit="1" customWidth="1"/>
    <col min="35" max="35" width="15.28515625" style="3" customWidth="1"/>
    <col min="36" max="37" width="11.42578125" style="3" bestFit="1" customWidth="1"/>
    <col min="38" max="38" width="38.140625" style="3" customWidth="1"/>
    <col min="39" max="39" width="11.42578125" style="3" bestFit="1" customWidth="1"/>
    <col min="40" max="43" width="15.28515625" style="3" customWidth="1"/>
    <col min="44" max="45" width="11.42578125" style="3" bestFit="1" customWidth="1"/>
    <col min="46" max="49" width="15.28515625" style="3" customWidth="1"/>
    <col min="50" max="51" width="11.42578125" style="3" bestFit="1" customWidth="1"/>
    <col min="52" max="55" width="15.28515625" style="3" customWidth="1"/>
    <col min="56" max="56" width="11.42578125" style="3" bestFit="1" customWidth="1"/>
    <col min="57" max="57" width="15.28515625" style="3" customWidth="1"/>
    <col min="58" max="58" width="11.42578125" style="3" bestFit="1" customWidth="1"/>
    <col min="59" max="59" width="15.28515625" style="3" customWidth="1"/>
    <col min="60" max="60" width="11.42578125" style="3" bestFit="1" customWidth="1"/>
    <col min="61" max="62" width="15.28515625" style="3" customWidth="1"/>
    <col min="63" max="63" width="11.42578125" style="3" bestFit="1" customWidth="1"/>
    <col min="64" max="64" width="15.28515625" style="3" customWidth="1"/>
    <col min="65" max="16384" width="9.140625" style="3"/>
  </cols>
  <sheetData>
    <row r="1" spans="1:67" s="2" customFormat="1" ht="66" customHeight="1" x14ac:dyDescent="0.2">
      <c r="A1" s="1" t="s">
        <v>23</v>
      </c>
      <c r="B1" s="1" t="s">
        <v>24</v>
      </c>
      <c r="C1" s="1" t="s">
        <v>207</v>
      </c>
      <c r="D1" s="1" t="s">
        <v>356</v>
      </c>
      <c r="E1" s="1" t="s">
        <v>357</v>
      </c>
      <c r="F1" s="1" t="s">
        <v>358</v>
      </c>
      <c r="G1" s="1" t="s">
        <v>359</v>
      </c>
      <c r="H1" s="1" t="s">
        <v>360</v>
      </c>
      <c r="I1" s="1" t="s">
        <v>361</v>
      </c>
      <c r="J1" s="1" t="s">
        <v>362</v>
      </c>
      <c r="K1" s="1" t="s">
        <v>363</v>
      </c>
      <c r="L1" s="1" t="s">
        <v>364</v>
      </c>
      <c r="M1" s="1" t="s">
        <v>365</v>
      </c>
      <c r="N1" s="1" t="s">
        <v>366</v>
      </c>
      <c r="O1" s="1" t="s">
        <v>367</v>
      </c>
      <c r="P1" s="1" t="s">
        <v>368</v>
      </c>
      <c r="Q1" s="1" t="s">
        <v>369</v>
      </c>
      <c r="R1" s="1" t="s">
        <v>370</v>
      </c>
      <c r="S1" s="1" t="s">
        <v>371</v>
      </c>
      <c r="T1" s="1" t="s">
        <v>372</v>
      </c>
      <c r="U1" s="1" t="s">
        <v>373</v>
      </c>
      <c r="V1" s="1" t="s">
        <v>374</v>
      </c>
      <c r="W1" s="1" t="s">
        <v>375</v>
      </c>
      <c r="X1" s="1" t="s">
        <v>376</v>
      </c>
      <c r="Y1" s="1" t="s">
        <v>377</v>
      </c>
      <c r="Z1" s="1" t="s">
        <v>378</v>
      </c>
      <c r="AA1" s="1" t="s">
        <v>379</v>
      </c>
      <c r="AB1" s="1" t="s">
        <v>380</v>
      </c>
      <c r="AC1" s="1" t="s">
        <v>381</v>
      </c>
      <c r="AD1" s="1" t="s">
        <v>382</v>
      </c>
      <c r="AE1" s="1" t="s">
        <v>383</v>
      </c>
      <c r="AF1" s="1" t="s">
        <v>384</v>
      </c>
      <c r="AG1" s="1" t="s">
        <v>385</v>
      </c>
      <c r="AH1" s="1" t="s">
        <v>386</v>
      </c>
      <c r="AI1" s="1" t="s">
        <v>387</v>
      </c>
      <c r="AJ1" s="1" t="s">
        <v>388</v>
      </c>
      <c r="AK1" s="1" t="s">
        <v>389</v>
      </c>
      <c r="AL1" s="1" t="s">
        <v>390</v>
      </c>
      <c r="AM1" s="1" t="s">
        <v>391</v>
      </c>
      <c r="AN1" s="1" t="s">
        <v>392</v>
      </c>
      <c r="AO1" s="1" t="s">
        <v>393</v>
      </c>
      <c r="AP1" s="1" t="s">
        <v>394</v>
      </c>
    </row>
    <row r="2" spans="1:67" x14ac:dyDescent="0.2">
      <c r="A2" s="3" t="s">
        <v>45</v>
      </c>
      <c r="B2" s="4" t="s">
        <v>46</v>
      </c>
      <c r="C2" s="5">
        <v>16310</v>
      </c>
      <c r="D2" s="6">
        <v>1661715</v>
      </c>
      <c r="E2" s="6">
        <v>384079</v>
      </c>
      <c r="F2" s="6">
        <v>0</v>
      </c>
      <c r="G2" s="6">
        <v>1530</v>
      </c>
      <c r="H2" s="6">
        <v>30414</v>
      </c>
      <c r="I2" s="4" t="s">
        <v>47</v>
      </c>
      <c r="J2" s="6">
        <v>2077738</v>
      </c>
      <c r="K2" s="6">
        <v>0</v>
      </c>
      <c r="L2" s="6">
        <v>0</v>
      </c>
      <c r="M2" s="6">
        <v>0</v>
      </c>
      <c r="N2" s="6">
        <v>25940</v>
      </c>
      <c r="O2" s="6">
        <v>0</v>
      </c>
      <c r="P2" s="4" t="s">
        <v>50</v>
      </c>
      <c r="Q2" s="6">
        <v>25940</v>
      </c>
      <c r="R2" s="6">
        <v>2103678</v>
      </c>
      <c r="S2" s="6">
        <v>1038224</v>
      </c>
      <c r="T2" s="6">
        <v>329710</v>
      </c>
      <c r="U2" s="6">
        <v>1367934</v>
      </c>
      <c r="V2" s="6">
        <v>84282</v>
      </c>
      <c r="W2" s="6">
        <v>5466</v>
      </c>
      <c r="X2" s="6">
        <v>20240.72</v>
      </c>
      <c r="Y2" s="6">
        <v>0</v>
      </c>
      <c r="Z2" s="6">
        <v>2243</v>
      </c>
      <c r="AA2" s="6">
        <v>13256</v>
      </c>
      <c r="AB2" s="6">
        <v>15083</v>
      </c>
      <c r="AC2" s="4" t="s">
        <v>208</v>
      </c>
      <c r="AD2" s="6">
        <v>140571</v>
      </c>
      <c r="AE2" s="6">
        <v>1351</v>
      </c>
      <c r="AF2" s="6">
        <v>1351</v>
      </c>
      <c r="AG2" s="6">
        <v>1351</v>
      </c>
      <c r="AH2" s="6">
        <v>94454</v>
      </c>
      <c r="AI2" s="6">
        <v>13195</v>
      </c>
      <c r="AJ2" s="6">
        <v>23118</v>
      </c>
      <c r="AK2" s="6">
        <v>21930</v>
      </c>
      <c r="AL2" s="4" t="s">
        <v>209</v>
      </c>
      <c r="AM2" s="6">
        <v>156750</v>
      </c>
      <c r="AN2" s="6">
        <v>1665255</v>
      </c>
      <c r="AO2" s="6">
        <v>0</v>
      </c>
      <c r="AP2" s="6">
        <v>1665254.72</v>
      </c>
      <c r="AQ2" s="4"/>
      <c r="AR2" s="4"/>
      <c r="AS2" s="4"/>
      <c r="AT2" s="4"/>
      <c r="AU2" s="5"/>
      <c r="AV2" s="5"/>
      <c r="AW2" s="4"/>
      <c r="AX2" s="4"/>
      <c r="AY2" s="4"/>
      <c r="AZ2" s="4"/>
      <c r="BA2" s="5"/>
      <c r="BB2" s="5"/>
      <c r="BC2" s="4"/>
      <c r="BD2" s="4"/>
      <c r="BE2" s="4"/>
      <c r="BF2" s="4"/>
      <c r="BG2" s="4"/>
      <c r="BH2" s="4"/>
      <c r="BI2" s="4"/>
      <c r="BJ2" s="4"/>
      <c r="BK2" s="7"/>
      <c r="BL2" s="4"/>
      <c r="BM2" s="4"/>
      <c r="BN2" s="7"/>
      <c r="BO2" s="4"/>
    </row>
    <row r="3" spans="1:67" x14ac:dyDescent="0.2">
      <c r="A3" s="3" t="s">
        <v>48</v>
      </c>
      <c r="B3" s="4" t="s">
        <v>49</v>
      </c>
      <c r="C3" s="5">
        <v>22954</v>
      </c>
      <c r="D3" s="6">
        <v>875695</v>
      </c>
      <c r="E3" s="6">
        <v>194460</v>
      </c>
      <c r="F3" s="6">
        <v>0</v>
      </c>
      <c r="G3" s="6">
        <v>0</v>
      </c>
      <c r="H3" s="6">
        <v>20299</v>
      </c>
      <c r="I3" s="4" t="s">
        <v>50</v>
      </c>
      <c r="J3" s="6">
        <v>1090454</v>
      </c>
      <c r="K3" s="6">
        <v>0</v>
      </c>
      <c r="L3" s="6">
        <v>243403</v>
      </c>
      <c r="M3" s="6">
        <v>0</v>
      </c>
      <c r="N3" s="6">
        <v>0</v>
      </c>
      <c r="O3" s="6">
        <v>318993</v>
      </c>
      <c r="P3" s="4" t="s">
        <v>50</v>
      </c>
      <c r="Q3" s="6">
        <v>562396</v>
      </c>
      <c r="R3" s="6">
        <v>1652850</v>
      </c>
      <c r="S3" s="6">
        <v>535420</v>
      </c>
      <c r="T3" s="6">
        <v>122301</v>
      </c>
      <c r="U3" s="6">
        <v>657721</v>
      </c>
      <c r="V3" s="6">
        <v>20975</v>
      </c>
      <c r="W3" s="6">
        <v>7666</v>
      </c>
      <c r="X3" s="6">
        <v>3671</v>
      </c>
      <c r="Y3" s="6">
        <v>0</v>
      </c>
      <c r="Z3" s="6">
        <v>3145</v>
      </c>
      <c r="AA3" s="6">
        <v>0</v>
      </c>
      <c r="AB3" s="6">
        <v>12020</v>
      </c>
      <c r="AC3" s="4" t="s">
        <v>50</v>
      </c>
      <c r="AD3" s="6">
        <v>47477</v>
      </c>
      <c r="AE3" s="6">
        <v>0</v>
      </c>
      <c r="AF3" s="6">
        <v>0</v>
      </c>
      <c r="AG3" s="6">
        <v>0</v>
      </c>
      <c r="AH3" s="6">
        <v>98741</v>
      </c>
      <c r="AI3" s="6">
        <v>4375</v>
      </c>
      <c r="AJ3" s="6">
        <v>32418</v>
      </c>
      <c r="AK3" s="6">
        <v>34960</v>
      </c>
      <c r="AL3" s="4" t="s">
        <v>50</v>
      </c>
      <c r="AM3" s="6">
        <v>170494</v>
      </c>
      <c r="AN3" s="6">
        <v>875692</v>
      </c>
      <c r="AO3" s="6">
        <v>562396</v>
      </c>
      <c r="AP3" s="6">
        <v>1438088</v>
      </c>
      <c r="AQ3" s="4"/>
      <c r="AR3" s="4"/>
      <c r="AS3" s="4"/>
      <c r="AT3" s="4"/>
      <c r="AU3" s="5"/>
      <c r="AV3" s="5"/>
      <c r="AW3" s="4"/>
      <c r="AX3" s="4"/>
      <c r="AY3" s="4"/>
      <c r="AZ3" s="4"/>
      <c r="BA3" s="5"/>
      <c r="BB3" s="5"/>
      <c r="BC3" s="4"/>
      <c r="BD3" s="4"/>
      <c r="BE3" s="4"/>
      <c r="BF3" s="4"/>
      <c r="BG3" s="4"/>
      <c r="BH3" s="4"/>
      <c r="BI3" s="4"/>
      <c r="BJ3" s="4"/>
      <c r="BK3" s="7"/>
      <c r="BL3" s="4"/>
      <c r="BM3" s="4"/>
      <c r="BN3" s="7"/>
      <c r="BO3" s="4"/>
    </row>
    <row r="4" spans="1:67" x14ac:dyDescent="0.2">
      <c r="A4" s="3" t="s">
        <v>51</v>
      </c>
      <c r="B4" s="4" t="s">
        <v>52</v>
      </c>
      <c r="C4" s="5">
        <v>14055</v>
      </c>
      <c r="D4" s="6">
        <v>775798</v>
      </c>
      <c r="E4" s="6">
        <v>129569</v>
      </c>
      <c r="F4" s="6">
        <v>0</v>
      </c>
      <c r="G4" s="6">
        <v>0</v>
      </c>
      <c r="H4" s="6">
        <v>9468</v>
      </c>
      <c r="I4" s="4" t="s">
        <v>53</v>
      </c>
      <c r="J4" s="6">
        <v>914835</v>
      </c>
      <c r="K4" s="6">
        <v>72626</v>
      </c>
      <c r="L4" s="6">
        <v>246621</v>
      </c>
      <c r="M4" s="6">
        <v>0</v>
      </c>
      <c r="N4" s="6">
        <v>0</v>
      </c>
      <c r="O4" s="6">
        <v>27300</v>
      </c>
      <c r="P4" s="4" t="s">
        <v>346</v>
      </c>
      <c r="Q4" s="6">
        <v>346547</v>
      </c>
      <c r="R4" s="6">
        <v>1261382</v>
      </c>
      <c r="S4" s="6">
        <v>542065</v>
      </c>
      <c r="T4" s="6">
        <v>188448</v>
      </c>
      <c r="U4" s="6">
        <v>730513</v>
      </c>
      <c r="V4" s="6">
        <v>26544</v>
      </c>
      <c r="W4" s="6">
        <v>4711</v>
      </c>
      <c r="X4" s="6">
        <v>2369</v>
      </c>
      <c r="Y4" s="6">
        <v>0</v>
      </c>
      <c r="Z4" s="6">
        <v>1933</v>
      </c>
      <c r="AA4" s="6">
        <v>3370</v>
      </c>
      <c r="AB4" s="6">
        <v>3281</v>
      </c>
      <c r="AC4" s="4" t="s">
        <v>210</v>
      </c>
      <c r="AD4" s="6">
        <v>42208</v>
      </c>
      <c r="AE4" s="6">
        <v>4366</v>
      </c>
      <c r="AF4" s="6">
        <v>1927</v>
      </c>
      <c r="AG4" s="6">
        <v>0</v>
      </c>
      <c r="AH4" s="6">
        <v>79121</v>
      </c>
      <c r="AI4" s="6">
        <v>18390</v>
      </c>
      <c r="AJ4" s="6">
        <v>19922</v>
      </c>
      <c r="AK4" s="6">
        <v>18388</v>
      </c>
      <c r="AL4" s="4" t="s">
        <v>211</v>
      </c>
      <c r="AM4" s="6">
        <v>142114</v>
      </c>
      <c r="AN4" s="6">
        <v>914835</v>
      </c>
      <c r="AO4" s="6">
        <v>346547</v>
      </c>
      <c r="AP4" s="6">
        <v>1261382</v>
      </c>
      <c r="AQ4" s="4"/>
      <c r="AR4" s="4"/>
      <c r="AS4" s="4"/>
      <c r="AT4" s="4"/>
      <c r="AU4" s="5"/>
      <c r="AV4" s="5"/>
      <c r="AW4" s="4"/>
      <c r="AX4" s="4"/>
      <c r="AY4" s="4"/>
      <c r="AZ4" s="4"/>
      <c r="BA4" s="5"/>
      <c r="BB4" s="5"/>
      <c r="BC4" s="4"/>
      <c r="BD4" s="4"/>
      <c r="BE4" s="4"/>
      <c r="BF4" s="4"/>
      <c r="BG4" s="6"/>
      <c r="BH4" s="4"/>
      <c r="BI4" s="5"/>
      <c r="BJ4" s="4"/>
      <c r="BK4" s="7"/>
      <c r="BL4" s="4"/>
      <c r="BM4" s="4"/>
      <c r="BN4" s="7"/>
      <c r="BO4" s="4"/>
    </row>
    <row r="5" spans="1:67" x14ac:dyDescent="0.2">
      <c r="A5" s="3" t="s">
        <v>54</v>
      </c>
      <c r="B5" s="4" t="s">
        <v>52</v>
      </c>
      <c r="C5" s="5">
        <v>1900</v>
      </c>
      <c r="D5" s="6">
        <v>84500</v>
      </c>
      <c r="E5" s="6">
        <v>45173</v>
      </c>
      <c r="F5" s="6">
        <v>0</v>
      </c>
      <c r="G5" s="6">
        <v>0</v>
      </c>
      <c r="H5" s="6">
        <v>0</v>
      </c>
      <c r="I5" s="4"/>
      <c r="J5" s="6">
        <v>129673</v>
      </c>
      <c r="K5" s="6">
        <v>0</v>
      </c>
      <c r="L5" s="6">
        <v>0</v>
      </c>
      <c r="M5" s="6">
        <v>0</v>
      </c>
      <c r="N5" s="6">
        <v>15487</v>
      </c>
      <c r="O5" s="6">
        <v>0</v>
      </c>
      <c r="P5" s="4" t="s">
        <v>395</v>
      </c>
      <c r="Q5" s="6">
        <v>15487</v>
      </c>
      <c r="R5" s="6">
        <v>145160</v>
      </c>
      <c r="S5" s="6">
        <v>59357</v>
      </c>
      <c r="T5" s="6">
        <v>20340</v>
      </c>
      <c r="U5" s="6">
        <v>79697</v>
      </c>
      <c r="V5" s="6">
        <v>7067</v>
      </c>
      <c r="W5" s="6">
        <v>2378</v>
      </c>
      <c r="X5" s="6">
        <v>0</v>
      </c>
      <c r="Y5" s="6">
        <v>0</v>
      </c>
      <c r="Z5" s="6">
        <v>976</v>
      </c>
      <c r="AA5" s="6">
        <v>217</v>
      </c>
      <c r="AB5" s="6">
        <v>0</v>
      </c>
      <c r="AC5" s="4" t="s">
        <v>395</v>
      </c>
      <c r="AD5" s="6">
        <v>10638</v>
      </c>
      <c r="AE5" s="6">
        <v>1000</v>
      </c>
      <c r="AF5" s="6">
        <v>272</v>
      </c>
      <c r="AG5" s="6">
        <v>0</v>
      </c>
      <c r="AH5" s="6">
        <v>6302</v>
      </c>
      <c r="AI5" s="6">
        <v>2500</v>
      </c>
      <c r="AJ5" s="6">
        <v>10057</v>
      </c>
      <c r="AK5" s="6">
        <v>17410</v>
      </c>
      <c r="AL5" s="4" t="s">
        <v>212</v>
      </c>
      <c r="AM5" s="6">
        <v>37541</v>
      </c>
      <c r="AN5" s="6">
        <v>127876</v>
      </c>
      <c r="AO5" s="6">
        <v>0</v>
      </c>
      <c r="AP5" s="6">
        <v>127876</v>
      </c>
      <c r="AQ5" s="4"/>
      <c r="AR5" s="4"/>
      <c r="AS5" s="4"/>
      <c r="AT5" s="4"/>
      <c r="AU5" s="5"/>
      <c r="AV5" s="5"/>
      <c r="AW5" s="4"/>
      <c r="AX5" s="4"/>
      <c r="AY5" s="4"/>
      <c r="AZ5" s="4"/>
      <c r="BA5" s="5"/>
      <c r="BB5" s="5"/>
      <c r="BC5" s="4"/>
      <c r="BD5" s="4"/>
      <c r="BE5" s="4"/>
      <c r="BF5" s="4"/>
      <c r="BG5" s="6"/>
      <c r="BH5" s="4"/>
      <c r="BI5" s="4"/>
      <c r="BJ5" s="4"/>
      <c r="BK5" s="7"/>
      <c r="BL5" s="4"/>
      <c r="BM5" s="4"/>
      <c r="BN5" s="7"/>
      <c r="BO5" s="4"/>
    </row>
    <row r="6" spans="1:67" x14ac:dyDescent="0.2">
      <c r="A6" s="3" t="s">
        <v>55</v>
      </c>
      <c r="B6" s="4" t="s">
        <v>56</v>
      </c>
      <c r="C6" s="5">
        <v>19376</v>
      </c>
      <c r="D6" s="6">
        <v>118825</v>
      </c>
      <c r="E6" s="6">
        <v>32114</v>
      </c>
      <c r="F6" s="6">
        <v>0</v>
      </c>
      <c r="G6" s="6">
        <v>23700</v>
      </c>
      <c r="H6" s="6">
        <v>49302</v>
      </c>
      <c r="I6" s="4" t="s">
        <v>57</v>
      </c>
      <c r="J6" s="6">
        <v>223941</v>
      </c>
      <c r="K6" s="6">
        <v>0</v>
      </c>
      <c r="L6" s="6">
        <v>0</v>
      </c>
      <c r="M6" s="6">
        <v>0</v>
      </c>
      <c r="N6" s="6">
        <v>0</v>
      </c>
      <c r="O6" s="6">
        <v>0</v>
      </c>
      <c r="P6" s="4" t="s">
        <v>50</v>
      </c>
      <c r="Q6" s="6">
        <v>0</v>
      </c>
      <c r="R6" s="6">
        <v>223941</v>
      </c>
      <c r="S6" s="6">
        <v>126467</v>
      </c>
      <c r="T6" s="6">
        <v>3279</v>
      </c>
      <c r="U6" s="6">
        <v>129746</v>
      </c>
      <c r="V6" s="6">
        <v>3999</v>
      </c>
      <c r="W6" s="6">
        <v>5063</v>
      </c>
      <c r="X6" s="6">
        <v>0</v>
      </c>
      <c r="Y6" s="6">
        <v>0</v>
      </c>
      <c r="Z6" s="6">
        <v>2078</v>
      </c>
      <c r="AA6" s="6">
        <v>0</v>
      </c>
      <c r="AB6" s="6">
        <v>453</v>
      </c>
      <c r="AC6" s="4" t="s">
        <v>213</v>
      </c>
      <c r="AD6" s="6">
        <v>11593</v>
      </c>
      <c r="AE6" s="6">
        <v>0</v>
      </c>
      <c r="AF6" s="6">
        <v>0</v>
      </c>
      <c r="AG6" s="6">
        <v>0</v>
      </c>
      <c r="AH6" s="6">
        <v>28066</v>
      </c>
      <c r="AI6" s="6">
        <v>2320</v>
      </c>
      <c r="AJ6" s="6">
        <v>21413</v>
      </c>
      <c r="AK6" s="6">
        <v>17426</v>
      </c>
      <c r="AL6" s="4" t="s">
        <v>214</v>
      </c>
      <c r="AM6" s="6">
        <v>69225</v>
      </c>
      <c r="AN6" s="6">
        <v>210564</v>
      </c>
      <c r="AO6" s="6">
        <v>46000</v>
      </c>
      <c r="AP6" s="6">
        <v>256564</v>
      </c>
      <c r="AQ6" s="4"/>
      <c r="AR6" s="4"/>
      <c r="AS6" s="4"/>
      <c r="AT6" s="4"/>
      <c r="AU6" s="5"/>
      <c r="AV6" s="5"/>
      <c r="AW6" s="4"/>
      <c r="AX6" s="4"/>
      <c r="AY6" s="4"/>
      <c r="AZ6" s="4"/>
      <c r="BA6" s="5"/>
      <c r="BB6" s="5"/>
      <c r="BC6" s="4"/>
      <c r="BD6" s="4"/>
      <c r="BE6" s="4"/>
      <c r="BF6" s="4"/>
      <c r="BG6" s="4"/>
      <c r="BH6" s="4"/>
      <c r="BI6" s="4"/>
      <c r="BJ6" s="4"/>
      <c r="BK6" s="7"/>
      <c r="BL6" s="4"/>
      <c r="BM6" s="4"/>
      <c r="BN6" s="7"/>
      <c r="BO6" s="4"/>
    </row>
    <row r="7" spans="1:67" x14ac:dyDescent="0.2">
      <c r="A7" s="3" t="s">
        <v>58</v>
      </c>
      <c r="B7" s="4" t="s">
        <v>59</v>
      </c>
      <c r="C7" s="5">
        <v>7827</v>
      </c>
      <c r="D7" s="6">
        <v>245681</v>
      </c>
      <c r="E7" s="6">
        <v>53487</v>
      </c>
      <c r="F7" s="6">
        <v>0</v>
      </c>
      <c r="G7" s="6">
        <v>0</v>
      </c>
      <c r="H7" s="6">
        <v>74473</v>
      </c>
      <c r="I7" s="4" t="s">
        <v>60</v>
      </c>
      <c r="J7" s="6">
        <v>373641</v>
      </c>
      <c r="K7" s="6">
        <v>0</v>
      </c>
      <c r="L7" s="6">
        <v>0</v>
      </c>
      <c r="M7" s="6">
        <v>0</v>
      </c>
      <c r="N7" s="6">
        <v>0</v>
      </c>
      <c r="O7" s="6">
        <v>0</v>
      </c>
      <c r="P7" s="4" t="s">
        <v>396</v>
      </c>
      <c r="Q7" s="6">
        <v>0</v>
      </c>
      <c r="R7" s="6">
        <v>373641</v>
      </c>
      <c r="S7" s="6">
        <v>204891</v>
      </c>
      <c r="T7" s="6">
        <v>31142</v>
      </c>
      <c r="U7" s="6">
        <v>236033</v>
      </c>
      <c r="V7" s="6">
        <v>17709</v>
      </c>
      <c r="W7" s="6">
        <v>2623</v>
      </c>
      <c r="X7" s="6">
        <v>997</v>
      </c>
      <c r="Y7" s="6">
        <v>0</v>
      </c>
      <c r="Z7" s="6">
        <v>1076</v>
      </c>
      <c r="AA7" s="6">
        <v>2299</v>
      </c>
      <c r="AB7" s="6">
        <v>5016</v>
      </c>
      <c r="AC7" s="4" t="s">
        <v>215</v>
      </c>
      <c r="AD7" s="6">
        <v>29720</v>
      </c>
      <c r="AE7" s="6">
        <v>1268</v>
      </c>
      <c r="AF7" s="6">
        <v>6395</v>
      </c>
      <c r="AG7" s="6">
        <v>4638</v>
      </c>
      <c r="AH7" s="6">
        <v>36092</v>
      </c>
      <c r="AI7" s="6">
        <v>4865</v>
      </c>
      <c r="AJ7" s="6">
        <v>11094</v>
      </c>
      <c r="AK7" s="6">
        <v>12478</v>
      </c>
      <c r="AL7" s="4" t="s">
        <v>216</v>
      </c>
      <c r="AM7" s="6">
        <v>76830</v>
      </c>
      <c r="AN7" s="6">
        <v>342583</v>
      </c>
      <c r="AO7" s="6">
        <v>0</v>
      </c>
      <c r="AP7" s="6">
        <v>342583</v>
      </c>
      <c r="AQ7" s="4"/>
      <c r="AR7" s="4"/>
      <c r="AS7" s="4"/>
      <c r="AT7" s="4"/>
      <c r="AU7" s="5"/>
      <c r="AV7" s="5"/>
      <c r="AW7" s="4"/>
      <c r="AX7" s="4"/>
      <c r="AY7" s="4"/>
      <c r="AZ7" s="4"/>
      <c r="BA7" s="5"/>
      <c r="BB7" s="5"/>
      <c r="BC7" s="4"/>
      <c r="BD7" s="4"/>
      <c r="BE7" s="4"/>
      <c r="BF7" s="4"/>
      <c r="BG7" s="6"/>
      <c r="BH7" s="4"/>
      <c r="BI7" s="4"/>
      <c r="BJ7" s="4"/>
      <c r="BK7" s="7"/>
      <c r="BL7" s="4"/>
      <c r="BM7" s="4"/>
      <c r="BN7" s="7"/>
      <c r="BO7" s="4"/>
    </row>
    <row r="8" spans="1:67" x14ac:dyDescent="0.2">
      <c r="A8" s="3" t="s">
        <v>61</v>
      </c>
      <c r="B8" s="4" t="s">
        <v>62</v>
      </c>
      <c r="C8" s="5">
        <v>35014</v>
      </c>
      <c r="D8" s="6">
        <v>994193</v>
      </c>
      <c r="E8" s="6">
        <v>231669</v>
      </c>
      <c r="F8" s="6">
        <v>0</v>
      </c>
      <c r="G8" s="6">
        <v>0</v>
      </c>
      <c r="H8" s="6">
        <v>0</v>
      </c>
      <c r="I8" s="4"/>
      <c r="J8" s="6">
        <v>1225862</v>
      </c>
      <c r="K8" s="6">
        <v>0</v>
      </c>
      <c r="L8" s="6">
        <v>0</v>
      </c>
      <c r="M8" s="6">
        <v>0</v>
      </c>
      <c r="N8" s="6">
        <v>0</v>
      </c>
      <c r="O8" s="6">
        <v>0</v>
      </c>
      <c r="P8" s="4" t="s">
        <v>395</v>
      </c>
      <c r="Q8" s="6">
        <v>0</v>
      </c>
      <c r="R8" s="6">
        <v>1225862</v>
      </c>
      <c r="S8" s="6">
        <v>736652</v>
      </c>
      <c r="T8" s="6">
        <v>82230</v>
      </c>
      <c r="U8" s="6">
        <v>818882</v>
      </c>
      <c r="V8" s="6">
        <v>91387</v>
      </c>
      <c r="W8" s="6">
        <v>11735</v>
      </c>
      <c r="X8" s="6">
        <v>15000</v>
      </c>
      <c r="Y8" s="6">
        <v>0</v>
      </c>
      <c r="Z8" s="6">
        <v>4815</v>
      </c>
      <c r="AA8" s="6">
        <v>29088</v>
      </c>
      <c r="AB8" s="6">
        <v>8660</v>
      </c>
      <c r="AC8" s="4" t="s">
        <v>308</v>
      </c>
      <c r="AD8" s="6">
        <v>160685</v>
      </c>
      <c r="AE8" s="6">
        <v>6066</v>
      </c>
      <c r="AF8" s="6">
        <v>12728</v>
      </c>
      <c r="AG8" s="6">
        <v>23445</v>
      </c>
      <c r="AH8" s="6">
        <v>30783</v>
      </c>
      <c r="AI8" s="6">
        <v>0</v>
      </c>
      <c r="AJ8" s="6">
        <v>49630</v>
      </c>
      <c r="AK8" s="6">
        <v>30751</v>
      </c>
      <c r="AL8" s="4" t="s">
        <v>218</v>
      </c>
      <c r="AM8" s="6">
        <v>153403</v>
      </c>
      <c r="AN8" s="6">
        <v>1132970</v>
      </c>
      <c r="AO8" s="6">
        <v>0</v>
      </c>
      <c r="AP8" s="6">
        <v>1132970</v>
      </c>
      <c r="AQ8" s="4"/>
      <c r="AR8" s="4"/>
      <c r="AS8" s="4"/>
      <c r="AT8" s="4"/>
      <c r="AU8" s="5"/>
      <c r="AV8" s="5"/>
      <c r="AW8" s="4"/>
      <c r="AX8" s="4"/>
      <c r="AY8" s="4"/>
      <c r="AZ8" s="4"/>
      <c r="BA8" s="5"/>
      <c r="BB8" s="5"/>
      <c r="BC8" s="4"/>
      <c r="BD8" s="4"/>
      <c r="BE8" s="4"/>
      <c r="BF8" s="4"/>
      <c r="BG8" s="4"/>
      <c r="BH8" s="4"/>
      <c r="BI8" s="4"/>
      <c r="BJ8" s="4"/>
      <c r="BK8" s="7"/>
      <c r="BL8" s="4"/>
      <c r="BM8" s="4"/>
      <c r="BN8" s="7"/>
      <c r="BO8" s="4"/>
    </row>
    <row r="9" spans="1:67" x14ac:dyDescent="0.2">
      <c r="A9" s="3" t="s">
        <v>63</v>
      </c>
      <c r="B9" s="4" t="s">
        <v>64</v>
      </c>
      <c r="C9" s="5">
        <v>80387</v>
      </c>
      <c r="D9" s="6">
        <v>2950672</v>
      </c>
      <c r="E9" s="6">
        <v>608334</v>
      </c>
      <c r="F9" s="6">
        <v>0</v>
      </c>
      <c r="G9" s="6">
        <v>0</v>
      </c>
      <c r="H9" s="6">
        <v>42314</v>
      </c>
      <c r="I9" s="4" t="s">
        <v>65</v>
      </c>
      <c r="J9" s="6">
        <v>3601320</v>
      </c>
      <c r="K9" s="6">
        <v>22309</v>
      </c>
      <c r="L9" s="6">
        <v>0</v>
      </c>
      <c r="M9" s="6">
        <v>0</v>
      </c>
      <c r="N9" s="6">
        <v>0</v>
      </c>
      <c r="O9" s="6">
        <v>0</v>
      </c>
      <c r="P9" s="4" t="s">
        <v>50</v>
      </c>
      <c r="Q9" s="6">
        <v>22309</v>
      </c>
      <c r="R9" s="6">
        <v>3623629</v>
      </c>
      <c r="S9" s="6">
        <v>2077553</v>
      </c>
      <c r="T9" s="6">
        <v>508742</v>
      </c>
      <c r="U9" s="6">
        <v>2586295</v>
      </c>
      <c r="V9" s="6">
        <v>104196</v>
      </c>
      <c r="W9" s="6">
        <v>26943</v>
      </c>
      <c r="X9" s="6">
        <v>12512</v>
      </c>
      <c r="Y9" s="6">
        <v>0</v>
      </c>
      <c r="Z9" s="6">
        <v>11055</v>
      </c>
      <c r="AA9" s="6">
        <v>11292</v>
      </c>
      <c r="AB9" s="6">
        <v>44916</v>
      </c>
      <c r="AC9" s="4" t="s">
        <v>219</v>
      </c>
      <c r="AD9" s="6">
        <v>210914</v>
      </c>
      <c r="AE9" s="6">
        <v>5785</v>
      </c>
      <c r="AF9" s="6">
        <v>16002</v>
      </c>
      <c r="AG9" s="6">
        <v>0</v>
      </c>
      <c r="AH9" s="6">
        <v>339926</v>
      </c>
      <c r="AI9" s="6">
        <v>34352</v>
      </c>
      <c r="AJ9" s="6">
        <v>113943</v>
      </c>
      <c r="AK9" s="6">
        <v>0</v>
      </c>
      <c r="AL9" s="4" t="s">
        <v>50</v>
      </c>
      <c r="AM9" s="6">
        <v>510008</v>
      </c>
      <c r="AN9" s="6">
        <v>3307217</v>
      </c>
      <c r="AO9" s="6">
        <v>22309</v>
      </c>
      <c r="AP9" s="6">
        <v>3329526</v>
      </c>
      <c r="AQ9" s="4"/>
      <c r="AR9" s="4"/>
      <c r="AS9" s="4"/>
      <c r="AT9" s="4"/>
      <c r="AU9" s="5"/>
      <c r="AV9" s="5"/>
      <c r="AW9" s="4"/>
      <c r="AX9" s="4"/>
      <c r="AY9" s="4"/>
      <c r="AZ9" s="4"/>
      <c r="BA9" s="5"/>
      <c r="BB9" s="5"/>
      <c r="BC9" s="4"/>
      <c r="BD9" s="4"/>
      <c r="BE9" s="4"/>
      <c r="BF9" s="4"/>
      <c r="BG9" s="6"/>
      <c r="BH9" s="4"/>
      <c r="BI9" s="5"/>
      <c r="BJ9" s="4"/>
      <c r="BK9" s="7"/>
      <c r="BL9" s="4"/>
      <c r="BM9" s="4"/>
      <c r="BN9" s="7"/>
      <c r="BO9" s="4"/>
    </row>
    <row r="10" spans="1:67" x14ac:dyDescent="0.2">
      <c r="A10" s="3" t="s">
        <v>66</v>
      </c>
      <c r="B10" s="4" t="s">
        <v>67</v>
      </c>
      <c r="C10" s="5">
        <v>33506</v>
      </c>
      <c r="D10" s="6">
        <v>1403093</v>
      </c>
      <c r="E10" s="6">
        <v>285035</v>
      </c>
      <c r="F10" s="6">
        <v>0</v>
      </c>
      <c r="G10" s="6">
        <v>0</v>
      </c>
      <c r="H10" s="6">
        <v>44910</v>
      </c>
      <c r="I10" s="4" t="s">
        <v>68</v>
      </c>
      <c r="J10" s="6">
        <v>1733038</v>
      </c>
      <c r="K10" s="6">
        <v>5000</v>
      </c>
      <c r="L10" s="6">
        <v>0</v>
      </c>
      <c r="M10" s="6">
        <v>0</v>
      </c>
      <c r="N10" s="6">
        <v>0</v>
      </c>
      <c r="O10" s="6">
        <v>6550</v>
      </c>
      <c r="P10" s="4" t="s">
        <v>347</v>
      </c>
      <c r="Q10" s="6">
        <v>11550</v>
      </c>
      <c r="R10" s="6">
        <v>1744588</v>
      </c>
      <c r="S10" s="6">
        <v>982422</v>
      </c>
      <c r="T10" s="6">
        <v>360691</v>
      </c>
      <c r="U10" s="6">
        <v>1343113</v>
      </c>
      <c r="V10" s="6">
        <v>65665</v>
      </c>
      <c r="W10" s="6">
        <v>11230</v>
      </c>
      <c r="X10" s="6">
        <v>19295</v>
      </c>
      <c r="Y10" s="6">
        <v>0</v>
      </c>
      <c r="Z10" s="6">
        <v>4608</v>
      </c>
      <c r="AA10" s="6">
        <v>22030</v>
      </c>
      <c r="AB10" s="6">
        <v>24053</v>
      </c>
      <c r="AC10" s="4" t="s">
        <v>220</v>
      </c>
      <c r="AD10" s="6">
        <v>146881</v>
      </c>
      <c r="AE10" s="6">
        <v>11197</v>
      </c>
      <c r="AF10" s="6">
        <v>2782</v>
      </c>
      <c r="AG10" s="6">
        <v>1185</v>
      </c>
      <c r="AH10" s="6">
        <v>155327</v>
      </c>
      <c r="AI10" s="6">
        <v>25061</v>
      </c>
      <c r="AJ10" s="6">
        <v>47492</v>
      </c>
      <c r="AK10" s="6">
        <v>0</v>
      </c>
      <c r="AL10" s="4" t="s">
        <v>50</v>
      </c>
      <c r="AM10" s="6">
        <v>243044</v>
      </c>
      <c r="AN10" s="6">
        <v>1733038</v>
      </c>
      <c r="AO10" s="6">
        <v>11550</v>
      </c>
      <c r="AP10" s="6">
        <v>1744588</v>
      </c>
      <c r="AQ10" s="4"/>
      <c r="AR10" s="4"/>
      <c r="AS10" s="4"/>
      <c r="AT10" s="4"/>
      <c r="AU10" s="5"/>
      <c r="AV10" s="5"/>
      <c r="AW10" s="4"/>
      <c r="AX10" s="4"/>
      <c r="AY10" s="4"/>
      <c r="AZ10" s="4"/>
      <c r="BA10" s="5"/>
      <c r="BB10" s="5"/>
      <c r="BC10" s="4"/>
      <c r="BD10" s="4"/>
      <c r="BE10" s="4"/>
      <c r="BF10" s="4"/>
      <c r="BG10" s="4"/>
      <c r="BH10" s="4"/>
      <c r="BI10" s="5"/>
      <c r="BJ10" s="4"/>
      <c r="BK10" s="7"/>
      <c r="BL10" s="4"/>
      <c r="BM10" s="4"/>
      <c r="BN10" s="7"/>
      <c r="BO10" s="4"/>
    </row>
    <row r="11" spans="1:67" x14ac:dyDescent="0.2">
      <c r="A11" s="3" t="s">
        <v>69</v>
      </c>
      <c r="B11" s="4" t="s">
        <v>70</v>
      </c>
      <c r="C11" s="5">
        <v>13146</v>
      </c>
      <c r="D11" s="6">
        <v>536232</v>
      </c>
      <c r="E11" s="6">
        <v>130591</v>
      </c>
      <c r="F11" s="6">
        <v>0</v>
      </c>
      <c r="G11" s="6">
        <v>1000</v>
      </c>
      <c r="H11" s="6">
        <v>78569</v>
      </c>
      <c r="I11" s="4" t="s">
        <v>71</v>
      </c>
      <c r="J11" s="6">
        <v>746392</v>
      </c>
      <c r="K11" s="6">
        <v>0</v>
      </c>
      <c r="L11" s="6">
        <v>53215</v>
      </c>
      <c r="M11" s="6">
        <v>0</v>
      </c>
      <c r="N11" s="6">
        <v>0</v>
      </c>
      <c r="O11" s="6">
        <v>0</v>
      </c>
      <c r="P11" s="4" t="s">
        <v>50</v>
      </c>
      <c r="Q11" s="6">
        <v>53215</v>
      </c>
      <c r="R11" s="6">
        <v>799607</v>
      </c>
      <c r="S11" s="6">
        <v>378064</v>
      </c>
      <c r="T11" s="6">
        <v>118489</v>
      </c>
      <c r="U11" s="6">
        <v>496553</v>
      </c>
      <c r="V11" s="6">
        <v>34459</v>
      </c>
      <c r="W11" s="6">
        <v>4406</v>
      </c>
      <c r="X11" s="6">
        <v>0</v>
      </c>
      <c r="Y11" s="6">
        <v>164</v>
      </c>
      <c r="Z11" s="6">
        <v>1808</v>
      </c>
      <c r="AA11" s="6">
        <v>3585</v>
      </c>
      <c r="AB11" s="6">
        <v>7390</v>
      </c>
      <c r="AC11" s="4" t="s">
        <v>221</v>
      </c>
      <c r="AD11" s="6">
        <v>51812</v>
      </c>
      <c r="AE11" s="6">
        <v>399</v>
      </c>
      <c r="AF11" s="6">
        <v>0</v>
      </c>
      <c r="AG11" s="6">
        <v>0</v>
      </c>
      <c r="AH11" s="6">
        <v>68580</v>
      </c>
      <c r="AI11" s="6">
        <v>5136</v>
      </c>
      <c r="AJ11" s="6">
        <v>18633</v>
      </c>
      <c r="AK11" s="6">
        <v>8605</v>
      </c>
      <c r="AL11" s="4" t="s">
        <v>222</v>
      </c>
      <c r="AM11" s="6">
        <v>101353</v>
      </c>
      <c r="AN11" s="6">
        <v>649718</v>
      </c>
      <c r="AO11" s="6">
        <v>58234</v>
      </c>
      <c r="AP11" s="6">
        <v>707952</v>
      </c>
      <c r="AQ11" s="4"/>
      <c r="AR11" s="4"/>
      <c r="AS11" s="4"/>
      <c r="AT11" s="4"/>
      <c r="AU11" s="5"/>
      <c r="AV11" s="5"/>
      <c r="AW11" s="4"/>
      <c r="AX11" s="4"/>
      <c r="AY11" s="4"/>
      <c r="AZ11" s="4"/>
      <c r="BA11" s="5"/>
      <c r="BB11" s="5"/>
      <c r="BC11" s="4"/>
      <c r="BD11" s="4"/>
      <c r="BE11" s="4"/>
      <c r="BF11" s="4"/>
      <c r="BG11" s="4"/>
      <c r="BH11" s="4"/>
      <c r="BI11" s="4"/>
      <c r="BJ11" s="4"/>
      <c r="BK11" s="7"/>
      <c r="BL11" s="4"/>
      <c r="BM11" s="4"/>
      <c r="BN11" s="7"/>
      <c r="BO11" s="4"/>
    </row>
    <row r="12" spans="1:67" x14ac:dyDescent="0.2">
      <c r="A12" s="3" t="s">
        <v>72</v>
      </c>
      <c r="B12" s="4" t="s">
        <v>73</v>
      </c>
      <c r="C12" s="5">
        <v>47037</v>
      </c>
      <c r="D12" s="6">
        <v>2075286</v>
      </c>
      <c r="E12" s="6">
        <v>411056</v>
      </c>
      <c r="F12" s="6">
        <v>0</v>
      </c>
      <c r="G12" s="6">
        <v>0</v>
      </c>
      <c r="H12" s="6">
        <v>0</v>
      </c>
      <c r="I12" s="4" t="s">
        <v>50</v>
      </c>
      <c r="J12" s="6">
        <v>2486342</v>
      </c>
      <c r="K12" s="6">
        <v>0</v>
      </c>
      <c r="L12" s="6">
        <v>0</v>
      </c>
      <c r="M12" s="6">
        <v>0</v>
      </c>
      <c r="N12" s="6">
        <v>19740</v>
      </c>
      <c r="O12" s="6">
        <v>0</v>
      </c>
      <c r="P12" s="4" t="s">
        <v>50</v>
      </c>
      <c r="Q12" s="6">
        <v>19740</v>
      </c>
      <c r="R12" s="6">
        <v>2506082</v>
      </c>
      <c r="S12" s="6">
        <v>1166857</v>
      </c>
      <c r="T12" s="6">
        <v>644876</v>
      </c>
      <c r="U12" s="6">
        <v>1811733</v>
      </c>
      <c r="V12" s="6">
        <v>122596</v>
      </c>
      <c r="W12" s="6">
        <v>15765</v>
      </c>
      <c r="X12" s="6">
        <v>3059</v>
      </c>
      <c r="Y12" s="6">
        <v>0</v>
      </c>
      <c r="Z12" s="6">
        <v>6469</v>
      </c>
      <c r="AA12" s="6">
        <v>0</v>
      </c>
      <c r="AB12" s="6">
        <v>0</v>
      </c>
      <c r="AC12" s="4" t="s">
        <v>50</v>
      </c>
      <c r="AD12" s="6">
        <v>147889</v>
      </c>
      <c r="AE12" s="6">
        <v>16465</v>
      </c>
      <c r="AF12" s="6">
        <v>8114</v>
      </c>
      <c r="AG12" s="6">
        <v>0</v>
      </c>
      <c r="AH12" s="6">
        <v>79693</v>
      </c>
      <c r="AI12" s="6">
        <v>7405</v>
      </c>
      <c r="AJ12" s="6">
        <v>66671</v>
      </c>
      <c r="AK12" s="6">
        <v>72400</v>
      </c>
      <c r="AL12" s="4" t="s">
        <v>223</v>
      </c>
      <c r="AM12" s="6">
        <v>250748</v>
      </c>
      <c r="AN12" s="6">
        <v>2210370</v>
      </c>
      <c r="AO12" s="6">
        <v>46780</v>
      </c>
      <c r="AP12" s="6">
        <v>2257150</v>
      </c>
      <c r="AQ12" s="4"/>
      <c r="AR12" s="4"/>
      <c r="AS12" s="4"/>
      <c r="AT12" s="4"/>
      <c r="AU12" s="5"/>
      <c r="AV12" s="5"/>
      <c r="AW12" s="4"/>
      <c r="AX12" s="4"/>
      <c r="AY12" s="4"/>
      <c r="AZ12" s="4"/>
      <c r="BA12" s="5"/>
      <c r="BB12" s="5"/>
      <c r="BC12" s="4"/>
      <c r="BD12" s="4"/>
      <c r="BE12" s="4"/>
      <c r="BF12" s="4"/>
      <c r="BG12" s="4"/>
      <c r="BH12" s="4"/>
      <c r="BI12" s="4"/>
      <c r="BJ12" s="4"/>
      <c r="BK12" s="7"/>
      <c r="BL12" s="4"/>
      <c r="BM12" s="4"/>
      <c r="BN12" s="7"/>
      <c r="BO12" s="4"/>
    </row>
    <row r="13" spans="1:67" x14ac:dyDescent="0.2">
      <c r="A13" s="3" t="s">
        <v>74</v>
      </c>
      <c r="B13" s="4" t="s">
        <v>75</v>
      </c>
      <c r="C13" s="5">
        <v>6425</v>
      </c>
      <c r="D13" s="6">
        <v>259468</v>
      </c>
      <c r="E13" s="6">
        <v>52255</v>
      </c>
      <c r="F13" s="6">
        <v>0</v>
      </c>
      <c r="G13" s="6">
        <v>0</v>
      </c>
      <c r="H13" s="6">
        <v>8715</v>
      </c>
      <c r="I13" s="4" t="s">
        <v>76</v>
      </c>
      <c r="J13" s="6">
        <v>320438</v>
      </c>
      <c r="K13" s="6">
        <v>0</v>
      </c>
      <c r="L13" s="6">
        <v>0</v>
      </c>
      <c r="M13" s="6">
        <v>0</v>
      </c>
      <c r="N13" s="6">
        <v>0</v>
      </c>
      <c r="O13" s="6">
        <v>0</v>
      </c>
      <c r="P13" s="4" t="s">
        <v>50</v>
      </c>
      <c r="Q13" s="6">
        <v>0</v>
      </c>
      <c r="R13" s="6">
        <v>320438</v>
      </c>
      <c r="S13" s="6">
        <v>143841</v>
      </c>
      <c r="T13" s="6">
        <v>46295</v>
      </c>
      <c r="U13" s="6">
        <v>190136</v>
      </c>
      <c r="V13" s="6">
        <v>8927</v>
      </c>
      <c r="W13" s="6">
        <v>2378</v>
      </c>
      <c r="X13" s="6">
        <v>0</v>
      </c>
      <c r="Y13" s="6">
        <v>0</v>
      </c>
      <c r="Z13" s="6">
        <v>976</v>
      </c>
      <c r="AA13" s="6">
        <v>0</v>
      </c>
      <c r="AB13" s="6">
        <v>7950</v>
      </c>
      <c r="AC13" s="4" t="s">
        <v>224</v>
      </c>
      <c r="AD13" s="6">
        <v>20231</v>
      </c>
      <c r="AE13" s="6">
        <v>2740</v>
      </c>
      <c r="AF13" s="6">
        <v>1250</v>
      </c>
      <c r="AG13" s="6">
        <v>0</v>
      </c>
      <c r="AH13" s="6">
        <v>25475</v>
      </c>
      <c r="AI13" s="6">
        <v>2614</v>
      </c>
      <c r="AJ13" s="6">
        <v>10057</v>
      </c>
      <c r="AK13" s="6">
        <v>1265</v>
      </c>
      <c r="AL13" s="4" t="s">
        <v>225</v>
      </c>
      <c r="AM13" s="6">
        <v>43401</v>
      </c>
      <c r="AN13" s="6">
        <v>253768</v>
      </c>
      <c r="AO13" s="6">
        <v>0</v>
      </c>
      <c r="AP13" s="6">
        <v>253768</v>
      </c>
      <c r="AQ13" s="4"/>
      <c r="AR13" s="4"/>
      <c r="AS13" s="4"/>
      <c r="AT13" s="4"/>
      <c r="AU13" s="5"/>
      <c r="AV13" s="5"/>
      <c r="AW13" s="4"/>
      <c r="AX13" s="4"/>
      <c r="AY13" s="4"/>
      <c r="AZ13" s="4"/>
      <c r="BA13" s="5"/>
      <c r="BB13" s="5"/>
      <c r="BC13" s="4"/>
      <c r="BD13" s="4"/>
      <c r="BE13" s="4"/>
      <c r="BF13" s="4"/>
      <c r="BG13" s="6"/>
      <c r="BH13" s="4"/>
      <c r="BI13" s="5"/>
      <c r="BJ13" s="4"/>
      <c r="BK13" s="7"/>
      <c r="BL13" s="4"/>
      <c r="BM13" s="4"/>
      <c r="BN13" s="7"/>
      <c r="BO13" s="4"/>
    </row>
    <row r="14" spans="1:67" x14ac:dyDescent="0.2">
      <c r="A14" s="3" t="s">
        <v>77</v>
      </c>
      <c r="B14" s="4" t="s">
        <v>78</v>
      </c>
      <c r="C14" s="5">
        <v>4606</v>
      </c>
      <c r="D14" s="6">
        <v>157842</v>
      </c>
      <c r="E14" s="6">
        <v>33390</v>
      </c>
      <c r="F14" s="6">
        <v>0</v>
      </c>
      <c r="G14" s="6">
        <v>0</v>
      </c>
      <c r="H14" s="6">
        <v>9838</v>
      </c>
      <c r="I14" s="4" t="s">
        <v>79</v>
      </c>
      <c r="J14" s="6">
        <v>201070</v>
      </c>
      <c r="K14" s="6">
        <v>0</v>
      </c>
      <c r="L14" s="6">
        <v>0</v>
      </c>
      <c r="M14" s="6">
        <v>0</v>
      </c>
      <c r="N14" s="6">
        <v>0</v>
      </c>
      <c r="O14" s="6">
        <v>0</v>
      </c>
      <c r="P14" s="4" t="s">
        <v>395</v>
      </c>
      <c r="Q14" s="6">
        <v>0</v>
      </c>
      <c r="R14" s="6">
        <v>201070</v>
      </c>
      <c r="S14" s="6">
        <v>123511</v>
      </c>
      <c r="T14" s="6">
        <v>18687</v>
      </c>
      <c r="U14" s="6">
        <v>142198</v>
      </c>
      <c r="V14" s="6">
        <v>11532</v>
      </c>
      <c r="W14" s="6">
        <v>2378</v>
      </c>
      <c r="X14" s="6">
        <v>1008</v>
      </c>
      <c r="Y14" s="6">
        <v>0</v>
      </c>
      <c r="Z14" s="6">
        <v>976</v>
      </c>
      <c r="AA14" s="6">
        <v>0</v>
      </c>
      <c r="AB14" s="6">
        <v>2895</v>
      </c>
      <c r="AC14" s="4" t="s">
        <v>226</v>
      </c>
      <c r="AD14" s="6">
        <v>18789</v>
      </c>
      <c r="AE14" s="6">
        <v>1517</v>
      </c>
      <c r="AF14" s="6">
        <v>1500</v>
      </c>
      <c r="AG14" s="6">
        <v>0</v>
      </c>
      <c r="AH14" s="6">
        <v>13979</v>
      </c>
      <c r="AI14" s="6">
        <v>10430</v>
      </c>
      <c r="AJ14" s="6">
        <v>10057</v>
      </c>
      <c r="AK14" s="6">
        <v>5671</v>
      </c>
      <c r="AL14" s="4" t="s">
        <v>227</v>
      </c>
      <c r="AM14" s="6">
        <v>43154</v>
      </c>
      <c r="AN14" s="6">
        <v>204141</v>
      </c>
      <c r="AO14" s="6">
        <v>0</v>
      </c>
      <c r="AP14" s="6">
        <v>204141</v>
      </c>
      <c r="AQ14" s="4"/>
      <c r="AR14" s="4"/>
      <c r="AS14" s="4"/>
      <c r="AT14" s="4"/>
      <c r="AU14" s="5"/>
      <c r="AV14" s="5"/>
      <c r="AW14" s="4"/>
      <c r="AX14" s="4"/>
      <c r="AY14" s="4"/>
      <c r="AZ14" s="4"/>
      <c r="BA14" s="5"/>
      <c r="BB14" s="5"/>
      <c r="BC14" s="4"/>
      <c r="BD14" s="4"/>
      <c r="BE14" s="4"/>
      <c r="BF14" s="4"/>
      <c r="BG14" s="6"/>
      <c r="BH14" s="4"/>
      <c r="BI14" s="5"/>
      <c r="BJ14" s="4"/>
      <c r="BK14" s="7"/>
      <c r="BL14" s="4"/>
      <c r="BM14" s="4"/>
      <c r="BN14" s="7"/>
      <c r="BO14" s="4"/>
    </row>
    <row r="15" spans="1:67" x14ac:dyDescent="0.2">
      <c r="A15" s="3" t="s">
        <v>80</v>
      </c>
      <c r="B15" s="4" t="s">
        <v>81</v>
      </c>
      <c r="C15" s="5">
        <v>4040</v>
      </c>
      <c r="D15" s="6">
        <v>169001</v>
      </c>
      <c r="E15" s="6">
        <v>35306</v>
      </c>
      <c r="F15" s="6">
        <v>0</v>
      </c>
      <c r="G15" s="6">
        <v>0</v>
      </c>
      <c r="H15" s="6">
        <v>19580</v>
      </c>
      <c r="I15" s="4" t="s">
        <v>82</v>
      </c>
      <c r="J15" s="6">
        <v>223887</v>
      </c>
      <c r="K15" s="6">
        <v>0</v>
      </c>
      <c r="L15" s="6">
        <v>0</v>
      </c>
      <c r="M15" s="6">
        <v>0</v>
      </c>
      <c r="N15" s="6">
        <v>7300</v>
      </c>
      <c r="O15" s="6">
        <v>0</v>
      </c>
      <c r="P15" s="4" t="s">
        <v>50</v>
      </c>
      <c r="Q15" s="6">
        <v>7300</v>
      </c>
      <c r="R15" s="6">
        <v>231187</v>
      </c>
      <c r="S15" s="6">
        <v>130335</v>
      </c>
      <c r="T15" s="6">
        <v>26723</v>
      </c>
      <c r="U15" s="6">
        <v>157058</v>
      </c>
      <c r="V15" s="6">
        <v>9590</v>
      </c>
      <c r="W15" s="6">
        <v>2378</v>
      </c>
      <c r="X15" s="6">
        <v>0</v>
      </c>
      <c r="Y15" s="6">
        <v>250</v>
      </c>
      <c r="Z15" s="6">
        <v>976</v>
      </c>
      <c r="AA15" s="6">
        <v>0</v>
      </c>
      <c r="AB15" s="6">
        <v>650</v>
      </c>
      <c r="AC15" s="4" t="s">
        <v>228</v>
      </c>
      <c r="AD15" s="6">
        <v>13844</v>
      </c>
      <c r="AE15" s="6">
        <v>1303</v>
      </c>
      <c r="AF15" s="6">
        <v>850</v>
      </c>
      <c r="AG15" s="6">
        <v>0</v>
      </c>
      <c r="AH15" s="6">
        <v>23126</v>
      </c>
      <c r="AI15" s="6">
        <v>705</v>
      </c>
      <c r="AJ15" s="6">
        <v>10057</v>
      </c>
      <c r="AK15" s="6">
        <v>13847</v>
      </c>
      <c r="AL15" s="4" t="s">
        <v>50</v>
      </c>
      <c r="AM15" s="6">
        <v>49888</v>
      </c>
      <c r="AN15" s="6">
        <v>220790</v>
      </c>
      <c r="AO15" s="6">
        <v>7300</v>
      </c>
      <c r="AP15" s="6">
        <v>228090</v>
      </c>
      <c r="AQ15" s="4"/>
      <c r="AR15" s="4"/>
      <c r="AS15" s="4"/>
      <c r="AT15" s="4"/>
      <c r="AU15" s="5"/>
      <c r="AV15" s="5"/>
      <c r="AW15" s="4"/>
      <c r="AX15" s="4"/>
      <c r="AY15" s="4"/>
      <c r="AZ15" s="4"/>
      <c r="BA15" s="5"/>
      <c r="BB15" s="5"/>
      <c r="BC15" s="4"/>
      <c r="BD15" s="4"/>
      <c r="BE15" s="4"/>
      <c r="BF15" s="4"/>
      <c r="BG15" s="6"/>
      <c r="BH15" s="4"/>
      <c r="BI15" s="4"/>
      <c r="BJ15" s="4"/>
      <c r="BK15" s="7"/>
      <c r="BL15" s="4"/>
      <c r="BM15" s="4"/>
      <c r="BN15" s="7"/>
      <c r="BO15" s="4"/>
    </row>
    <row r="16" spans="1:67" x14ac:dyDescent="0.2">
      <c r="A16" s="3" t="s">
        <v>83</v>
      </c>
      <c r="B16" s="4" t="s">
        <v>81</v>
      </c>
      <c r="C16" s="5">
        <v>5706</v>
      </c>
      <c r="D16" s="6">
        <v>201767</v>
      </c>
      <c r="E16" s="6">
        <v>44259</v>
      </c>
      <c r="F16" s="6">
        <v>0</v>
      </c>
      <c r="G16" s="6">
        <v>0</v>
      </c>
      <c r="H16" s="6">
        <v>8335</v>
      </c>
      <c r="I16" s="4" t="s">
        <v>50</v>
      </c>
      <c r="J16" s="6">
        <v>254361</v>
      </c>
      <c r="K16" s="6">
        <v>0</v>
      </c>
      <c r="L16" s="6">
        <v>0</v>
      </c>
      <c r="M16" s="6">
        <v>0</v>
      </c>
      <c r="N16" s="6">
        <v>6800</v>
      </c>
      <c r="O16" s="6">
        <v>0</v>
      </c>
      <c r="P16" s="4" t="s">
        <v>348</v>
      </c>
      <c r="Q16" s="6">
        <v>6800</v>
      </c>
      <c r="R16" s="6">
        <v>261161</v>
      </c>
      <c r="S16" s="6">
        <v>150825</v>
      </c>
      <c r="T16" s="6">
        <v>11534</v>
      </c>
      <c r="U16" s="6">
        <v>162359</v>
      </c>
      <c r="V16" s="6">
        <v>13980</v>
      </c>
      <c r="W16" s="6">
        <v>2378</v>
      </c>
      <c r="X16" s="6">
        <v>300</v>
      </c>
      <c r="Y16" s="6">
        <v>2400</v>
      </c>
      <c r="Z16" s="6">
        <v>976</v>
      </c>
      <c r="AA16" s="6">
        <v>700</v>
      </c>
      <c r="AB16" s="6">
        <v>5034</v>
      </c>
      <c r="AC16" s="4" t="s">
        <v>229</v>
      </c>
      <c r="AD16" s="6">
        <v>25768</v>
      </c>
      <c r="AE16" s="6">
        <v>2200</v>
      </c>
      <c r="AF16" s="6">
        <v>1400</v>
      </c>
      <c r="AG16" s="6">
        <v>0</v>
      </c>
      <c r="AH16" s="6">
        <v>24255</v>
      </c>
      <c r="AI16" s="6">
        <v>8412</v>
      </c>
      <c r="AJ16" s="6">
        <v>10057</v>
      </c>
      <c r="AK16" s="6">
        <v>21411</v>
      </c>
      <c r="AL16" s="4" t="s">
        <v>230</v>
      </c>
      <c r="AM16" s="6">
        <v>67735</v>
      </c>
      <c r="AN16" s="6">
        <v>255862</v>
      </c>
      <c r="AO16" s="6">
        <v>6800</v>
      </c>
      <c r="AP16" s="6">
        <v>262662</v>
      </c>
      <c r="AQ16" s="4"/>
      <c r="AR16" s="4"/>
      <c r="AS16" s="4"/>
      <c r="AT16" s="4"/>
      <c r="AU16" s="5"/>
      <c r="AV16" s="5"/>
      <c r="AW16" s="4"/>
      <c r="AX16" s="4"/>
      <c r="AY16" s="4"/>
      <c r="AZ16" s="4"/>
      <c r="BA16" s="5"/>
      <c r="BB16" s="5"/>
      <c r="BC16" s="4"/>
      <c r="BD16" s="4"/>
      <c r="BE16" s="4"/>
      <c r="BF16" s="4"/>
      <c r="BG16" s="4"/>
      <c r="BH16" s="4"/>
      <c r="BI16" s="4"/>
      <c r="BJ16" s="4"/>
      <c r="BK16" s="7"/>
      <c r="BL16" s="4"/>
      <c r="BM16" s="4"/>
      <c r="BN16" s="7"/>
      <c r="BO16" s="4"/>
    </row>
    <row r="17" spans="1:67" x14ac:dyDescent="0.2">
      <c r="A17" s="3" t="s">
        <v>84</v>
      </c>
      <c r="B17" s="4" t="s">
        <v>85</v>
      </c>
      <c r="C17" s="5">
        <v>3108</v>
      </c>
      <c r="D17" s="6">
        <v>66000</v>
      </c>
      <c r="E17" s="6">
        <v>18666</v>
      </c>
      <c r="F17" s="6">
        <v>0</v>
      </c>
      <c r="G17" s="6">
        <v>1800</v>
      </c>
      <c r="H17" s="6">
        <v>16223</v>
      </c>
      <c r="I17" s="4" t="s">
        <v>86</v>
      </c>
      <c r="J17" s="6">
        <v>102689</v>
      </c>
      <c r="K17" s="6">
        <v>0</v>
      </c>
      <c r="L17" s="6">
        <v>0</v>
      </c>
      <c r="M17" s="6">
        <v>0</v>
      </c>
      <c r="N17" s="6">
        <v>21950</v>
      </c>
      <c r="O17" s="6">
        <v>0</v>
      </c>
      <c r="P17" s="4" t="s">
        <v>397</v>
      </c>
      <c r="Q17" s="6">
        <v>21950</v>
      </c>
      <c r="R17" s="6">
        <v>124639</v>
      </c>
      <c r="S17" s="6">
        <v>62265</v>
      </c>
      <c r="T17" s="6">
        <v>5392</v>
      </c>
      <c r="U17" s="6">
        <v>67657</v>
      </c>
      <c r="V17" s="6">
        <v>4214</v>
      </c>
      <c r="W17" s="6">
        <v>2378</v>
      </c>
      <c r="X17" s="6">
        <v>0</v>
      </c>
      <c r="Y17" s="6">
        <v>0</v>
      </c>
      <c r="Z17" s="6">
        <v>976</v>
      </c>
      <c r="AA17" s="6">
        <v>0</v>
      </c>
      <c r="AB17" s="6">
        <v>1265</v>
      </c>
      <c r="AC17" s="4" t="s">
        <v>231</v>
      </c>
      <c r="AD17" s="6">
        <v>8833</v>
      </c>
      <c r="AE17" s="6">
        <v>860</v>
      </c>
      <c r="AF17" s="6">
        <v>975</v>
      </c>
      <c r="AG17" s="6">
        <v>67</v>
      </c>
      <c r="AH17" s="6">
        <v>13349</v>
      </c>
      <c r="AI17" s="6">
        <v>1921</v>
      </c>
      <c r="AJ17" s="6">
        <v>10057</v>
      </c>
      <c r="AK17" s="6">
        <v>9129</v>
      </c>
      <c r="AL17" s="4" t="s">
        <v>232</v>
      </c>
      <c r="AM17" s="6">
        <v>36358</v>
      </c>
      <c r="AN17" s="6">
        <v>112848</v>
      </c>
      <c r="AO17" s="6">
        <v>13022</v>
      </c>
      <c r="AP17" s="6">
        <v>125870</v>
      </c>
      <c r="AQ17" s="4"/>
      <c r="AR17" s="4"/>
      <c r="AS17" s="4"/>
      <c r="AT17" s="4"/>
      <c r="AU17" s="5"/>
      <c r="AV17" s="5"/>
      <c r="AW17" s="4"/>
      <c r="AX17" s="4"/>
      <c r="AY17" s="4"/>
      <c r="AZ17" s="4"/>
      <c r="BA17" s="5"/>
      <c r="BB17" s="5"/>
      <c r="BC17" s="4"/>
      <c r="BD17" s="4"/>
      <c r="BE17" s="4"/>
      <c r="BF17" s="4"/>
      <c r="BG17" s="6"/>
      <c r="BH17" s="4"/>
      <c r="BI17" s="5"/>
      <c r="BJ17" s="4"/>
      <c r="BK17" s="7"/>
      <c r="BL17" s="4"/>
      <c r="BM17" s="4"/>
      <c r="BN17" s="7"/>
      <c r="BO17" s="4"/>
    </row>
    <row r="18" spans="1:67" x14ac:dyDescent="0.2">
      <c r="A18" s="3" t="s">
        <v>87</v>
      </c>
      <c r="B18" s="4" t="s">
        <v>85</v>
      </c>
      <c r="C18" s="5">
        <v>5080</v>
      </c>
      <c r="D18" s="6">
        <v>66000</v>
      </c>
      <c r="E18" s="6">
        <v>20855</v>
      </c>
      <c r="F18" s="6">
        <v>0</v>
      </c>
      <c r="G18" s="6">
        <v>4500</v>
      </c>
      <c r="H18" s="6">
        <v>35548</v>
      </c>
      <c r="I18" s="4" t="s">
        <v>88</v>
      </c>
      <c r="J18" s="6">
        <v>126903</v>
      </c>
      <c r="K18" s="6">
        <v>0</v>
      </c>
      <c r="L18" s="6">
        <v>0</v>
      </c>
      <c r="M18" s="6">
        <v>0</v>
      </c>
      <c r="N18" s="6">
        <v>0</v>
      </c>
      <c r="O18" s="6">
        <v>4850</v>
      </c>
      <c r="P18" s="4" t="s">
        <v>398</v>
      </c>
      <c r="Q18" s="6">
        <v>4850</v>
      </c>
      <c r="R18" s="6">
        <v>131753</v>
      </c>
      <c r="S18" s="6">
        <v>79718</v>
      </c>
      <c r="T18" s="6">
        <v>7095</v>
      </c>
      <c r="U18" s="6">
        <v>86813</v>
      </c>
      <c r="V18" s="6">
        <v>9603</v>
      </c>
      <c r="W18" s="6">
        <v>2378</v>
      </c>
      <c r="X18" s="6">
        <v>0</v>
      </c>
      <c r="Y18" s="6">
        <v>0</v>
      </c>
      <c r="Z18" s="6">
        <v>976</v>
      </c>
      <c r="AA18" s="6">
        <v>0</v>
      </c>
      <c r="AB18" s="6">
        <v>1856</v>
      </c>
      <c r="AC18" s="4" t="s">
        <v>233</v>
      </c>
      <c r="AD18" s="6">
        <v>14813</v>
      </c>
      <c r="AE18" s="6">
        <v>2252</v>
      </c>
      <c r="AF18" s="6">
        <v>0</v>
      </c>
      <c r="AG18" s="6">
        <v>0</v>
      </c>
      <c r="AH18" s="6">
        <v>10758</v>
      </c>
      <c r="AI18" s="6">
        <v>3900</v>
      </c>
      <c r="AJ18" s="6">
        <v>10057</v>
      </c>
      <c r="AK18" s="6">
        <v>4529</v>
      </c>
      <c r="AL18" s="4" t="s">
        <v>234</v>
      </c>
      <c r="AM18" s="6">
        <v>31496</v>
      </c>
      <c r="AN18" s="6">
        <v>133122</v>
      </c>
      <c r="AO18" s="6">
        <v>0</v>
      </c>
      <c r="AP18" s="6">
        <v>133122</v>
      </c>
      <c r="AQ18" s="4"/>
      <c r="AR18" s="4"/>
      <c r="AS18" s="4"/>
      <c r="AT18" s="4"/>
      <c r="AU18" s="5"/>
      <c r="AV18" s="5"/>
      <c r="AW18" s="4"/>
      <c r="AX18" s="4"/>
      <c r="AY18" s="4"/>
      <c r="AZ18" s="4"/>
      <c r="BA18" s="5"/>
      <c r="BB18" s="5"/>
      <c r="BC18" s="4"/>
      <c r="BD18" s="4"/>
      <c r="BE18" s="4"/>
      <c r="BF18" s="4"/>
      <c r="BG18" s="4"/>
      <c r="BH18" s="4"/>
      <c r="BI18" s="4"/>
      <c r="BJ18" s="4"/>
      <c r="BK18" s="7"/>
      <c r="BL18" s="4"/>
      <c r="BM18" s="4"/>
      <c r="BN18" s="7"/>
      <c r="BO18" s="4"/>
    </row>
    <row r="19" spans="1:67" x14ac:dyDescent="0.2">
      <c r="A19" s="3" t="s">
        <v>89</v>
      </c>
      <c r="B19" s="4" t="s">
        <v>90</v>
      </c>
      <c r="C19" s="5">
        <v>5405</v>
      </c>
      <c r="D19" s="6">
        <v>368173</v>
      </c>
      <c r="E19" s="6">
        <v>104705</v>
      </c>
      <c r="F19" s="6">
        <v>0</v>
      </c>
      <c r="G19" s="6">
        <v>0</v>
      </c>
      <c r="H19" s="6">
        <v>9784</v>
      </c>
      <c r="I19" s="4" t="s">
        <v>50</v>
      </c>
      <c r="J19" s="6">
        <v>482662</v>
      </c>
      <c r="K19" s="6">
        <v>0</v>
      </c>
      <c r="L19" s="6">
        <v>0</v>
      </c>
      <c r="M19" s="6">
        <v>0</v>
      </c>
      <c r="N19" s="6">
        <v>400000</v>
      </c>
      <c r="O19" s="6">
        <v>0</v>
      </c>
      <c r="P19" s="4" t="s">
        <v>50</v>
      </c>
      <c r="Q19" s="6">
        <v>400000</v>
      </c>
      <c r="R19" s="6">
        <v>882662</v>
      </c>
      <c r="S19" s="6">
        <v>300585</v>
      </c>
      <c r="T19" s="6">
        <v>115858</v>
      </c>
      <c r="U19" s="6">
        <v>416443</v>
      </c>
      <c r="V19" s="6">
        <v>24667</v>
      </c>
      <c r="W19" s="6">
        <v>2378</v>
      </c>
      <c r="X19" s="6">
        <v>17925</v>
      </c>
      <c r="Y19" s="6">
        <v>3587</v>
      </c>
      <c r="Z19" s="6">
        <v>976</v>
      </c>
      <c r="AA19" s="6">
        <v>10520</v>
      </c>
      <c r="AB19" s="6">
        <v>11276</v>
      </c>
      <c r="AC19" s="4" t="s">
        <v>235</v>
      </c>
      <c r="AD19" s="6">
        <v>71329</v>
      </c>
      <c r="AE19" s="6">
        <v>0</v>
      </c>
      <c r="AF19" s="6">
        <v>1000</v>
      </c>
      <c r="AG19" s="6">
        <v>0</v>
      </c>
      <c r="AH19" s="6">
        <v>94379</v>
      </c>
      <c r="AI19" s="6">
        <v>8486</v>
      </c>
      <c r="AJ19" s="6">
        <v>10057</v>
      </c>
      <c r="AK19" s="6">
        <v>3340</v>
      </c>
      <c r="AL19" s="4" t="s">
        <v>236</v>
      </c>
      <c r="AM19" s="6">
        <v>117262</v>
      </c>
      <c r="AN19" s="6">
        <v>605034</v>
      </c>
      <c r="AO19" s="6">
        <v>0</v>
      </c>
      <c r="AP19" s="6">
        <v>605034</v>
      </c>
      <c r="AQ19" s="4"/>
      <c r="AR19" s="4"/>
      <c r="AS19" s="4"/>
      <c r="AT19" s="4"/>
      <c r="AU19" s="5"/>
      <c r="AV19" s="5"/>
      <c r="AW19" s="4"/>
      <c r="AX19" s="4"/>
      <c r="AY19" s="4"/>
      <c r="AZ19" s="4"/>
      <c r="BA19" s="5"/>
      <c r="BB19" s="5"/>
      <c r="BC19" s="4"/>
      <c r="BD19" s="4"/>
      <c r="BE19" s="4"/>
      <c r="BF19" s="4"/>
      <c r="BG19" s="6"/>
      <c r="BH19" s="4"/>
      <c r="BI19" s="4"/>
      <c r="BJ19" s="4"/>
      <c r="BK19" s="7"/>
      <c r="BL19" s="4"/>
      <c r="BM19" s="4"/>
      <c r="BN19" s="7"/>
      <c r="BO19" s="4"/>
    </row>
    <row r="20" spans="1:67" x14ac:dyDescent="0.2">
      <c r="A20" s="3" t="s">
        <v>91</v>
      </c>
      <c r="B20" s="4" t="s">
        <v>92</v>
      </c>
      <c r="C20" s="5">
        <v>28769</v>
      </c>
      <c r="D20" s="6">
        <v>612823</v>
      </c>
      <c r="E20" s="6">
        <v>119438</v>
      </c>
      <c r="F20" s="6">
        <v>0</v>
      </c>
      <c r="G20" s="6">
        <v>0</v>
      </c>
      <c r="H20" s="6">
        <v>14854</v>
      </c>
      <c r="I20" s="4" t="s">
        <v>93</v>
      </c>
      <c r="J20" s="6">
        <v>747115</v>
      </c>
      <c r="K20" s="6">
        <v>0</v>
      </c>
      <c r="L20" s="6">
        <v>0</v>
      </c>
      <c r="M20" s="6">
        <v>0</v>
      </c>
      <c r="N20" s="6">
        <v>0</v>
      </c>
      <c r="O20" s="6">
        <v>0</v>
      </c>
      <c r="P20" s="4" t="s">
        <v>50</v>
      </c>
      <c r="Q20" s="6">
        <v>0</v>
      </c>
      <c r="R20" s="6">
        <v>747115</v>
      </c>
      <c r="S20" s="6">
        <v>319818</v>
      </c>
      <c r="T20" s="6">
        <v>235532</v>
      </c>
      <c r="U20" s="6">
        <v>555350</v>
      </c>
      <c r="V20" s="6">
        <v>2265</v>
      </c>
      <c r="W20" s="6">
        <v>8551</v>
      </c>
      <c r="X20" s="6">
        <v>3130</v>
      </c>
      <c r="Y20" s="6">
        <v>0</v>
      </c>
      <c r="Z20" s="6">
        <v>3509</v>
      </c>
      <c r="AA20" s="6">
        <v>0</v>
      </c>
      <c r="AB20" s="6">
        <v>850</v>
      </c>
      <c r="AC20" s="4" t="s">
        <v>237</v>
      </c>
      <c r="AD20" s="6">
        <v>18305</v>
      </c>
      <c r="AE20" s="6">
        <v>0</v>
      </c>
      <c r="AF20" s="6">
        <v>0</v>
      </c>
      <c r="AG20" s="6">
        <v>0</v>
      </c>
      <c r="AH20" s="6">
        <v>41147</v>
      </c>
      <c r="AI20" s="6">
        <v>3612</v>
      </c>
      <c r="AJ20" s="6">
        <v>36162</v>
      </c>
      <c r="AK20" s="6">
        <v>3097</v>
      </c>
      <c r="AL20" s="4" t="s">
        <v>238</v>
      </c>
      <c r="AM20" s="6">
        <v>84018</v>
      </c>
      <c r="AN20" s="6">
        <v>657673</v>
      </c>
      <c r="AO20" s="6">
        <v>0</v>
      </c>
      <c r="AP20" s="6">
        <v>657673</v>
      </c>
      <c r="AQ20" s="4"/>
      <c r="AR20" s="4"/>
      <c r="AS20" s="4"/>
      <c r="AT20" s="4"/>
      <c r="AU20" s="5"/>
      <c r="AV20" s="5"/>
      <c r="AW20" s="4"/>
      <c r="AX20" s="4"/>
      <c r="AY20" s="4"/>
      <c r="AZ20" s="4"/>
      <c r="BA20" s="5"/>
      <c r="BB20" s="5"/>
      <c r="BC20" s="4"/>
      <c r="BD20" s="4"/>
      <c r="BE20" s="4"/>
      <c r="BF20" s="4"/>
      <c r="BG20" s="6"/>
      <c r="BH20" s="4"/>
      <c r="BI20" s="5"/>
      <c r="BJ20" s="4"/>
      <c r="BK20" s="7"/>
      <c r="BL20" s="4"/>
      <c r="BM20" s="4"/>
      <c r="BN20" s="7"/>
      <c r="BO20" s="4"/>
    </row>
    <row r="21" spans="1:67" x14ac:dyDescent="0.2">
      <c r="A21" s="3" t="s">
        <v>94</v>
      </c>
      <c r="B21" s="4" t="s">
        <v>95</v>
      </c>
      <c r="C21" s="5">
        <v>21105</v>
      </c>
      <c r="D21" s="6">
        <v>1026777</v>
      </c>
      <c r="E21" s="6">
        <v>211703</v>
      </c>
      <c r="F21" s="6">
        <v>0</v>
      </c>
      <c r="G21" s="6">
        <v>0</v>
      </c>
      <c r="H21" s="6">
        <v>2040</v>
      </c>
      <c r="I21" s="4" t="s">
        <v>96</v>
      </c>
      <c r="J21" s="6">
        <v>1240520</v>
      </c>
      <c r="K21" s="6">
        <v>0</v>
      </c>
      <c r="L21" s="6">
        <v>0</v>
      </c>
      <c r="M21" s="6">
        <v>0</v>
      </c>
      <c r="N21" s="6">
        <v>26956</v>
      </c>
      <c r="O21" s="6">
        <v>0</v>
      </c>
      <c r="P21" s="4" t="s">
        <v>395</v>
      </c>
      <c r="Q21" s="6">
        <v>26956</v>
      </c>
      <c r="R21" s="6">
        <v>1267476</v>
      </c>
      <c r="S21" s="6">
        <v>644632</v>
      </c>
      <c r="T21" s="6">
        <v>315660</v>
      </c>
      <c r="U21" s="6">
        <v>960292</v>
      </c>
      <c r="V21" s="6">
        <v>102227</v>
      </c>
      <c r="W21" s="6">
        <v>7074</v>
      </c>
      <c r="X21" s="6">
        <v>11443</v>
      </c>
      <c r="Y21" s="6">
        <v>8878</v>
      </c>
      <c r="Z21" s="6">
        <v>2902</v>
      </c>
      <c r="AA21" s="6">
        <v>10304</v>
      </c>
      <c r="AB21" s="6">
        <v>15282</v>
      </c>
      <c r="AC21" s="4" t="s">
        <v>213</v>
      </c>
      <c r="AD21" s="6">
        <v>158110</v>
      </c>
      <c r="AE21" s="6">
        <v>0</v>
      </c>
      <c r="AF21" s="6">
        <v>0</v>
      </c>
      <c r="AG21" s="6">
        <v>0</v>
      </c>
      <c r="AH21" s="6">
        <v>61939</v>
      </c>
      <c r="AI21" s="6">
        <v>17136</v>
      </c>
      <c r="AJ21" s="6">
        <v>29915</v>
      </c>
      <c r="AK21" s="6">
        <v>13128</v>
      </c>
      <c r="AL21" s="4" t="s">
        <v>239</v>
      </c>
      <c r="AM21" s="6">
        <v>122118</v>
      </c>
      <c r="AN21" s="6">
        <v>1240520</v>
      </c>
      <c r="AO21" s="6">
        <v>26956</v>
      </c>
      <c r="AP21" s="6">
        <v>1267476</v>
      </c>
      <c r="AQ21" s="4"/>
      <c r="AR21" s="4"/>
      <c r="AS21" s="4"/>
      <c r="AT21" s="4"/>
      <c r="AU21" s="5"/>
      <c r="AV21" s="5"/>
      <c r="AW21" s="4"/>
      <c r="AX21" s="4"/>
      <c r="AY21" s="4"/>
      <c r="AZ21" s="4"/>
      <c r="BA21" s="5"/>
      <c r="BB21" s="5"/>
      <c r="BC21" s="4"/>
      <c r="BD21" s="4"/>
      <c r="BE21" s="4"/>
      <c r="BF21" s="4"/>
      <c r="BG21" s="4"/>
      <c r="BH21" s="4"/>
      <c r="BI21" s="4"/>
      <c r="BJ21" s="4"/>
      <c r="BK21" s="7"/>
      <c r="BL21" s="4"/>
      <c r="BM21" s="4"/>
      <c r="BN21" s="7"/>
      <c r="BO21" s="4"/>
    </row>
    <row r="22" spans="1:67" x14ac:dyDescent="0.2">
      <c r="A22" s="3" t="s">
        <v>97</v>
      </c>
      <c r="B22" s="4" t="s">
        <v>98</v>
      </c>
      <c r="C22" s="5">
        <v>3492</v>
      </c>
      <c r="D22" s="6">
        <v>171436</v>
      </c>
      <c r="E22" s="6">
        <v>35772</v>
      </c>
      <c r="F22" s="6">
        <v>0</v>
      </c>
      <c r="G22" s="6">
        <v>0</v>
      </c>
      <c r="H22" s="6">
        <v>35000</v>
      </c>
      <c r="I22" s="4" t="s">
        <v>99</v>
      </c>
      <c r="J22" s="6">
        <v>242208</v>
      </c>
      <c r="K22" s="6">
        <v>0</v>
      </c>
      <c r="L22" s="6">
        <v>0</v>
      </c>
      <c r="M22" s="6">
        <v>0</v>
      </c>
      <c r="N22" s="6">
        <v>0</v>
      </c>
      <c r="O22" s="6">
        <v>0</v>
      </c>
      <c r="P22" s="4" t="s">
        <v>395</v>
      </c>
      <c r="Q22" s="6">
        <v>0</v>
      </c>
      <c r="R22" s="6">
        <v>242208</v>
      </c>
      <c r="S22" s="6">
        <v>133800</v>
      </c>
      <c r="T22" s="6">
        <v>20819</v>
      </c>
      <c r="U22" s="6">
        <v>154619</v>
      </c>
      <c r="V22" s="6">
        <v>11857</v>
      </c>
      <c r="W22" s="6">
        <v>2378</v>
      </c>
      <c r="X22" s="6">
        <v>2000</v>
      </c>
      <c r="Y22" s="6">
        <v>0</v>
      </c>
      <c r="Z22" s="6">
        <v>976</v>
      </c>
      <c r="AA22" s="6">
        <v>0</v>
      </c>
      <c r="AB22" s="6">
        <v>5185</v>
      </c>
      <c r="AC22" s="4" t="s">
        <v>240</v>
      </c>
      <c r="AD22" s="6">
        <v>22396</v>
      </c>
      <c r="AE22" s="6">
        <v>0</v>
      </c>
      <c r="AF22" s="6">
        <v>0</v>
      </c>
      <c r="AG22" s="6">
        <v>0</v>
      </c>
      <c r="AH22" s="6">
        <v>35000</v>
      </c>
      <c r="AI22" s="6">
        <v>3447</v>
      </c>
      <c r="AJ22" s="6">
        <v>10057</v>
      </c>
      <c r="AK22" s="6">
        <v>16689</v>
      </c>
      <c r="AL22" s="4" t="s">
        <v>241</v>
      </c>
      <c r="AM22" s="6">
        <v>65193</v>
      </c>
      <c r="AN22" s="6">
        <v>242208</v>
      </c>
      <c r="AO22" s="6">
        <v>0</v>
      </c>
      <c r="AP22" s="6">
        <v>242208</v>
      </c>
      <c r="AQ22" s="4"/>
      <c r="AR22" s="4"/>
      <c r="AS22" s="4"/>
      <c r="AT22" s="4"/>
      <c r="AU22" s="5"/>
      <c r="AV22" s="5"/>
      <c r="AW22" s="4"/>
      <c r="AX22" s="4"/>
      <c r="AY22" s="4"/>
      <c r="AZ22" s="4"/>
      <c r="BA22" s="5"/>
      <c r="BB22" s="5"/>
      <c r="BC22" s="4"/>
      <c r="BD22" s="4"/>
      <c r="BE22" s="4"/>
      <c r="BF22" s="4"/>
      <c r="BG22" s="6"/>
      <c r="BH22" s="4"/>
      <c r="BI22" s="4"/>
      <c r="BJ22" s="4"/>
      <c r="BK22" s="7"/>
      <c r="BL22" s="4"/>
      <c r="BM22" s="4"/>
      <c r="BN22" s="7"/>
      <c r="BO22" s="4"/>
    </row>
    <row r="23" spans="1:67" x14ac:dyDescent="0.2">
      <c r="A23" s="3" t="s">
        <v>100</v>
      </c>
      <c r="B23" s="4" t="s">
        <v>101</v>
      </c>
      <c r="C23" s="5">
        <v>16150</v>
      </c>
      <c r="D23" s="6">
        <v>668161</v>
      </c>
      <c r="E23" s="6">
        <v>141336</v>
      </c>
      <c r="F23" s="6">
        <v>0</v>
      </c>
      <c r="G23" s="6">
        <v>0</v>
      </c>
      <c r="H23" s="6">
        <v>25681</v>
      </c>
      <c r="I23" s="4" t="s">
        <v>102</v>
      </c>
      <c r="J23" s="6">
        <v>835178</v>
      </c>
      <c r="K23" s="6">
        <v>100000</v>
      </c>
      <c r="L23" s="6">
        <v>0</v>
      </c>
      <c r="M23" s="6">
        <v>0</v>
      </c>
      <c r="N23" s="6">
        <v>0</v>
      </c>
      <c r="O23" s="6">
        <v>0</v>
      </c>
      <c r="P23" s="4" t="s">
        <v>50</v>
      </c>
      <c r="Q23" s="6">
        <v>100000</v>
      </c>
      <c r="R23" s="6">
        <v>935178</v>
      </c>
      <c r="S23" s="6">
        <v>405384</v>
      </c>
      <c r="T23" s="6">
        <v>72607</v>
      </c>
      <c r="U23" s="6">
        <v>477991</v>
      </c>
      <c r="V23" s="6">
        <v>46352</v>
      </c>
      <c r="W23" s="6">
        <v>5413</v>
      </c>
      <c r="X23" s="6">
        <v>3631</v>
      </c>
      <c r="Y23" s="6">
        <v>0</v>
      </c>
      <c r="Z23" s="6">
        <v>2221</v>
      </c>
      <c r="AA23" s="6">
        <v>30626</v>
      </c>
      <c r="AB23" s="6">
        <v>11160</v>
      </c>
      <c r="AC23" s="4" t="s">
        <v>242</v>
      </c>
      <c r="AD23" s="6">
        <v>99403</v>
      </c>
      <c r="AE23" s="6">
        <v>843</v>
      </c>
      <c r="AF23" s="6">
        <v>150</v>
      </c>
      <c r="AG23" s="6">
        <v>30</v>
      </c>
      <c r="AH23" s="6">
        <v>142581</v>
      </c>
      <c r="AI23" s="6">
        <v>10423</v>
      </c>
      <c r="AJ23" s="6">
        <v>22891</v>
      </c>
      <c r="AK23" s="6">
        <v>7866</v>
      </c>
      <c r="AL23" s="4" t="s">
        <v>243</v>
      </c>
      <c r="AM23" s="6">
        <v>184784</v>
      </c>
      <c r="AN23" s="6">
        <v>762178</v>
      </c>
      <c r="AO23" s="6">
        <v>0</v>
      </c>
      <c r="AP23" s="6">
        <v>762178</v>
      </c>
      <c r="AQ23" s="4"/>
      <c r="AR23" s="4"/>
      <c r="AS23" s="4"/>
      <c r="AT23" s="4"/>
      <c r="AU23" s="5"/>
      <c r="AV23" s="5"/>
      <c r="AW23" s="4"/>
      <c r="AX23" s="4"/>
      <c r="AY23" s="4"/>
      <c r="AZ23" s="4"/>
      <c r="BA23" s="5"/>
      <c r="BB23" s="5"/>
      <c r="BC23" s="4"/>
      <c r="BD23" s="4"/>
      <c r="BE23" s="4"/>
      <c r="BF23" s="4"/>
      <c r="BG23" s="6"/>
      <c r="BH23" s="4"/>
      <c r="BI23" s="4"/>
      <c r="BJ23" s="4"/>
      <c r="BK23" s="7"/>
      <c r="BL23" s="4"/>
      <c r="BM23" s="4"/>
      <c r="BN23" s="7"/>
      <c r="BO23" s="4"/>
    </row>
    <row r="24" spans="1:67" x14ac:dyDescent="0.2">
      <c r="A24" s="3" t="s">
        <v>103</v>
      </c>
      <c r="B24" s="4" t="s">
        <v>104</v>
      </c>
      <c r="C24" s="5">
        <v>15868</v>
      </c>
      <c r="D24" s="6">
        <v>400000</v>
      </c>
      <c r="E24" s="6">
        <v>0</v>
      </c>
      <c r="F24" s="6">
        <v>0</v>
      </c>
      <c r="G24" s="6">
        <v>0</v>
      </c>
      <c r="H24" s="6">
        <v>525452</v>
      </c>
      <c r="I24" s="4" t="s">
        <v>105</v>
      </c>
      <c r="J24" s="6">
        <v>925452</v>
      </c>
      <c r="K24" s="6">
        <v>0</v>
      </c>
      <c r="L24" s="6">
        <v>0</v>
      </c>
      <c r="M24" s="6">
        <v>0</v>
      </c>
      <c r="N24" s="6">
        <v>0</v>
      </c>
      <c r="O24" s="6">
        <v>0</v>
      </c>
      <c r="P24" s="4" t="s">
        <v>399</v>
      </c>
      <c r="Q24" s="6">
        <v>0</v>
      </c>
      <c r="R24" s="6">
        <v>925452</v>
      </c>
      <c r="S24" s="6">
        <v>416634</v>
      </c>
      <c r="T24" s="6">
        <v>266175</v>
      </c>
      <c r="U24" s="6">
        <v>682809</v>
      </c>
      <c r="V24" s="6">
        <v>40699</v>
      </c>
      <c r="W24" s="6">
        <v>5318</v>
      </c>
      <c r="X24" s="6">
        <v>4341</v>
      </c>
      <c r="Y24" s="6">
        <v>0</v>
      </c>
      <c r="Z24" s="6">
        <v>2182</v>
      </c>
      <c r="AA24" s="6">
        <v>10517</v>
      </c>
      <c r="AB24" s="6">
        <v>9675</v>
      </c>
      <c r="AC24" s="4" t="s">
        <v>244</v>
      </c>
      <c r="AD24" s="6">
        <v>72732</v>
      </c>
      <c r="AE24" s="6">
        <v>0</v>
      </c>
      <c r="AF24" s="6">
        <v>0</v>
      </c>
      <c r="AG24" s="6">
        <v>0</v>
      </c>
      <c r="AH24" s="6">
        <v>92438</v>
      </c>
      <c r="AI24" s="6">
        <v>6582</v>
      </c>
      <c r="AJ24" s="6">
        <v>22492</v>
      </c>
      <c r="AK24" s="6">
        <v>48399</v>
      </c>
      <c r="AL24" s="4" t="s">
        <v>245</v>
      </c>
      <c r="AM24" s="6">
        <v>169911</v>
      </c>
      <c r="AN24" s="6">
        <v>925452</v>
      </c>
      <c r="AO24" s="6">
        <v>0</v>
      </c>
      <c r="AP24" s="6">
        <v>925452</v>
      </c>
      <c r="AQ24" s="4"/>
      <c r="AR24" s="4"/>
      <c r="AS24" s="4"/>
      <c r="AT24" s="4"/>
      <c r="AU24" s="5"/>
      <c r="AV24" s="5"/>
      <c r="AW24" s="4"/>
      <c r="AX24" s="4"/>
      <c r="AY24" s="4"/>
      <c r="AZ24" s="4"/>
      <c r="BA24" s="5"/>
      <c r="BB24" s="5"/>
      <c r="BC24" s="4"/>
      <c r="BD24" s="4"/>
      <c r="BE24" s="4"/>
      <c r="BF24" s="4"/>
      <c r="BG24" s="4"/>
      <c r="BH24" s="4"/>
      <c r="BI24" s="4"/>
      <c r="BJ24" s="4"/>
      <c r="BK24" s="7"/>
      <c r="BL24" s="4"/>
      <c r="BM24" s="4"/>
      <c r="BN24" s="7"/>
      <c r="BO24" s="4"/>
    </row>
    <row r="25" spans="1:67" x14ac:dyDescent="0.2">
      <c r="A25" s="3" t="s">
        <v>106</v>
      </c>
      <c r="B25" s="4" t="s">
        <v>107</v>
      </c>
      <c r="C25" s="5">
        <v>1051</v>
      </c>
      <c r="D25" s="6">
        <v>497358</v>
      </c>
      <c r="E25" s="6">
        <v>91829</v>
      </c>
      <c r="F25" s="6">
        <v>0</v>
      </c>
      <c r="G25" s="6">
        <v>2500</v>
      </c>
      <c r="H25" s="6">
        <v>2600</v>
      </c>
      <c r="I25" s="4" t="s">
        <v>108</v>
      </c>
      <c r="J25" s="6">
        <v>594287</v>
      </c>
      <c r="K25" s="6">
        <v>40000</v>
      </c>
      <c r="L25" s="6">
        <v>0</v>
      </c>
      <c r="M25" s="6">
        <v>0</v>
      </c>
      <c r="N25" s="6">
        <v>79000</v>
      </c>
      <c r="O25" s="6">
        <v>0</v>
      </c>
      <c r="P25" s="4" t="s">
        <v>50</v>
      </c>
      <c r="Q25" s="6">
        <v>119000</v>
      </c>
      <c r="R25" s="6">
        <v>713287</v>
      </c>
      <c r="S25" s="6">
        <v>226725</v>
      </c>
      <c r="T25" s="6">
        <v>99495</v>
      </c>
      <c r="U25" s="6">
        <v>326220</v>
      </c>
      <c r="V25" s="6">
        <v>23484</v>
      </c>
      <c r="W25" s="6">
        <v>2378</v>
      </c>
      <c r="X25" s="6">
        <v>0</v>
      </c>
      <c r="Y25" s="6">
        <v>0</v>
      </c>
      <c r="Z25" s="6">
        <v>976</v>
      </c>
      <c r="AA25" s="6">
        <v>0</v>
      </c>
      <c r="AB25" s="6">
        <v>3612</v>
      </c>
      <c r="AC25" s="4" t="s">
        <v>246</v>
      </c>
      <c r="AD25" s="6">
        <v>30450</v>
      </c>
      <c r="AE25" s="6">
        <v>3371</v>
      </c>
      <c r="AF25" s="6">
        <v>1126</v>
      </c>
      <c r="AG25" s="6">
        <v>0</v>
      </c>
      <c r="AH25" s="6">
        <v>91875</v>
      </c>
      <c r="AI25" s="6">
        <v>27692</v>
      </c>
      <c r="AJ25" s="6">
        <v>10057</v>
      </c>
      <c r="AK25" s="6">
        <v>11167</v>
      </c>
      <c r="AL25" s="4" t="s">
        <v>247</v>
      </c>
      <c r="AM25" s="6">
        <v>145288</v>
      </c>
      <c r="AN25" s="6">
        <v>501958</v>
      </c>
      <c r="AO25" s="6">
        <v>12528</v>
      </c>
      <c r="AP25" s="6">
        <v>514486</v>
      </c>
      <c r="AQ25" s="4"/>
      <c r="AR25" s="4"/>
      <c r="AS25" s="4"/>
      <c r="AT25" s="4"/>
      <c r="AU25" s="5"/>
      <c r="AV25" s="5"/>
      <c r="AW25" s="4"/>
      <c r="AX25" s="4"/>
      <c r="AY25" s="4"/>
      <c r="AZ25" s="4"/>
      <c r="BA25" s="5"/>
      <c r="BB25" s="5"/>
      <c r="BC25" s="4"/>
      <c r="BD25" s="4"/>
      <c r="BE25" s="4"/>
      <c r="BF25" s="4"/>
      <c r="BG25" s="6"/>
      <c r="BH25" s="4"/>
      <c r="BI25" s="4"/>
      <c r="BJ25" s="4"/>
      <c r="BK25" s="7"/>
      <c r="BL25" s="4"/>
      <c r="BM25" s="4"/>
      <c r="BN25" s="7"/>
      <c r="BO25" s="4"/>
    </row>
    <row r="26" spans="1:67" x14ac:dyDescent="0.2">
      <c r="A26" s="3" t="s">
        <v>109</v>
      </c>
      <c r="B26" s="4" t="s">
        <v>110</v>
      </c>
      <c r="C26" s="5">
        <v>24672</v>
      </c>
      <c r="D26" s="6">
        <v>1942905</v>
      </c>
      <c r="E26" s="6">
        <v>409617</v>
      </c>
      <c r="F26" s="6">
        <v>224460</v>
      </c>
      <c r="G26" s="6">
        <v>10945</v>
      </c>
      <c r="H26" s="6">
        <v>132428</v>
      </c>
      <c r="I26" s="4" t="s">
        <v>111</v>
      </c>
      <c r="J26" s="6">
        <v>2720355</v>
      </c>
      <c r="K26" s="6">
        <v>0</v>
      </c>
      <c r="L26" s="6">
        <v>0</v>
      </c>
      <c r="M26" s="6">
        <v>0</v>
      </c>
      <c r="N26" s="6">
        <v>0</v>
      </c>
      <c r="O26" s="6">
        <v>0</v>
      </c>
      <c r="P26" s="4" t="s">
        <v>395</v>
      </c>
      <c r="Q26" s="6">
        <v>0</v>
      </c>
      <c r="R26" s="6">
        <v>2720355</v>
      </c>
      <c r="S26" s="6">
        <v>1171561</v>
      </c>
      <c r="T26" s="6">
        <v>394707</v>
      </c>
      <c r="U26" s="6">
        <v>1566268</v>
      </c>
      <c r="V26" s="6">
        <v>138151</v>
      </c>
      <c r="W26" s="6">
        <v>8269</v>
      </c>
      <c r="X26" s="6">
        <v>0</v>
      </c>
      <c r="Y26" s="6">
        <v>5000</v>
      </c>
      <c r="Z26" s="6">
        <v>3393</v>
      </c>
      <c r="AA26" s="6">
        <v>5000</v>
      </c>
      <c r="AB26" s="6">
        <v>72000</v>
      </c>
      <c r="AC26" s="4" t="s">
        <v>248</v>
      </c>
      <c r="AD26" s="6">
        <v>231813</v>
      </c>
      <c r="AE26" s="6">
        <v>7300</v>
      </c>
      <c r="AF26" s="6">
        <v>4000</v>
      </c>
      <c r="AG26" s="6">
        <v>0</v>
      </c>
      <c r="AH26" s="6">
        <v>384541</v>
      </c>
      <c r="AI26" s="6">
        <v>18000</v>
      </c>
      <c r="AJ26" s="6">
        <v>34971</v>
      </c>
      <c r="AK26" s="6">
        <v>350000</v>
      </c>
      <c r="AL26" s="4" t="s">
        <v>249</v>
      </c>
      <c r="AM26" s="6">
        <v>798812</v>
      </c>
      <c r="AN26" s="6">
        <v>2596893</v>
      </c>
      <c r="AO26" s="6">
        <v>33000</v>
      </c>
      <c r="AP26" s="6">
        <v>2629893</v>
      </c>
      <c r="AQ26" s="4"/>
      <c r="AR26" s="4"/>
      <c r="AS26" s="4"/>
      <c r="AT26" s="4"/>
      <c r="AU26" s="5"/>
      <c r="AV26" s="5"/>
      <c r="AW26" s="4"/>
      <c r="AX26" s="4"/>
      <c r="AY26" s="4"/>
      <c r="AZ26" s="4"/>
      <c r="BA26" s="5"/>
      <c r="BB26" s="5"/>
      <c r="BC26" s="4"/>
      <c r="BD26" s="4"/>
      <c r="BE26" s="4"/>
      <c r="BF26" s="4"/>
      <c r="BG26" s="4"/>
      <c r="BH26" s="4"/>
      <c r="BI26" s="5"/>
      <c r="BJ26" s="4"/>
      <c r="BK26" s="7"/>
      <c r="BL26" s="4"/>
      <c r="BM26" s="4"/>
      <c r="BN26" s="7"/>
      <c r="BO26" s="4"/>
    </row>
    <row r="27" spans="1:67" x14ac:dyDescent="0.2">
      <c r="A27" s="3" t="s">
        <v>112</v>
      </c>
      <c r="B27" s="4" t="s">
        <v>113</v>
      </c>
      <c r="C27" s="5">
        <v>1090</v>
      </c>
      <c r="D27" s="6">
        <v>11500</v>
      </c>
      <c r="E27" s="6">
        <v>26990</v>
      </c>
      <c r="F27" s="6">
        <v>0</v>
      </c>
      <c r="G27" s="6">
        <v>10857</v>
      </c>
      <c r="H27" s="6">
        <v>20924</v>
      </c>
      <c r="I27" s="4" t="s">
        <v>114</v>
      </c>
      <c r="J27" s="6">
        <v>70271</v>
      </c>
      <c r="K27" s="6">
        <v>0</v>
      </c>
      <c r="L27" s="6">
        <v>0</v>
      </c>
      <c r="M27" s="6">
        <v>0</v>
      </c>
      <c r="N27" s="6">
        <v>4975</v>
      </c>
      <c r="O27" s="6">
        <v>0</v>
      </c>
      <c r="P27" s="4" t="s">
        <v>395</v>
      </c>
      <c r="Q27" s="6">
        <v>4975</v>
      </c>
      <c r="R27" s="6">
        <v>75246</v>
      </c>
      <c r="S27" s="6">
        <v>37640</v>
      </c>
      <c r="T27" s="6">
        <v>1780</v>
      </c>
      <c r="U27" s="6">
        <v>39420</v>
      </c>
      <c r="V27" s="6">
        <v>5518</v>
      </c>
      <c r="W27" s="6">
        <v>2378</v>
      </c>
      <c r="X27" s="6">
        <v>0</v>
      </c>
      <c r="Y27" s="6">
        <v>0</v>
      </c>
      <c r="Z27" s="6">
        <v>976</v>
      </c>
      <c r="AA27" s="6">
        <v>0</v>
      </c>
      <c r="AB27" s="6">
        <v>231</v>
      </c>
      <c r="AC27" s="4" t="s">
        <v>250</v>
      </c>
      <c r="AD27" s="6">
        <v>9103</v>
      </c>
      <c r="AE27" s="6">
        <v>1066</v>
      </c>
      <c r="AF27" s="6">
        <v>56</v>
      </c>
      <c r="AG27" s="6">
        <v>0</v>
      </c>
      <c r="AH27" s="6">
        <v>8209</v>
      </c>
      <c r="AI27" s="6">
        <v>0</v>
      </c>
      <c r="AJ27" s="6">
        <v>10057</v>
      </c>
      <c r="AK27" s="6">
        <v>7088</v>
      </c>
      <c r="AL27" s="4" t="s">
        <v>251</v>
      </c>
      <c r="AM27" s="6">
        <v>26476</v>
      </c>
      <c r="AN27" s="6">
        <v>74999</v>
      </c>
      <c r="AO27" s="6">
        <v>4975</v>
      </c>
      <c r="AP27" s="6">
        <v>79974</v>
      </c>
      <c r="AQ27" s="4"/>
      <c r="AR27" s="4"/>
      <c r="AS27" s="4"/>
      <c r="AT27" s="4"/>
      <c r="AU27" s="5"/>
      <c r="AV27" s="5"/>
      <c r="AW27" s="4"/>
      <c r="AX27" s="4"/>
      <c r="AY27" s="4"/>
      <c r="AZ27" s="4"/>
      <c r="BA27" s="5"/>
      <c r="BB27" s="5"/>
      <c r="BC27" s="4"/>
      <c r="BD27" s="4"/>
      <c r="BE27" s="4"/>
      <c r="BF27" s="4"/>
      <c r="BG27" s="6"/>
      <c r="BH27" s="4"/>
      <c r="BI27" s="5"/>
      <c r="BJ27" s="4"/>
      <c r="BK27" s="7"/>
      <c r="BL27" s="4"/>
      <c r="BM27" s="4"/>
      <c r="BN27" s="7"/>
      <c r="BO27" s="4"/>
    </row>
    <row r="28" spans="1:67" x14ac:dyDescent="0.2">
      <c r="A28" s="3" t="s">
        <v>115</v>
      </c>
      <c r="B28" s="4" t="s">
        <v>113</v>
      </c>
      <c r="C28" s="5">
        <v>24487</v>
      </c>
      <c r="D28" s="6">
        <v>1315000</v>
      </c>
      <c r="E28" s="6">
        <v>243386</v>
      </c>
      <c r="F28" s="6">
        <v>0</v>
      </c>
      <c r="G28" s="6">
        <v>0</v>
      </c>
      <c r="H28" s="6">
        <v>88386</v>
      </c>
      <c r="I28" s="4" t="s">
        <v>116</v>
      </c>
      <c r="J28" s="6">
        <v>1646772</v>
      </c>
      <c r="K28" s="6">
        <v>0</v>
      </c>
      <c r="L28" s="6">
        <v>0</v>
      </c>
      <c r="M28" s="6">
        <v>0</v>
      </c>
      <c r="N28" s="6">
        <v>260735</v>
      </c>
      <c r="O28" s="6">
        <v>0</v>
      </c>
      <c r="P28" s="4" t="s">
        <v>50</v>
      </c>
      <c r="Q28" s="6">
        <v>260735</v>
      </c>
      <c r="R28" s="6">
        <v>1907507</v>
      </c>
      <c r="S28" s="6">
        <v>767416</v>
      </c>
      <c r="T28" s="6">
        <v>395142</v>
      </c>
      <c r="U28" s="6">
        <v>1162558</v>
      </c>
      <c r="V28" s="6">
        <v>69977</v>
      </c>
      <c r="W28" s="6">
        <v>8207</v>
      </c>
      <c r="X28" s="6">
        <v>15941</v>
      </c>
      <c r="Y28" s="6">
        <v>0</v>
      </c>
      <c r="Z28" s="6">
        <v>3368</v>
      </c>
      <c r="AA28" s="6">
        <v>49832</v>
      </c>
      <c r="AB28" s="6">
        <v>29998</v>
      </c>
      <c r="AC28" s="4" t="s">
        <v>252</v>
      </c>
      <c r="AD28" s="6">
        <v>177323</v>
      </c>
      <c r="AE28" s="6">
        <v>0</v>
      </c>
      <c r="AF28" s="6">
        <v>0</v>
      </c>
      <c r="AG28" s="6">
        <v>0</v>
      </c>
      <c r="AH28" s="6">
        <v>181589</v>
      </c>
      <c r="AI28" s="6">
        <v>21669</v>
      </c>
      <c r="AJ28" s="6">
        <v>34708</v>
      </c>
      <c r="AK28" s="6">
        <v>18769</v>
      </c>
      <c r="AL28" s="4" t="s">
        <v>253</v>
      </c>
      <c r="AM28" s="6">
        <v>256735</v>
      </c>
      <c r="AN28" s="6">
        <v>1596616</v>
      </c>
      <c r="AO28" s="6">
        <v>0</v>
      </c>
      <c r="AP28" s="6">
        <v>1596616</v>
      </c>
      <c r="AQ28" s="4"/>
      <c r="AR28" s="4"/>
      <c r="AS28" s="4"/>
      <c r="AT28" s="4"/>
      <c r="AU28" s="5"/>
      <c r="AV28" s="5"/>
      <c r="AW28" s="4"/>
      <c r="AX28" s="4"/>
      <c r="AY28" s="4"/>
      <c r="AZ28" s="4"/>
      <c r="BA28" s="5"/>
      <c r="BB28" s="5"/>
      <c r="BC28" s="4"/>
      <c r="BD28" s="4"/>
      <c r="BE28" s="4"/>
      <c r="BF28" s="4"/>
      <c r="BG28" s="4"/>
      <c r="BH28" s="4"/>
      <c r="BI28" s="4"/>
      <c r="BJ28" s="4"/>
      <c r="BK28" s="7"/>
      <c r="BL28" s="4"/>
      <c r="BM28" s="4"/>
      <c r="BN28" s="7"/>
      <c r="BO28" s="4"/>
    </row>
    <row r="29" spans="1:67" x14ac:dyDescent="0.2">
      <c r="A29" s="3" t="s">
        <v>117</v>
      </c>
      <c r="B29" s="4" t="s">
        <v>113</v>
      </c>
      <c r="C29" s="5">
        <v>908</v>
      </c>
      <c r="D29" s="6">
        <v>11500</v>
      </c>
      <c r="E29" s="6">
        <v>26127</v>
      </c>
      <c r="F29" s="6">
        <v>0</v>
      </c>
      <c r="G29" s="6">
        <v>0</v>
      </c>
      <c r="H29" s="6">
        <v>108793</v>
      </c>
      <c r="I29" s="4" t="s">
        <v>118</v>
      </c>
      <c r="J29" s="6">
        <v>146420</v>
      </c>
      <c r="K29" s="6">
        <v>0</v>
      </c>
      <c r="L29" s="6">
        <v>0</v>
      </c>
      <c r="M29" s="6">
        <v>0</v>
      </c>
      <c r="N29" s="6">
        <v>0</v>
      </c>
      <c r="O29" s="6">
        <v>0</v>
      </c>
      <c r="P29" s="4" t="s">
        <v>50</v>
      </c>
      <c r="Q29" s="6">
        <v>0</v>
      </c>
      <c r="R29" s="6">
        <v>146420</v>
      </c>
      <c r="S29" s="6">
        <v>53739</v>
      </c>
      <c r="T29" s="6">
        <v>4987</v>
      </c>
      <c r="U29" s="6">
        <v>58726</v>
      </c>
      <c r="V29" s="6">
        <v>3749</v>
      </c>
      <c r="W29" s="6">
        <v>2378</v>
      </c>
      <c r="X29" s="6">
        <v>0</v>
      </c>
      <c r="Y29" s="6">
        <v>0</v>
      </c>
      <c r="Z29" s="6">
        <v>976</v>
      </c>
      <c r="AA29" s="6">
        <v>510</v>
      </c>
      <c r="AB29" s="6">
        <v>598</v>
      </c>
      <c r="AC29" s="4" t="s">
        <v>50</v>
      </c>
      <c r="AD29" s="6">
        <v>8211</v>
      </c>
      <c r="AE29" s="6">
        <v>669</v>
      </c>
      <c r="AF29" s="6">
        <v>1617</v>
      </c>
      <c r="AG29" s="6">
        <v>0</v>
      </c>
      <c r="AH29" s="6">
        <v>5546</v>
      </c>
      <c r="AI29" s="6">
        <v>0</v>
      </c>
      <c r="AJ29" s="6">
        <v>10057</v>
      </c>
      <c r="AK29" s="6">
        <v>7735</v>
      </c>
      <c r="AL29" s="4" t="s">
        <v>254</v>
      </c>
      <c r="AM29" s="6">
        <v>25624</v>
      </c>
      <c r="AN29" s="6">
        <v>92561</v>
      </c>
      <c r="AO29" s="6">
        <v>0</v>
      </c>
      <c r="AP29" s="6">
        <v>92561</v>
      </c>
      <c r="AQ29" s="4"/>
      <c r="AR29" s="4"/>
      <c r="AS29" s="4"/>
      <c r="AT29" s="4"/>
      <c r="AU29" s="5"/>
      <c r="AV29" s="5"/>
      <c r="AW29" s="4"/>
      <c r="AX29" s="4"/>
      <c r="AY29" s="4"/>
      <c r="AZ29" s="4"/>
      <c r="BA29" s="5"/>
      <c r="BB29" s="5"/>
      <c r="BC29" s="4"/>
      <c r="BD29" s="4"/>
      <c r="BE29" s="4"/>
      <c r="BF29" s="4"/>
      <c r="BG29" s="6"/>
      <c r="BH29" s="4"/>
      <c r="BI29" s="5"/>
      <c r="BJ29" s="4"/>
      <c r="BK29" s="7"/>
      <c r="BL29" s="4"/>
      <c r="BM29" s="4"/>
      <c r="BN29" s="7"/>
      <c r="BO29" s="4"/>
    </row>
    <row r="30" spans="1:67" x14ac:dyDescent="0.2">
      <c r="A30" s="3" t="s">
        <v>119</v>
      </c>
      <c r="B30" s="4" t="s">
        <v>120</v>
      </c>
      <c r="C30" s="5">
        <v>32078</v>
      </c>
      <c r="D30" s="6">
        <v>966090</v>
      </c>
      <c r="E30" s="6">
        <v>198233</v>
      </c>
      <c r="F30" s="6">
        <v>0</v>
      </c>
      <c r="G30" s="6">
        <v>0</v>
      </c>
      <c r="H30" s="6">
        <v>20766</v>
      </c>
      <c r="I30" s="4" t="s">
        <v>121</v>
      </c>
      <c r="J30" s="6">
        <v>1185089</v>
      </c>
      <c r="K30" s="6">
        <v>0</v>
      </c>
      <c r="L30" s="6">
        <v>0</v>
      </c>
      <c r="M30" s="6">
        <v>0</v>
      </c>
      <c r="N30" s="6">
        <v>0</v>
      </c>
      <c r="O30" s="6">
        <v>0</v>
      </c>
      <c r="P30" s="4" t="s">
        <v>50</v>
      </c>
      <c r="Q30" s="6">
        <v>0</v>
      </c>
      <c r="R30" s="6">
        <v>1185089</v>
      </c>
      <c r="S30" s="6">
        <v>593198</v>
      </c>
      <c r="T30" s="6">
        <v>219999</v>
      </c>
      <c r="U30" s="6">
        <v>813197</v>
      </c>
      <c r="V30" s="6">
        <v>110422</v>
      </c>
      <c r="W30" s="6">
        <v>10751</v>
      </c>
      <c r="X30" s="6">
        <v>818</v>
      </c>
      <c r="Y30" s="6">
        <v>0</v>
      </c>
      <c r="Z30" s="6">
        <v>4412</v>
      </c>
      <c r="AA30" s="6">
        <v>5526</v>
      </c>
      <c r="AB30" s="6">
        <v>35510</v>
      </c>
      <c r="AC30" s="4" t="s">
        <v>255</v>
      </c>
      <c r="AD30" s="6">
        <v>167439</v>
      </c>
      <c r="AE30" s="6">
        <v>4384</v>
      </c>
      <c r="AF30" s="6">
        <v>3230</v>
      </c>
      <c r="AG30" s="6">
        <v>8846</v>
      </c>
      <c r="AH30" s="6">
        <v>54701</v>
      </c>
      <c r="AI30" s="6">
        <v>26766</v>
      </c>
      <c r="AJ30" s="6">
        <v>45468</v>
      </c>
      <c r="AK30" s="6">
        <v>66475</v>
      </c>
      <c r="AL30" s="4" t="s">
        <v>256</v>
      </c>
      <c r="AM30" s="6">
        <v>209870</v>
      </c>
      <c r="AN30" s="6">
        <v>1190506</v>
      </c>
      <c r="AO30" s="6">
        <v>0</v>
      </c>
      <c r="AP30" s="6">
        <v>1190506</v>
      </c>
      <c r="AQ30" s="4"/>
      <c r="AR30" s="4"/>
      <c r="AS30" s="4"/>
      <c r="AT30" s="4"/>
      <c r="AU30" s="5"/>
      <c r="AV30" s="5"/>
      <c r="AW30" s="4"/>
      <c r="AX30" s="4"/>
      <c r="AY30" s="4"/>
      <c r="AZ30" s="4"/>
      <c r="BA30" s="5"/>
      <c r="BB30" s="5"/>
      <c r="BC30" s="4"/>
      <c r="BD30" s="4"/>
      <c r="BE30" s="4"/>
      <c r="BF30" s="4"/>
      <c r="BG30" s="6"/>
      <c r="BH30" s="4"/>
      <c r="BI30" s="4"/>
      <c r="BJ30" s="4"/>
      <c r="BK30" s="7"/>
      <c r="BL30" s="4"/>
      <c r="BM30" s="4"/>
      <c r="BN30" s="7"/>
      <c r="BO30" s="4"/>
    </row>
    <row r="31" spans="1:67" x14ac:dyDescent="0.2">
      <c r="A31" s="3" t="s">
        <v>122</v>
      </c>
      <c r="B31" s="4" t="s">
        <v>123</v>
      </c>
      <c r="C31" s="5">
        <v>11967</v>
      </c>
      <c r="D31" s="6">
        <v>373815</v>
      </c>
      <c r="E31" s="6">
        <v>79060</v>
      </c>
      <c r="F31" s="6">
        <v>0</v>
      </c>
      <c r="G31" s="6">
        <v>3000</v>
      </c>
      <c r="H31" s="6">
        <v>9475</v>
      </c>
      <c r="I31" s="4" t="s">
        <v>124</v>
      </c>
      <c r="J31" s="6">
        <v>465350</v>
      </c>
      <c r="K31" s="6">
        <v>0</v>
      </c>
      <c r="L31" s="6">
        <v>0</v>
      </c>
      <c r="M31" s="6">
        <v>0</v>
      </c>
      <c r="N31" s="6">
        <v>76060</v>
      </c>
      <c r="O31" s="6">
        <v>0</v>
      </c>
      <c r="P31" s="4" t="s">
        <v>50</v>
      </c>
      <c r="Q31" s="6">
        <v>76060</v>
      </c>
      <c r="R31" s="6">
        <v>541410</v>
      </c>
      <c r="S31" s="6">
        <v>271993</v>
      </c>
      <c r="T31" s="6">
        <v>10650</v>
      </c>
      <c r="U31" s="6">
        <v>282643</v>
      </c>
      <c r="V31" s="6">
        <v>24147</v>
      </c>
      <c r="W31" s="6">
        <v>4011</v>
      </c>
      <c r="X31" s="6">
        <v>10000</v>
      </c>
      <c r="Y31" s="6">
        <v>0</v>
      </c>
      <c r="Z31" s="6">
        <v>1646</v>
      </c>
      <c r="AA31" s="6">
        <v>1800</v>
      </c>
      <c r="AB31" s="6">
        <v>8397</v>
      </c>
      <c r="AC31" s="4" t="s">
        <v>257</v>
      </c>
      <c r="AD31" s="6">
        <v>50001</v>
      </c>
      <c r="AE31" s="6">
        <v>2816</v>
      </c>
      <c r="AF31" s="6">
        <v>1620</v>
      </c>
      <c r="AG31" s="6">
        <v>0</v>
      </c>
      <c r="AH31" s="6">
        <v>0</v>
      </c>
      <c r="AI31" s="6">
        <v>3689</v>
      </c>
      <c r="AJ31" s="6">
        <v>16962</v>
      </c>
      <c r="AK31" s="6">
        <v>89265</v>
      </c>
      <c r="AL31" s="4" t="s">
        <v>258</v>
      </c>
      <c r="AM31" s="6">
        <v>114352</v>
      </c>
      <c r="AN31" s="6">
        <v>446996</v>
      </c>
      <c r="AO31" s="6">
        <v>0</v>
      </c>
      <c r="AP31" s="6">
        <v>446996</v>
      </c>
      <c r="AQ31" s="4"/>
      <c r="AR31" s="4"/>
      <c r="AS31" s="4"/>
      <c r="AT31" s="4"/>
      <c r="AU31" s="5"/>
      <c r="AV31" s="5"/>
      <c r="AW31" s="4"/>
      <c r="AX31" s="4"/>
      <c r="AY31" s="4"/>
      <c r="AZ31" s="4"/>
      <c r="BA31" s="5"/>
      <c r="BB31" s="5"/>
      <c r="BC31" s="4"/>
      <c r="BD31" s="4"/>
      <c r="BE31" s="4"/>
      <c r="BF31" s="4"/>
      <c r="BG31" s="4"/>
      <c r="BH31" s="4"/>
      <c r="BI31" s="4"/>
      <c r="BJ31" s="4"/>
      <c r="BK31" s="7"/>
      <c r="BL31" s="4"/>
      <c r="BM31" s="4"/>
      <c r="BN31" s="7"/>
      <c r="BO31" s="4"/>
    </row>
    <row r="32" spans="1:67" x14ac:dyDescent="0.2">
      <c r="A32" s="3" t="s">
        <v>125</v>
      </c>
      <c r="B32" s="4" t="s">
        <v>126</v>
      </c>
      <c r="C32" s="5">
        <v>71148</v>
      </c>
      <c r="D32" s="6">
        <v>1973367</v>
      </c>
      <c r="E32" s="6">
        <v>415582</v>
      </c>
      <c r="F32" s="6">
        <v>27376</v>
      </c>
      <c r="G32" s="6">
        <v>9143</v>
      </c>
      <c r="H32" s="6">
        <v>102206</v>
      </c>
      <c r="I32" s="4" t="s">
        <v>127</v>
      </c>
      <c r="J32" s="6">
        <v>2527674</v>
      </c>
      <c r="K32" s="6">
        <v>16168</v>
      </c>
      <c r="L32" s="6">
        <v>0</v>
      </c>
      <c r="M32" s="6">
        <v>0</v>
      </c>
      <c r="N32" s="6">
        <v>28184</v>
      </c>
      <c r="O32" s="6">
        <v>0</v>
      </c>
      <c r="P32" s="4" t="s">
        <v>50</v>
      </c>
      <c r="Q32" s="6">
        <v>44352</v>
      </c>
      <c r="R32" s="6">
        <v>2572026</v>
      </c>
      <c r="S32" s="6">
        <v>1378707</v>
      </c>
      <c r="T32" s="6">
        <v>595192</v>
      </c>
      <c r="U32" s="6">
        <v>1973899</v>
      </c>
      <c r="V32" s="6">
        <v>75706</v>
      </c>
      <c r="W32" s="6">
        <v>17760</v>
      </c>
      <c r="X32" s="6">
        <v>1295</v>
      </c>
      <c r="Y32" s="6">
        <v>0</v>
      </c>
      <c r="Z32" s="6">
        <v>7287</v>
      </c>
      <c r="AA32" s="6">
        <v>65166</v>
      </c>
      <c r="AB32" s="6">
        <v>12820</v>
      </c>
      <c r="AC32" s="4" t="s">
        <v>259</v>
      </c>
      <c r="AD32" s="6">
        <v>180034</v>
      </c>
      <c r="AE32" s="6">
        <v>1917</v>
      </c>
      <c r="AF32" s="6">
        <v>284</v>
      </c>
      <c r="AG32" s="6">
        <v>0</v>
      </c>
      <c r="AH32" s="6">
        <v>137980</v>
      </c>
      <c r="AI32" s="6">
        <v>29399</v>
      </c>
      <c r="AJ32" s="6">
        <v>75110</v>
      </c>
      <c r="AK32" s="6">
        <v>154544</v>
      </c>
      <c r="AL32" s="4" t="s">
        <v>260</v>
      </c>
      <c r="AM32" s="6">
        <v>399234</v>
      </c>
      <c r="AN32" s="6">
        <v>2553167</v>
      </c>
      <c r="AO32" s="6">
        <v>39012</v>
      </c>
      <c r="AP32" s="6">
        <v>2592179</v>
      </c>
      <c r="AQ32" s="4"/>
      <c r="AR32" s="4"/>
      <c r="AS32" s="4"/>
      <c r="AT32" s="4"/>
      <c r="AU32" s="5"/>
      <c r="AV32" s="5"/>
      <c r="AW32" s="4"/>
      <c r="AX32" s="4"/>
      <c r="AY32" s="4"/>
      <c r="AZ32" s="4"/>
      <c r="BA32" s="5"/>
      <c r="BB32" s="5"/>
      <c r="BC32" s="4"/>
      <c r="BD32" s="4"/>
      <c r="BE32" s="4"/>
      <c r="BF32" s="4"/>
      <c r="BG32" s="4"/>
      <c r="BH32" s="4"/>
      <c r="BI32" s="5"/>
      <c r="BJ32" s="4"/>
      <c r="BK32" s="7"/>
      <c r="BL32" s="4"/>
      <c r="BM32" s="4"/>
      <c r="BN32" s="7"/>
      <c r="BO32" s="4"/>
    </row>
    <row r="33" spans="1:67" x14ac:dyDescent="0.2">
      <c r="A33" s="3" t="s">
        <v>128</v>
      </c>
      <c r="B33" s="4" t="s">
        <v>129</v>
      </c>
      <c r="C33" s="5">
        <v>17389</v>
      </c>
      <c r="D33" s="6">
        <v>524880</v>
      </c>
      <c r="E33" s="6">
        <v>116067</v>
      </c>
      <c r="F33" s="6">
        <v>0</v>
      </c>
      <c r="G33" s="6">
        <v>0</v>
      </c>
      <c r="H33" s="6">
        <v>29192</v>
      </c>
      <c r="I33" s="4" t="s">
        <v>130</v>
      </c>
      <c r="J33" s="6">
        <v>670139</v>
      </c>
      <c r="K33" s="6">
        <v>0</v>
      </c>
      <c r="L33" s="6">
        <v>0</v>
      </c>
      <c r="M33" s="6">
        <v>0</v>
      </c>
      <c r="N33" s="6">
        <v>0</v>
      </c>
      <c r="O33" s="6">
        <v>0</v>
      </c>
      <c r="P33" s="4" t="s">
        <v>397</v>
      </c>
      <c r="Q33" s="6">
        <v>0</v>
      </c>
      <c r="R33" s="6">
        <v>670139</v>
      </c>
      <c r="S33" s="6">
        <v>400038</v>
      </c>
      <c r="T33" s="6">
        <v>97922</v>
      </c>
      <c r="U33" s="6">
        <v>497960</v>
      </c>
      <c r="V33" s="6">
        <v>34910</v>
      </c>
      <c r="W33" s="6">
        <v>5828</v>
      </c>
      <c r="X33" s="6">
        <v>0</v>
      </c>
      <c r="Y33" s="6">
        <v>1854</v>
      </c>
      <c r="Z33" s="6">
        <v>2391</v>
      </c>
      <c r="AA33" s="6">
        <v>1929</v>
      </c>
      <c r="AB33" s="6">
        <v>1623</v>
      </c>
      <c r="AC33" s="4" t="s">
        <v>261</v>
      </c>
      <c r="AD33" s="6">
        <v>48535</v>
      </c>
      <c r="AE33" s="6">
        <v>1582</v>
      </c>
      <c r="AF33" s="6">
        <v>0</v>
      </c>
      <c r="AG33" s="6">
        <v>0</v>
      </c>
      <c r="AH33" s="6">
        <v>80896</v>
      </c>
      <c r="AI33" s="6">
        <v>0</v>
      </c>
      <c r="AJ33" s="6">
        <v>24648</v>
      </c>
      <c r="AK33" s="6">
        <v>16518</v>
      </c>
      <c r="AL33" s="4" t="s">
        <v>262</v>
      </c>
      <c r="AM33" s="6">
        <v>123644</v>
      </c>
      <c r="AN33" s="6">
        <v>670139</v>
      </c>
      <c r="AO33" s="6">
        <v>0</v>
      </c>
      <c r="AP33" s="6">
        <v>670139</v>
      </c>
      <c r="AQ33" s="4"/>
      <c r="AR33" s="4"/>
      <c r="AS33" s="4"/>
      <c r="AT33" s="4"/>
      <c r="AU33" s="5"/>
      <c r="AV33" s="5"/>
      <c r="AW33" s="4"/>
      <c r="AX33" s="4"/>
      <c r="AY33" s="4"/>
      <c r="AZ33" s="4"/>
      <c r="BA33" s="5"/>
      <c r="BB33" s="5"/>
      <c r="BC33" s="4"/>
      <c r="BD33" s="4"/>
      <c r="BE33" s="4"/>
      <c r="BF33" s="4"/>
      <c r="BG33" s="6"/>
      <c r="BH33" s="4"/>
      <c r="BI33" s="5"/>
      <c r="BJ33" s="4"/>
      <c r="BK33" s="7"/>
      <c r="BL33" s="4"/>
      <c r="BM33" s="4"/>
      <c r="BN33" s="7"/>
      <c r="BO33" s="4"/>
    </row>
    <row r="34" spans="1:67" x14ac:dyDescent="0.2">
      <c r="A34" s="3" t="s">
        <v>131</v>
      </c>
      <c r="B34" s="4" t="s">
        <v>132</v>
      </c>
      <c r="C34" s="5">
        <v>178042</v>
      </c>
      <c r="D34" s="6">
        <v>3995000</v>
      </c>
      <c r="E34" s="6">
        <v>922767</v>
      </c>
      <c r="F34" s="6">
        <v>20000</v>
      </c>
      <c r="G34" s="6">
        <v>168545</v>
      </c>
      <c r="H34" s="6">
        <v>311415</v>
      </c>
      <c r="I34" s="4" t="s">
        <v>133</v>
      </c>
      <c r="J34" s="6">
        <v>5417727</v>
      </c>
      <c r="K34" s="6">
        <v>47300</v>
      </c>
      <c r="L34" s="6">
        <v>0</v>
      </c>
      <c r="M34" s="6">
        <v>0</v>
      </c>
      <c r="N34" s="6">
        <v>0</v>
      </c>
      <c r="O34" s="6">
        <v>0</v>
      </c>
      <c r="P34" s="4" t="s">
        <v>397</v>
      </c>
      <c r="Q34" s="6">
        <v>47300</v>
      </c>
      <c r="R34" s="6">
        <v>5465027</v>
      </c>
      <c r="S34" s="6">
        <v>3232747</v>
      </c>
      <c r="T34" s="6">
        <v>940792</v>
      </c>
      <c r="U34" s="6">
        <v>4173539</v>
      </c>
      <c r="V34" s="6">
        <v>68469</v>
      </c>
      <c r="W34" s="6">
        <v>43441</v>
      </c>
      <c r="X34" s="6">
        <v>18545</v>
      </c>
      <c r="Y34" s="6">
        <v>0</v>
      </c>
      <c r="Z34" s="6">
        <v>17825</v>
      </c>
      <c r="AA34" s="6">
        <v>11887</v>
      </c>
      <c r="AB34" s="6">
        <v>7506</v>
      </c>
      <c r="AC34" s="4" t="s">
        <v>213</v>
      </c>
      <c r="AD34" s="6">
        <v>167673</v>
      </c>
      <c r="AE34" s="6">
        <v>86085</v>
      </c>
      <c r="AF34" s="6">
        <v>18503</v>
      </c>
      <c r="AG34" s="6">
        <v>26179</v>
      </c>
      <c r="AH34" s="6">
        <v>412560</v>
      </c>
      <c r="AI34" s="6">
        <v>34807</v>
      </c>
      <c r="AJ34" s="6">
        <v>183717</v>
      </c>
      <c r="AK34" s="6">
        <v>314192</v>
      </c>
      <c r="AL34" s="4" t="s">
        <v>263</v>
      </c>
      <c r="AM34" s="6">
        <v>1076043</v>
      </c>
      <c r="AN34" s="6">
        <v>5417255</v>
      </c>
      <c r="AO34" s="6">
        <v>47300</v>
      </c>
      <c r="AP34" s="6">
        <v>5464555</v>
      </c>
      <c r="AQ34" s="4"/>
      <c r="AR34" s="4"/>
      <c r="AS34" s="4"/>
      <c r="AT34" s="4"/>
      <c r="AU34" s="5"/>
      <c r="AV34" s="5"/>
      <c r="AW34" s="4"/>
      <c r="AX34" s="4"/>
      <c r="AY34" s="4"/>
      <c r="AZ34" s="4"/>
      <c r="BA34" s="5"/>
      <c r="BB34" s="5"/>
      <c r="BC34" s="4"/>
      <c r="BD34" s="4"/>
      <c r="BE34" s="4"/>
      <c r="BF34" s="4"/>
      <c r="BG34" s="6"/>
      <c r="BH34" s="4"/>
      <c r="BI34" s="5"/>
      <c r="BJ34" s="4"/>
      <c r="BK34" s="7"/>
      <c r="BL34" s="4"/>
      <c r="BM34" s="4"/>
      <c r="BN34" s="7"/>
      <c r="BO34" s="4"/>
    </row>
    <row r="35" spans="1:67" x14ac:dyDescent="0.2">
      <c r="A35" s="3" t="s">
        <v>134</v>
      </c>
      <c r="B35" s="4" t="s">
        <v>132</v>
      </c>
      <c r="C35" s="5">
        <v>178042</v>
      </c>
      <c r="D35" s="6">
        <v>279412</v>
      </c>
      <c r="E35" s="6">
        <v>1064626</v>
      </c>
      <c r="F35" s="6">
        <v>629200</v>
      </c>
      <c r="G35" s="6">
        <v>1202767</v>
      </c>
      <c r="H35" s="6">
        <v>2791356</v>
      </c>
      <c r="I35" s="4" t="s">
        <v>135</v>
      </c>
      <c r="J35" s="6">
        <v>5967361</v>
      </c>
      <c r="K35" s="6">
        <v>0</v>
      </c>
      <c r="L35" s="6">
        <v>0</v>
      </c>
      <c r="M35" s="6">
        <v>450000</v>
      </c>
      <c r="N35" s="6">
        <v>823250</v>
      </c>
      <c r="O35" s="6">
        <v>343693</v>
      </c>
      <c r="P35" s="4" t="s">
        <v>351</v>
      </c>
      <c r="Q35" s="6">
        <v>1616943</v>
      </c>
      <c r="R35" s="6">
        <v>7584304</v>
      </c>
      <c r="S35" s="6">
        <v>2983827</v>
      </c>
      <c r="T35" s="6">
        <v>886584</v>
      </c>
      <c r="U35" s="6">
        <v>3870411</v>
      </c>
      <c r="V35" s="6">
        <v>216716</v>
      </c>
      <c r="W35" s="6">
        <v>16231</v>
      </c>
      <c r="X35" s="6">
        <v>0</v>
      </c>
      <c r="Y35" s="6">
        <v>6142</v>
      </c>
      <c r="Z35" s="6">
        <v>6660</v>
      </c>
      <c r="AA35" s="6">
        <v>191897</v>
      </c>
      <c r="AB35" s="6">
        <v>28959</v>
      </c>
      <c r="AC35" s="4" t="s">
        <v>264</v>
      </c>
      <c r="AD35" s="6">
        <v>466605</v>
      </c>
      <c r="AE35" s="6">
        <v>148456</v>
      </c>
      <c r="AF35" s="6">
        <v>190399</v>
      </c>
      <c r="AG35" s="6">
        <v>0</v>
      </c>
      <c r="AH35" s="6">
        <v>339971</v>
      </c>
      <c r="AI35" s="6">
        <v>61031</v>
      </c>
      <c r="AJ35" s="6">
        <v>68644</v>
      </c>
      <c r="AK35" s="6">
        <v>531739</v>
      </c>
      <c r="AL35" s="4" t="s">
        <v>265</v>
      </c>
      <c r="AM35" s="6">
        <v>1340240</v>
      </c>
      <c r="AN35" s="6">
        <v>5677256</v>
      </c>
      <c r="AO35" s="6">
        <v>0</v>
      </c>
      <c r="AP35" s="6">
        <v>5677256</v>
      </c>
      <c r="AQ35" s="4"/>
      <c r="AR35" s="4"/>
      <c r="AS35" s="4"/>
      <c r="AT35" s="4"/>
      <c r="AU35" s="5"/>
      <c r="AV35" s="5"/>
      <c r="AW35" s="4"/>
      <c r="AX35" s="4"/>
      <c r="AY35" s="4"/>
      <c r="AZ35" s="4"/>
      <c r="BA35" s="5"/>
      <c r="BB35" s="5"/>
      <c r="BC35" s="4"/>
      <c r="BD35" s="4"/>
      <c r="BE35" s="4"/>
      <c r="BF35" s="4"/>
      <c r="BG35" s="6"/>
      <c r="BH35" s="4"/>
      <c r="BI35" s="5"/>
      <c r="BJ35" s="4"/>
      <c r="BK35" s="7"/>
      <c r="BL35" s="4"/>
      <c r="BM35" s="4"/>
      <c r="BN35" s="7"/>
      <c r="BO35" s="4"/>
    </row>
    <row r="36" spans="1:67" x14ac:dyDescent="0.2">
      <c r="A36" s="3" t="s">
        <v>136</v>
      </c>
      <c r="B36" s="4" t="s">
        <v>137</v>
      </c>
      <c r="C36" s="5">
        <v>7708</v>
      </c>
      <c r="D36" s="6">
        <v>100000</v>
      </c>
      <c r="E36" s="6">
        <v>24996</v>
      </c>
      <c r="F36" s="6">
        <v>0</v>
      </c>
      <c r="G36" s="6">
        <v>0</v>
      </c>
      <c r="H36" s="6">
        <v>48454</v>
      </c>
      <c r="I36" s="4" t="s">
        <v>138</v>
      </c>
      <c r="J36" s="6">
        <v>173450</v>
      </c>
      <c r="K36" s="6">
        <v>0</v>
      </c>
      <c r="L36" s="6">
        <v>0</v>
      </c>
      <c r="M36" s="6">
        <v>0</v>
      </c>
      <c r="N36" s="6">
        <v>0</v>
      </c>
      <c r="O36" s="6">
        <v>0</v>
      </c>
      <c r="P36" s="4" t="s">
        <v>50</v>
      </c>
      <c r="Q36" s="6">
        <v>0</v>
      </c>
      <c r="R36" s="6">
        <v>173450</v>
      </c>
      <c r="S36" s="6">
        <v>89028</v>
      </c>
      <c r="T36" s="6">
        <v>7563</v>
      </c>
      <c r="U36" s="6">
        <v>96591</v>
      </c>
      <c r="V36" s="6">
        <v>9129</v>
      </c>
      <c r="W36" s="6">
        <v>2583</v>
      </c>
      <c r="X36" s="6">
        <v>0</v>
      </c>
      <c r="Y36" s="6">
        <v>0</v>
      </c>
      <c r="Z36" s="6">
        <v>1060</v>
      </c>
      <c r="AA36" s="6">
        <v>0</v>
      </c>
      <c r="AB36" s="6">
        <v>1316</v>
      </c>
      <c r="AC36" s="4" t="s">
        <v>266</v>
      </c>
      <c r="AD36" s="6">
        <v>14088</v>
      </c>
      <c r="AE36" s="6">
        <v>1375</v>
      </c>
      <c r="AF36" s="6">
        <v>175</v>
      </c>
      <c r="AG36" s="6">
        <v>0</v>
      </c>
      <c r="AH36" s="6">
        <v>21646</v>
      </c>
      <c r="AI36" s="6">
        <v>970</v>
      </c>
      <c r="AJ36" s="6">
        <v>10926</v>
      </c>
      <c r="AK36" s="6">
        <v>7790</v>
      </c>
      <c r="AL36" s="4" t="s">
        <v>267</v>
      </c>
      <c r="AM36" s="6">
        <v>42882</v>
      </c>
      <c r="AN36" s="6">
        <v>153561</v>
      </c>
      <c r="AO36" s="6">
        <v>0</v>
      </c>
      <c r="AP36" s="6">
        <v>153561</v>
      </c>
      <c r="AQ36" s="4"/>
      <c r="AR36" s="4"/>
      <c r="AS36" s="4"/>
      <c r="AT36" s="4"/>
      <c r="AU36" s="5"/>
      <c r="AV36" s="5"/>
      <c r="AW36" s="4"/>
      <c r="AX36" s="4"/>
      <c r="AY36" s="4"/>
      <c r="AZ36" s="4"/>
      <c r="BA36" s="5"/>
      <c r="BB36" s="5"/>
      <c r="BC36" s="4"/>
      <c r="BD36" s="4"/>
      <c r="BE36" s="4"/>
      <c r="BF36" s="4"/>
      <c r="BG36" s="4"/>
      <c r="BH36" s="4"/>
      <c r="BI36" s="4"/>
      <c r="BJ36" s="4"/>
      <c r="BK36" s="7"/>
      <c r="BL36" s="4"/>
      <c r="BM36" s="4"/>
      <c r="BN36" s="7"/>
      <c r="BO36" s="4"/>
    </row>
    <row r="37" spans="1:67" x14ac:dyDescent="0.2">
      <c r="A37" s="3" t="s">
        <v>139</v>
      </c>
      <c r="B37" s="4" t="s">
        <v>140</v>
      </c>
      <c r="C37" s="5">
        <v>4391</v>
      </c>
      <c r="D37" s="6">
        <v>252250</v>
      </c>
      <c r="E37" s="6">
        <v>52295</v>
      </c>
      <c r="F37" s="6">
        <v>0</v>
      </c>
      <c r="G37" s="6">
        <v>0</v>
      </c>
      <c r="H37" s="6">
        <v>11980</v>
      </c>
      <c r="I37" s="4" t="s">
        <v>141</v>
      </c>
      <c r="J37" s="6">
        <v>316525</v>
      </c>
      <c r="K37" s="6">
        <v>0</v>
      </c>
      <c r="L37" s="6">
        <v>0</v>
      </c>
      <c r="M37" s="6">
        <v>0</v>
      </c>
      <c r="N37" s="6">
        <v>0</v>
      </c>
      <c r="O37" s="6">
        <v>0</v>
      </c>
      <c r="P37" s="4" t="s">
        <v>50</v>
      </c>
      <c r="Q37" s="6">
        <v>0</v>
      </c>
      <c r="R37" s="6">
        <v>316525</v>
      </c>
      <c r="S37" s="6">
        <v>207523</v>
      </c>
      <c r="T37" s="6">
        <v>26472</v>
      </c>
      <c r="U37" s="6">
        <v>233995</v>
      </c>
      <c r="V37" s="6">
        <v>15960</v>
      </c>
      <c r="W37" s="6">
        <v>2378</v>
      </c>
      <c r="X37" s="6">
        <v>250</v>
      </c>
      <c r="Y37" s="6">
        <v>0</v>
      </c>
      <c r="Z37" s="6">
        <v>976</v>
      </c>
      <c r="AA37" s="6">
        <v>2500</v>
      </c>
      <c r="AB37" s="6">
        <v>1789</v>
      </c>
      <c r="AC37" s="4" t="s">
        <v>268</v>
      </c>
      <c r="AD37" s="6">
        <v>23853</v>
      </c>
      <c r="AE37" s="6">
        <v>1055</v>
      </c>
      <c r="AF37" s="6">
        <v>527</v>
      </c>
      <c r="AG37" s="6">
        <v>0</v>
      </c>
      <c r="AH37" s="6">
        <v>31152</v>
      </c>
      <c r="AI37" s="6">
        <v>4527</v>
      </c>
      <c r="AJ37" s="6">
        <v>10057</v>
      </c>
      <c r="AK37" s="6">
        <v>11359</v>
      </c>
      <c r="AL37" s="4" t="s">
        <v>269</v>
      </c>
      <c r="AM37" s="6">
        <v>58677</v>
      </c>
      <c r="AN37" s="6">
        <v>316525</v>
      </c>
      <c r="AO37" s="6">
        <v>0</v>
      </c>
      <c r="AP37" s="6">
        <v>316525</v>
      </c>
      <c r="AQ37" s="4"/>
      <c r="AR37" s="4"/>
      <c r="AS37" s="4"/>
      <c r="AT37" s="4"/>
      <c r="AU37" s="5"/>
      <c r="AV37" s="5"/>
      <c r="AW37" s="4"/>
      <c r="AX37" s="4"/>
      <c r="AY37" s="4"/>
      <c r="AZ37" s="4"/>
      <c r="BA37" s="5"/>
      <c r="BB37" s="5"/>
      <c r="BC37" s="4"/>
      <c r="BD37" s="4"/>
      <c r="BE37" s="4"/>
      <c r="BF37" s="4"/>
      <c r="BG37" s="6"/>
      <c r="BH37" s="4"/>
      <c r="BI37" s="4"/>
      <c r="BJ37" s="4"/>
      <c r="BK37" s="7"/>
      <c r="BL37" s="4"/>
      <c r="BM37" s="4"/>
      <c r="BN37" s="7"/>
      <c r="BO37" s="4"/>
    </row>
    <row r="38" spans="1:67" x14ac:dyDescent="0.2">
      <c r="A38" s="3" t="s">
        <v>142</v>
      </c>
      <c r="B38" s="4" t="s">
        <v>140</v>
      </c>
      <c r="C38" s="5">
        <v>5938</v>
      </c>
      <c r="D38" s="6">
        <v>254142</v>
      </c>
      <c r="E38" s="6">
        <v>52971</v>
      </c>
      <c r="F38" s="6">
        <v>0</v>
      </c>
      <c r="G38" s="6">
        <v>500</v>
      </c>
      <c r="H38" s="6">
        <v>81096</v>
      </c>
      <c r="I38" s="4" t="s">
        <v>143</v>
      </c>
      <c r="J38" s="6">
        <v>388709</v>
      </c>
      <c r="K38" s="6">
        <v>0</v>
      </c>
      <c r="L38" s="6">
        <v>0</v>
      </c>
      <c r="M38" s="6">
        <v>0</v>
      </c>
      <c r="N38" s="6">
        <v>0</v>
      </c>
      <c r="O38" s="6">
        <v>1371</v>
      </c>
      <c r="P38" s="4" t="s">
        <v>352</v>
      </c>
      <c r="Q38" s="6">
        <v>1371</v>
      </c>
      <c r="R38" s="6">
        <v>390080</v>
      </c>
      <c r="S38" s="6">
        <v>216761</v>
      </c>
      <c r="T38" s="6">
        <v>16582</v>
      </c>
      <c r="U38" s="6">
        <v>233343</v>
      </c>
      <c r="V38" s="6">
        <v>20629</v>
      </c>
      <c r="W38" s="6">
        <v>2378</v>
      </c>
      <c r="X38" s="6">
        <v>2000</v>
      </c>
      <c r="Y38" s="6">
        <v>0</v>
      </c>
      <c r="Z38" s="6">
        <v>976</v>
      </c>
      <c r="AA38" s="6">
        <v>0</v>
      </c>
      <c r="AB38" s="6">
        <v>5365</v>
      </c>
      <c r="AC38" s="4" t="s">
        <v>270</v>
      </c>
      <c r="AD38" s="6">
        <v>31348</v>
      </c>
      <c r="AE38" s="6">
        <v>1142</v>
      </c>
      <c r="AF38" s="6">
        <v>328</v>
      </c>
      <c r="AG38" s="6">
        <v>330</v>
      </c>
      <c r="AH38" s="6">
        <v>27836</v>
      </c>
      <c r="AI38" s="6">
        <v>7684</v>
      </c>
      <c r="AJ38" s="6">
        <v>10057</v>
      </c>
      <c r="AK38" s="6">
        <v>24017</v>
      </c>
      <c r="AL38" s="4" t="s">
        <v>271</v>
      </c>
      <c r="AM38" s="6">
        <v>71394</v>
      </c>
      <c r="AN38" s="6">
        <v>336085</v>
      </c>
      <c r="AO38" s="6">
        <v>17360</v>
      </c>
      <c r="AP38" s="6">
        <v>353445</v>
      </c>
      <c r="AQ38" s="4"/>
      <c r="AR38" s="4"/>
      <c r="AS38" s="4"/>
      <c r="AT38" s="4"/>
      <c r="AU38" s="5"/>
      <c r="AV38" s="5"/>
      <c r="AW38" s="4"/>
      <c r="AX38" s="4"/>
      <c r="AY38" s="4"/>
      <c r="AZ38" s="4"/>
      <c r="BA38" s="5"/>
      <c r="BB38" s="5"/>
      <c r="BC38" s="4"/>
      <c r="BD38" s="4"/>
      <c r="BE38" s="4"/>
      <c r="BF38" s="4"/>
      <c r="BG38" s="6"/>
      <c r="BH38" s="4"/>
      <c r="BI38" s="5"/>
      <c r="BJ38" s="4"/>
      <c r="BK38" s="7"/>
      <c r="BL38" s="4"/>
      <c r="BM38" s="4"/>
      <c r="BN38" s="7"/>
      <c r="BO38" s="4"/>
    </row>
    <row r="39" spans="1:67" x14ac:dyDescent="0.2">
      <c r="A39" s="3" t="s">
        <v>144</v>
      </c>
      <c r="B39" s="4" t="s">
        <v>145</v>
      </c>
      <c r="C39" s="5">
        <v>7263</v>
      </c>
      <c r="D39" s="6">
        <v>575849</v>
      </c>
      <c r="E39" s="6">
        <v>130307</v>
      </c>
      <c r="F39" s="6">
        <v>0</v>
      </c>
      <c r="G39" s="6">
        <v>0</v>
      </c>
      <c r="H39" s="6">
        <v>2845</v>
      </c>
      <c r="I39" s="4" t="s">
        <v>146</v>
      </c>
      <c r="J39" s="6">
        <v>709001</v>
      </c>
      <c r="K39" s="6">
        <v>0</v>
      </c>
      <c r="L39" s="6">
        <v>0</v>
      </c>
      <c r="M39" s="6">
        <v>0</v>
      </c>
      <c r="N39" s="6">
        <v>46790</v>
      </c>
      <c r="O39" s="6">
        <v>0</v>
      </c>
      <c r="P39" s="4" t="s">
        <v>353</v>
      </c>
      <c r="Q39" s="6">
        <v>46790</v>
      </c>
      <c r="R39" s="6">
        <v>755791</v>
      </c>
      <c r="S39" s="6">
        <v>429587</v>
      </c>
      <c r="T39" s="6">
        <v>73753</v>
      </c>
      <c r="U39" s="6">
        <v>503340</v>
      </c>
      <c r="V39" s="6">
        <v>32728</v>
      </c>
      <c r="W39" s="6">
        <v>2434</v>
      </c>
      <c r="X39" s="6">
        <v>0</v>
      </c>
      <c r="Y39" s="6">
        <v>0</v>
      </c>
      <c r="Z39" s="6">
        <v>999</v>
      </c>
      <c r="AA39" s="6">
        <v>14997</v>
      </c>
      <c r="AB39" s="6">
        <v>17488</v>
      </c>
      <c r="AC39" s="4" t="s">
        <v>272</v>
      </c>
      <c r="AD39" s="6">
        <v>68646</v>
      </c>
      <c r="AE39" s="6">
        <v>1226</v>
      </c>
      <c r="AF39" s="6">
        <v>1261</v>
      </c>
      <c r="AG39" s="6">
        <v>2000</v>
      </c>
      <c r="AH39" s="6">
        <v>31972</v>
      </c>
      <c r="AI39" s="6">
        <v>2723</v>
      </c>
      <c r="AJ39" s="6">
        <v>10295</v>
      </c>
      <c r="AK39" s="6">
        <v>36037</v>
      </c>
      <c r="AL39" s="4" t="s">
        <v>273</v>
      </c>
      <c r="AM39" s="6">
        <v>85514</v>
      </c>
      <c r="AN39" s="6">
        <v>657500</v>
      </c>
      <c r="AO39" s="6">
        <v>8825</v>
      </c>
      <c r="AP39" s="6">
        <v>666325</v>
      </c>
      <c r="AQ39" s="4"/>
      <c r="AR39" s="4"/>
      <c r="AS39" s="4"/>
      <c r="AT39" s="4"/>
      <c r="AU39" s="5"/>
      <c r="AV39" s="5"/>
      <c r="AW39" s="4"/>
      <c r="AX39" s="4"/>
      <c r="AY39" s="4"/>
      <c r="AZ39" s="4"/>
      <c r="BA39" s="5"/>
      <c r="BB39" s="5"/>
      <c r="BC39" s="4"/>
      <c r="BD39" s="4"/>
      <c r="BE39" s="4"/>
      <c r="BF39" s="4"/>
      <c r="BG39" s="6"/>
      <c r="BH39" s="4"/>
      <c r="BI39" s="5"/>
      <c r="BJ39" s="4"/>
      <c r="BK39" s="7"/>
      <c r="BL39" s="4"/>
      <c r="BM39" s="4"/>
      <c r="BN39" s="7"/>
      <c r="BO39" s="4"/>
    </row>
    <row r="40" spans="1:67" x14ac:dyDescent="0.2">
      <c r="A40" s="3" t="s">
        <v>147</v>
      </c>
      <c r="B40" s="4" t="s">
        <v>145</v>
      </c>
      <c r="C40" s="5">
        <v>14167</v>
      </c>
      <c r="D40" s="6">
        <v>878159</v>
      </c>
      <c r="E40" s="6">
        <v>173767</v>
      </c>
      <c r="F40" s="6">
        <v>0</v>
      </c>
      <c r="G40" s="6">
        <v>0</v>
      </c>
      <c r="H40" s="6">
        <v>68352</v>
      </c>
      <c r="I40" s="4" t="s">
        <v>148</v>
      </c>
      <c r="J40" s="6">
        <v>1120278</v>
      </c>
      <c r="K40" s="6">
        <v>0</v>
      </c>
      <c r="L40" s="6">
        <v>0</v>
      </c>
      <c r="M40" s="6">
        <v>0</v>
      </c>
      <c r="N40" s="6">
        <v>0</v>
      </c>
      <c r="O40" s="6">
        <v>0</v>
      </c>
      <c r="P40" s="4" t="s">
        <v>50</v>
      </c>
      <c r="Q40" s="6">
        <v>0</v>
      </c>
      <c r="R40" s="6">
        <v>1120278</v>
      </c>
      <c r="S40" s="6">
        <v>574389</v>
      </c>
      <c r="T40" s="6">
        <v>179596</v>
      </c>
      <c r="U40" s="6">
        <v>753985</v>
      </c>
      <c r="V40" s="6">
        <v>66917</v>
      </c>
      <c r="W40" s="6">
        <v>4748</v>
      </c>
      <c r="X40" s="6">
        <v>3220</v>
      </c>
      <c r="Y40" s="6">
        <v>2078</v>
      </c>
      <c r="Z40" s="6">
        <v>1948</v>
      </c>
      <c r="AA40" s="6">
        <v>17727</v>
      </c>
      <c r="AB40" s="6">
        <v>18795</v>
      </c>
      <c r="AC40" s="4" t="s">
        <v>274</v>
      </c>
      <c r="AD40" s="6">
        <v>115433</v>
      </c>
      <c r="AE40" s="6">
        <v>4874</v>
      </c>
      <c r="AF40" s="6">
        <v>863</v>
      </c>
      <c r="AG40" s="6">
        <v>0</v>
      </c>
      <c r="AH40" s="6">
        <v>121574</v>
      </c>
      <c r="AI40" s="6">
        <v>38428</v>
      </c>
      <c r="AJ40" s="6">
        <v>20081</v>
      </c>
      <c r="AK40" s="6">
        <v>65040</v>
      </c>
      <c r="AL40" s="4" t="s">
        <v>275</v>
      </c>
      <c r="AM40" s="6">
        <v>250860</v>
      </c>
      <c r="AN40" s="6">
        <v>1120278</v>
      </c>
      <c r="AO40" s="6">
        <v>0</v>
      </c>
      <c r="AP40" s="6">
        <v>1120278</v>
      </c>
      <c r="AQ40" s="4"/>
      <c r="AR40" s="4"/>
      <c r="AS40" s="4"/>
      <c r="AT40" s="4"/>
      <c r="AU40" s="5"/>
      <c r="AV40" s="5"/>
      <c r="AW40" s="4"/>
      <c r="AX40" s="4"/>
      <c r="AY40" s="4"/>
      <c r="AZ40" s="4"/>
      <c r="BA40" s="5"/>
      <c r="BB40" s="5"/>
      <c r="BC40" s="4"/>
      <c r="BD40" s="4"/>
      <c r="BE40" s="4"/>
      <c r="BF40" s="4"/>
      <c r="BG40" s="6"/>
      <c r="BH40" s="4"/>
      <c r="BI40" s="5"/>
      <c r="BJ40" s="4"/>
      <c r="BK40" s="7"/>
      <c r="BL40" s="4"/>
      <c r="BM40" s="4"/>
      <c r="BN40" s="7"/>
      <c r="BO40" s="4"/>
    </row>
    <row r="41" spans="1:67" x14ac:dyDescent="0.2">
      <c r="A41" s="3" t="s">
        <v>149</v>
      </c>
      <c r="B41" s="4" t="s">
        <v>150</v>
      </c>
      <c r="C41" s="5">
        <v>30639</v>
      </c>
      <c r="D41" s="6">
        <v>1049215</v>
      </c>
      <c r="E41" s="6">
        <v>225105</v>
      </c>
      <c r="F41" s="6">
        <v>1440</v>
      </c>
      <c r="G41" s="6">
        <v>3400</v>
      </c>
      <c r="H41" s="6">
        <v>95394</v>
      </c>
      <c r="I41" s="4" t="s">
        <v>50</v>
      </c>
      <c r="J41" s="6">
        <v>1374554</v>
      </c>
      <c r="K41" s="6">
        <v>17500</v>
      </c>
      <c r="L41" s="6">
        <v>0</v>
      </c>
      <c r="M41" s="6">
        <v>0</v>
      </c>
      <c r="N41" s="6">
        <v>15749</v>
      </c>
      <c r="O41" s="6">
        <v>12349</v>
      </c>
      <c r="P41" s="4" t="s">
        <v>50</v>
      </c>
      <c r="Q41" s="6">
        <v>45598</v>
      </c>
      <c r="R41" s="6">
        <v>1420152</v>
      </c>
      <c r="S41" s="6">
        <v>810427</v>
      </c>
      <c r="T41" s="6">
        <v>273455</v>
      </c>
      <c r="U41" s="6">
        <v>1083882</v>
      </c>
      <c r="V41" s="6">
        <v>80095</v>
      </c>
      <c r="W41" s="6">
        <v>10269</v>
      </c>
      <c r="X41" s="6">
        <v>0</v>
      </c>
      <c r="Y41" s="6">
        <v>2944</v>
      </c>
      <c r="Z41" s="6">
        <v>4214</v>
      </c>
      <c r="AA41" s="6">
        <v>5163</v>
      </c>
      <c r="AB41" s="6">
        <v>9517</v>
      </c>
      <c r="AC41" s="4" t="s">
        <v>50</v>
      </c>
      <c r="AD41" s="6">
        <v>112202</v>
      </c>
      <c r="AE41" s="6">
        <v>2007</v>
      </c>
      <c r="AF41" s="6">
        <v>1379</v>
      </c>
      <c r="AG41" s="6">
        <v>164</v>
      </c>
      <c r="AH41" s="6">
        <v>88849</v>
      </c>
      <c r="AI41" s="6">
        <v>4609</v>
      </c>
      <c r="AJ41" s="6">
        <v>43428</v>
      </c>
      <c r="AK41" s="6">
        <v>5763</v>
      </c>
      <c r="AL41" s="4" t="s">
        <v>50</v>
      </c>
      <c r="AM41" s="6">
        <v>146199</v>
      </c>
      <c r="AN41" s="6">
        <v>1342283</v>
      </c>
      <c r="AO41" s="6">
        <v>29849</v>
      </c>
      <c r="AP41" s="6">
        <v>1372132</v>
      </c>
      <c r="AQ41" s="4"/>
      <c r="AR41" s="4"/>
      <c r="AS41" s="4"/>
      <c r="AT41" s="4"/>
      <c r="AU41" s="5"/>
      <c r="AV41" s="5"/>
      <c r="AW41" s="4"/>
      <c r="AX41" s="4"/>
      <c r="AY41" s="4"/>
      <c r="AZ41" s="4"/>
      <c r="BA41" s="5"/>
      <c r="BB41" s="5"/>
      <c r="BC41" s="4"/>
      <c r="BD41" s="4"/>
      <c r="BE41" s="4"/>
      <c r="BF41" s="4"/>
      <c r="BG41" s="6"/>
      <c r="BH41" s="4"/>
      <c r="BI41" s="5"/>
      <c r="BJ41" s="4"/>
      <c r="BK41" s="7"/>
      <c r="BL41" s="4"/>
      <c r="BM41" s="4"/>
      <c r="BN41" s="7"/>
      <c r="BO41" s="4"/>
    </row>
    <row r="42" spans="1:67" x14ac:dyDescent="0.2">
      <c r="A42" s="3" t="s">
        <v>151</v>
      </c>
      <c r="B42" s="4" t="s">
        <v>152</v>
      </c>
      <c r="C42" s="5">
        <v>15780</v>
      </c>
      <c r="D42" s="6">
        <v>585000</v>
      </c>
      <c r="E42" s="6">
        <v>126571</v>
      </c>
      <c r="F42" s="6">
        <v>142</v>
      </c>
      <c r="G42" s="6">
        <v>1000</v>
      </c>
      <c r="H42" s="6">
        <v>22359</v>
      </c>
      <c r="I42" s="4" t="s">
        <v>153</v>
      </c>
      <c r="J42" s="6">
        <v>735072</v>
      </c>
      <c r="K42" s="6">
        <v>0</v>
      </c>
      <c r="L42" s="6">
        <v>0</v>
      </c>
      <c r="M42" s="6">
        <v>0</v>
      </c>
      <c r="N42" s="6">
        <v>0</v>
      </c>
      <c r="O42" s="6">
        <v>0</v>
      </c>
      <c r="P42" s="4" t="s">
        <v>50</v>
      </c>
      <c r="Q42" s="6">
        <v>0</v>
      </c>
      <c r="R42" s="6">
        <v>735072</v>
      </c>
      <c r="S42" s="6">
        <v>419426</v>
      </c>
      <c r="T42" s="6">
        <v>99887</v>
      </c>
      <c r="U42" s="6">
        <v>519313</v>
      </c>
      <c r="V42" s="6">
        <v>36301</v>
      </c>
      <c r="W42" s="6">
        <v>5289</v>
      </c>
      <c r="X42" s="6">
        <v>3627</v>
      </c>
      <c r="Y42" s="6">
        <v>0</v>
      </c>
      <c r="Z42" s="6">
        <v>2170</v>
      </c>
      <c r="AA42" s="6">
        <v>0</v>
      </c>
      <c r="AB42" s="6">
        <v>4374</v>
      </c>
      <c r="AC42" s="4" t="s">
        <v>276</v>
      </c>
      <c r="AD42" s="6">
        <v>51761</v>
      </c>
      <c r="AE42" s="6">
        <v>5157</v>
      </c>
      <c r="AF42" s="6">
        <v>2989</v>
      </c>
      <c r="AG42" s="6">
        <v>2080</v>
      </c>
      <c r="AH42" s="6">
        <v>104482</v>
      </c>
      <c r="AI42" s="6">
        <v>12253</v>
      </c>
      <c r="AJ42" s="6">
        <v>22367</v>
      </c>
      <c r="AK42" s="6">
        <v>7738</v>
      </c>
      <c r="AL42" s="4" t="s">
        <v>277</v>
      </c>
      <c r="AM42" s="6">
        <v>157066</v>
      </c>
      <c r="AN42" s="6">
        <v>728140</v>
      </c>
      <c r="AO42" s="6">
        <v>0</v>
      </c>
      <c r="AP42" s="6">
        <v>728140</v>
      </c>
      <c r="AQ42" s="4"/>
      <c r="AR42" s="4"/>
      <c r="AS42" s="4"/>
      <c r="AT42" s="4"/>
      <c r="AU42" s="5"/>
      <c r="AV42" s="5"/>
      <c r="AW42" s="4"/>
      <c r="AX42" s="4"/>
      <c r="AY42" s="4"/>
      <c r="AZ42" s="4"/>
      <c r="BA42" s="5"/>
      <c r="BB42" s="5"/>
      <c r="BC42" s="4"/>
      <c r="BD42" s="4"/>
      <c r="BE42" s="4"/>
      <c r="BF42" s="4"/>
      <c r="BG42" s="4"/>
      <c r="BH42" s="4"/>
      <c r="BI42" s="4"/>
      <c r="BJ42" s="4"/>
      <c r="BK42" s="7"/>
      <c r="BL42" s="4"/>
      <c r="BM42" s="4"/>
      <c r="BN42" s="7"/>
      <c r="BO42" s="4"/>
    </row>
    <row r="43" spans="1:67" x14ac:dyDescent="0.2">
      <c r="A43" s="3" t="s">
        <v>154</v>
      </c>
      <c r="B43" s="4" t="s">
        <v>155</v>
      </c>
      <c r="C43" s="5">
        <v>10611</v>
      </c>
      <c r="D43" s="6">
        <v>285000</v>
      </c>
      <c r="E43" s="6">
        <v>58521</v>
      </c>
      <c r="F43" s="6">
        <v>0</v>
      </c>
      <c r="G43" s="6">
        <v>0</v>
      </c>
      <c r="H43" s="6">
        <v>61255</v>
      </c>
      <c r="I43" s="4" t="s">
        <v>156</v>
      </c>
      <c r="J43" s="6">
        <v>404776</v>
      </c>
      <c r="K43" s="6">
        <v>9000</v>
      </c>
      <c r="L43" s="6">
        <v>0</v>
      </c>
      <c r="M43" s="6">
        <v>0</v>
      </c>
      <c r="N43" s="6">
        <v>0</v>
      </c>
      <c r="O43" s="6">
        <v>0</v>
      </c>
      <c r="P43" s="4" t="s">
        <v>354</v>
      </c>
      <c r="Q43" s="6">
        <v>9000</v>
      </c>
      <c r="R43" s="6">
        <v>413776</v>
      </c>
      <c r="S43" s="6">
        <v>253895</v>
      </c>
      <c r="T43" s="6">
        <v>68311</v>
      </c>
      <c r="U43" s="6">
        <v>322206</v>
      </c>
      <c r="V43" s="6">
        <v>16744</v>
      </c>
      <c r="W43" s="6">
        <v>3556</v>
      </c>
      <c r="X43" s="6">
        <v>0</v>
      </c>
      <c r="Y43" s="6">
        <v>0</v>
      </c>
      <c r="Z43" s="6">
        <v>1459</v>
      </c>
      <c r="AA43" s="6">
        <v>2400</v>
      </c>
      <c r="AB43" s="6">
        <v>425</v>
      </c>
      <c r="AC43" s="4" t="s">
        <v>278</v>
      </c>
      <c r="AD43" s="6">
        <v>24584</v>
      </c>
      <c r="AE43" s="6">
        <v>2089</v>
      </c>
      <c r="AF43" s="6">
        <v>315</v>
      </c>
      <c r="AG43" s="6">
        <v>0</v>
      </c>
      <c r="AH43" s="6">
        <v>0</v>
      </c>
      <c r="AI43" s="6">
        <v>0</v>
      </c>
      <c r="AJ43" s="6">
        <v>15040</v>
      </c>
      <c r="AK43" s="6">
        <v>0</v>
      </c>
      <c r="AL43" s="4" t="s">
        <v>395</v>
      </c>
      <c r="AM43" s="6">
        <v>17444</v>
      </c>
      <c r="AN43" s="6">
        <v>364234</v>
      </c>
      <c r="AO43" s="6">
        <v>65800</v>
      </c>
      <c r="AP43" s="6">
        <v>430034</v>
      </c>
      <c r="AQ43" s="4"/>
      <c r="AR43" s="4"/>
      <c r="AS43" s="4"/>
      <c r="AT43" s="4"/>
      <c r="AU43" s="5"/>
      <c r="AV43" s="5"/>
      <c r="AW43" s="4"/>
      <c r="AX43" s="4"/>
      <c r="AY43" s="4"/>
      <c r="AZ43" s="4"/>
      <c r="BA43" s="5"/>
      <c r="BB43" s="5"/>
      <c r="BC43" s="4"/>
      <c r="BD43" s="4"/>
      <c r="BE43" s="4"/>
      <c r="BF43" s="4"/>
      <c r="BG43" s="4"/>
      <c r="BH43" s="4"/>
      <c r="BI43" s="4"/>
      <c r="BJ43" s="4"/>
      <c r="BK43" s="7"/>
      <c r="BL43" s="4"/>
      <c r="BM43" s="4"/>
      <c r="BN43" s="7"/>
      <c r="BO43" s="4"/>
    </row>
    <row r="44" spans="1:67" x14ac:dyDescent="0.2">
      <c r="A44" s="3" t="s">
        <v>157</v>
      </c>
      <c r="B44" s="4" t="s">
        <v>158</v>
      </c>
      <c r="C44" s="5">
        <v>2544</v>
      </c>
      <c r="D44" s="6">
        <v>0</v>
      </c>
      <c r="E44" s="6">
        <v>21664</v>
      </c>
      <c r="F44" s="6">
        <v>0</v>
      </c>
      <c r="G44" s="6">
        <v>0</v>
      </c>
      <c r="H44" s="6">
        <v>137726</v>
      </c>
      <c r="I44" s="4" t="s">
        <v>159</v>
      </c>
      <c r="J44" s="6">
        <v>159390</v>
      </c>
      <c r="K44" s="6">
        <v>0</v>
      </c>
      <c r="L44" s="6">
        <v>0</v>
      </c>
      <c r="M44" s="6">
        <v>0</v>
      </c>
      <c r="N44" s="6">
        <v>0</v>
      </c>
      <c r="O44" s="6">
        <v>0</v>
      </c>
      <c r="P44" s="4" t="s">
        <v>50</v>
      </c>
      <c r="Q44" s="6">
        <v>0</v>
      </c>
      <c r="R44" s="6">
        <v>159390</v>
      </c>
      <c r="S44" s="6">
        <v>57518</v>
      </c>
      <c r="T44" s="6">
        <v>5067</v>
      </c>
      <c r="U44" s="6">
        <v>62585</v>
      </c>
      <c r="V44" s="6">
        <v>8374</v>
      </c>
      <c r="W44" s="6">
        <v>2378</v>
      </c>
      <c r="X44" s="6">
        <v>3273</v>
      </c>
      <c r="Y44" s="6">
        <v>0</v>
      </c>
      <c r="Z44" s="6">
        <v>976</v>
      </c>
      <c r="AA44" s="6">
        <v>0</v>
      </c>
      <c r="AB44" s="6">
        <v>3173</v>
      </c>
      <c r="AC44" s="4" t="s">
        <v>279</v>
      </c>
      <c r="AD44" s="6">
        <v>18174</v>
      </c>
      <c r="AE44" s="6">
        <v>320</v>
      </c>
      <c r="AF44" s="6">
        <v>125</v>
      </c>
      <c r="AG44" s="6">
        <v>0</v>
      </c>
      <c r="AH44" s="6">
        <v>5284</v>
      </c>
      <c r="AI44" s="6">
        <v>1595</v>
      </c>
      <c r="AJ44" s="6">
        <v>10057</v>
      </c>
      <c r="AK44" s="6">
        <v>24066</v>
      </c>
      <c r="AL44" s="4" t="s">
        <v>280</v>
      </c>
      <c r="AM44" s="6">
        <v>41447</v>
      </c>
      <c r="AN44" s="6">
        <v>122206</v>
      </c>
      <c r="AO44" s="6">
        <v>36500</v>
      </c>
      <c r="AP44" s="6">
        <v>158706</v>
      </c>
      <c r="AQ44" s="4"/>
      <c r="AR44" s="4"/>
      <c r="AS44" s="4"/>
      <c r="AT44" s="4"/>
      <c r="AU44" s="5"/>
      <c r="AV44" s="5"/>
      <c r="AW44" s="4"/>
      <c r="AX44" s="4"/>
      <c r="AY44" s="4"/>
      <c r="AZ44" s="4"/>
      <c r="BA44" s="5"/>
      <c r="BB44" s="5"/>
      <c r="BC44" s="4"/>
      <c r="BD44" s="4"/>
      <c r="BE44" s="4"/>
      <c r="BF44" s="4"/>
      <c r="BG44" s="4"/>
      <c r="BH44" s="4"/>
      <c r="BI44" s="5"/>
      <c r="BJ44" s="4"/>
      <c r="BK44" s="7"/>
      <c r="BL44" s="4"/>
      <c r="BM44" s="4"/>
      <c r="BN44" s="7"/>
      <c r="BO44" s="4"/>
    </row>
    <row r="45" spans="1:67" x14ac:dyDescent="0.2">
      <c r="A45" s="3" t="s">
        <v>160</v>
      </c>
      <c r="B45" s="4" t="s">
        <v>158</v>
      </c>
      <c r="C45" s="5">
        <v>80128</v>
      </c>
      <c r="D45" s="6">
        <v>3250673</v>
      </c>
      <c r="E45" s="6">
        <v>750621</v>
      </c>
      <c r="F45" s="6">
        <v>0</v>
      </c>
      <c r="G45" s="6">
        <v>1000</v>
      </c>
      <c r="H45" s="6">
        <v>40561</v>
      </c>
      <c r="I45" s="4" t="s">
        <v>161</v>
      </c>
      <c r="J45" s="6">
        <v>4042855</v>
      </c>
      <c r="K45" s="6">
        <v>0</v>
      </c>
      <c r="L45" s="6">
        <v>0</v>
      </c>
      <c r="M45" s="6">
        <v>0</v>
      </c>
      <c r="N45" s="6">
        <v>224200</v>
      </c>
      <c r="O45" s="6">
        <v>0</v>
      </c>
      <c r="P45" s="4" t="s">
        <v>355</v>
      </c>
      <c r="Q45" s="6">
        <v>224200</v>
      </c>
      <c r="R45" s="6">
        <v>4267055</v>
      </c>
      <c r="S45" s="6">
        <v>2033677</v>
      </c>
      <c r="T45" s="6">
        <v>1191374</v>
      </c>
      <c r="U45" s="6">
        <v>3225051</v>
      </c>
      <c r="V45" s="6">
        <v>131173</v>
      </c>
      <c r="W45" s="6">
        <v>26856</v>
      </c>
      <c r="X45" s="6">
        <v>55522</v>
      </c>
      <c r="Y45" s="6">
        <v>100</v>
      </c>
      <c r="Z45" s="6">
        <v>11020</v>
      </c>
      <c r="AA45" s="6">
        <v>43654</v>
      </c>
      <c r="AB45" s="6">
        <v>39472</v>
      </c>
      <c r="AC45" s="4" t="s">
        <v>281</v>
      </c>
      <c r="AD45" s="6">
        <v>307797</v>
      </c>
      <c r="AE45" s="6">
        <v>3349</v>
      </c>
      <c r="AF45" s="6">
        <v>4167</v>
      </c>
      <c r="AG45" s="6">
        <v>687</v>
      </c>
      <c r="AH45" s="6">
        <v>281337</v>
      </c>
      <c r="AI45" s="6">
        <v>36505</v>
      </c>
      <c r="AJ45" s="6">
        <v>113575</v>
      </c>
      <c r="AK45" s="6">
        <v>45392</v>
      </c>
      <c r="AL45" s="4" t="s">
        <v>282</v>
      </c>
      <c r="AM45" s="6">
        <v>485012</v>
      </c>
      <c r="AN45" s="6">
        <v>4017860</v>
      </c>
      <c r="AO45" s="6">
        <v>0</v>
      </c>
      <c r="AP45" s="6">
        <v>4017860</v>
      </c>
      <c r="AQ45" s="4"/>
      <c r="AR45" s="4"/>
      <c r="AS45" s="4"/>
      <c r="AT45" s="4"/>
      <c r="AU45" s="5"/>
      <c r="AV45" s="5"/>
      <c r="AW45" s="4"/>
      <c r="AX45" s="4"/>
      <c r="AY45" s="4"/>
      <c r="AZ45" s="4"/>
      <c r="BA45" s="5"/>
      <c r="BB45" s="5"/>
      <c r="BC45" s="4"/>
      <c r="BD45" s="4"/>
      <c r="BE45" s="4"/>
      <c r="BF45" s="4"/>
      <c r="BG45" s="6"/>
      <c r="BH45" s="4"/>
      <c r="BI45" s="5"/>
      <c r="BJ45" s="4"/>
      <c r="BK45" s="7"/>
      <c r="BL45" s="4"/>
      <c r="BM45" s="4"/>
      <c r="BN45" s="7"/>
      <c r="BO45" s="4"/>
    </row>
    <row r="46" spans="1:67" x14ac:dyDescent="0.2">
      <c r="A46" s="3" t="s">
        <v>162</v>
      </c>
      <c r="B46" s="4" t="s">
        <v>163</v>
      </c>
      <c r="C46" s="5">
        <v>6135</v>
      </c>
      <c r="D46" s="6">
        <v>211980</v>
      </c>
      <c r="E46" s="6">
        <v>39528</v>
      </c>
      <c r="F46" s="6">
        <v>0</v>
      </c>
      <c r="G46" s="6">
        <v>5000</v>
      </c>
      <c r="H46" s="6">
        <v>5782</v>
      </c>
      <c r="I46" s="4" t="s">
        <v>164</v>
      </c>
      <c r="J46" s="6">
        <v>262290</v>
      </c>
      <c r="K46" s="6">
        <v>0</v>
      </c>
      <c r="L46" s="6">
        <v>0</v>
      </c>
      <c r="M46" s="6">
        <v>0</v>
      </c>
      <c r="N46" s="6">
        <v>0</v>
      </c>
      <c r="O46" s="6">
        <v>0</v>
      </c>
      <c r="P46" s="4" t="s">
        <v>395</v>
      </c>
      <c r="Q46" s="6">
        <v>0</v>
      </c>
      <c r="R46" s="6">
        <v>262290</v>
      </c>
      <c r="S46" s="6">
        <v>154055</v>
      </c>
      <c r="T46" s="6">
        <v>15517</v>
      </c>
      <c r="U46" s="6">
        <v>169572</v>
      </c>
      <c r="V46" s="6">
        <v>23172</v>
      </c>
      <c r="W46" s="6">
        <v>2378</v>
      </c>
      <c r="X46" s="6">
        <v>1000</v>
      </c>
      <c r="Y46" s="6">
        <v>40</v>
      </c>
      <c r="Z46" s="6">
        <v>976</v>
      </c>
      <c r="AA46" s="6">
        <v>5316</v>
      </c>
      <c r="AB46" s="6">
        <v>4357</v>
      </c>
      <c r="AC46" s="4" t="s">
        <v>283</v>
      </c>
      <c r="AD46" s="6">
        <v>37239</v>
      </c>
      <c r="AE46" s="6">
        <v>4983</v>
      </c>
      <c r="AF46" s="6">
        <v>2890</v>
      </c>
      <c r="AG46" s="6">
        <v>749</v>
      </c>
      <c r="AH46" s="6">
        <v>78416</v>
      </c>
      <c r="AI46" s="6">
        <v>2310</v>
      </c>
      <c r="AJ46" s="6">
        <v>10057</v>
      </c>
      <c r="AK46" s="6">
        <v>12979</v>
      </c>
      <c r="AL46" s="4" t="s">
        <v>284</v>
      </c>
      <c r="AM46" s="6">
        <v>112384</v>
      </c>
      <c r="AN46" s="6">
        <v>319195</v>
      </c>
      <c r="AO46" s="6">
        <v>76659</v>
      </c>
      <c r="AP46" s="6">
        <v>395854</v>
      </c>
      <c r="AQ46" s="4"/>
      <c r="AR46" s="4"/>
      <c r="AS46" s="4"/>
      <c r="AT46" s="4"/>
      <c r="AU46" s="5"/>
      <c r="AV46" s="5"/>
      <c r="AW46" s="4"/>
      <c r="AX46" s="4"/>
      <c r="AY46" s="4"/>
      <c r="AZ46" s="4"/>
      <c r="BA46" s="5"/>
      <c r="BB46" s="5"/>
      <c r="BC46" s="4"/>
      <c r="BD46" s="4"/>
      <c r="BE46" s="4"/>
      <c r="BF46" s="4"/>
      <c r="BG46" s="6"/>
      <c r="BH46" s="4"/>
      <c r="BI46" s="5"/>
      <c r="BJ46" s="4"/>
      <c r="BK46" s="7"/>
      <c r="BL46" s="4"/>
      <c r="BM46" s="4"/>
      <c r="BN46" s="7"/>
      <c r="BO46" s="4"/>
    </row>
    <row r="47" spans="1:67" x14ac:dyDescent="0.2">
      <c r="A47" s="3" t="s">
        <v>165</v>
      </c>
      <c r="B47" s="4" t="s">
        <v>166</v>
      </c>
      <c r="C47" s="5">
        <v>29191</v>
      </c>
      <c r="D47" s="6">
        <v>750592</v>
      </c>
      <c r="E47" s="6">
        <v>154267</v>
      </c>
      <c r="F47" s="6">
        <v>2000</v>
      </c>
      <c r="G47" s="6">
        <v>13700</v>
      </c>
      <c r="H47" s="6">
        <v>31851</v>
      </c>
      <c r="I47" s="4" t="s">
        <v>167</v>
      </c>
      <c r="J47" s="6">
        <v>952410</v>
      </c>
      <c r="K47" s="6">
        <v>0</v>
      </c>
      <c r="L47" s="6">
        <v>1000</v>
      </c>
      <c r="M47" s="6">
        <v>0</v>
      </c>
      <c r="N47" s="6">
        <v>0</v>
      </c>
      <c r="O47" s="6">
        <v>0</v>
      </c>
      <c r="P47" s="4" t="s">
        <v>50</v>
      </c>
      <c r="Q47" s="6">
        <v>1000</v>
      </c>
      <c r="R47" s="6">
        <v>953410</v>
      </c>
      <c r="S47" s="6">
        <v>572819</v>
      </c>
      <c r="T47" s="6">
        <v>144190</v>
      </c>
      <c r="U47" s="6">
        <v>717009</v>
      </c>
      <c r="V47" s="6">
        <v>34448</v>
      </c>
      <c r="W47" s="6">
        <v>9784</v>
      </c>
      <c r="X47" s="6">
        <v>2498</v>
      </c>
      <c r="Y47" s="6">
        <v>0</v>
      </c>
      <c r="Z47" s="6">
        <v>4015</v>
      </c>
      <c r="AA47" s="6">
        <v>3000</v>
      </c>
      <c r="AB47" s="6">
        <v>3410</v>
      </c>
      <c r="AC47" s="4" t="s">
        <v>285</v>
      </c>
      <c r="AD47" s="6">
        <v>57155</v>
      </c>
      <c r="AE47" s="6">
        <v>1888</v>
      </c>
      <c r="AF47" s="6">
        <v>1493</v>
      </c>
      <c r="AG47" s="6">
        <v>209</v>
      </c>
      <c r="AH47" s="6">
        <v>15833</v>
      </c>
      <c r="AI47" s="6">
        <v>5458</v>
      </c>
      <c r="AJ47" s="6">
        <v>41376</v>
      </c>
      <c r="AK47" s="6">
        <v>25490</v>
      </c>
      <c r="AL47" s="4" t="s">
        <v>286</v>
      </c>
      <c r="AM47" s="6">
        <v>91747</v>
      </c>
      <c r="AN47" s="6">
        <v>865911</v>
      </c>
      <c r="AO47" s="6">
        <v>0</v>
      </c>
      <c r="AP47" s="6">
        <v>865911</v>
      </c>
      <c r="AQ47" s="4"/>
      <c r="AR47" s="4"/>
      <c r="AS47" s="4"/>
      <c r="AT47" s="4"/>
      <c r="AU47" s="5"/>
      <c r="AV47" s="5"/>
      <c r="AW47" s="4"/>
      <c r="AX47" s="4"/>
      <c r="AY47" s="4"/>
      <c r="AZ47" s="4"/>
      <c r="BA47" s="5"/>
      <c r="BB47" s="5"/>
      <c r="BC47" s="4"/>
      <c r="BD47" s="4"/>
      <c r="BE47" s="4"/>
      <c r="BF47" s="4"/>
      <c r="BG47" s="6"/>
      <c r="BH47" s="4"/>
      <c r="BI47" s="4"/>
      <c r="BJ47" s="4"/>
      <c r="BK47" s="7"/>
      <c r="BL47" s="4"/>
      <c r="BM47" s="4"/>
      <c r="BN47" s="7"/>
      <c r="BO47" s="4"/>
    </row>
    <row r="48" spans="1:67" x14ac:dyDescent="0.2">
      <c r="A48" s="3" t="s">
        <v>168</v>
      </c>
      <c r="B48" s="4" t="s">
        <v>169</v>
      </c>
      <c r="C48" s="5">
        <v>22787</v>
      </c>
      <c r="D48" s="6">
        <v>508000</v>
      </c>
      <c r="E48" s="6">
        <v>317010</v>
      </c>
      <c r="F48" s="6">
        <v>0</v>
      </c>
      <c r="G48" s="6">
        <v>301650</v>
      </c>
      <c r="H48" s="6">
        <v>1439983</v>
      </c>
      <c r="I48" s="4" t="s">
        <v>170</v>
      </c>
      <c r="J48" s="6">
        <v>2566643</v>
      </c>
      <c r="K48" s="6">
        <v>0</v>
      </c>
      <c r="L48" s="6">
        <v>0</v>
      </c>
      <c r="M48" s="6">
        <v>0</v>
      </c>
      <c r="N48" s="6">
        <v>0</v>
      </c>
      <c r="O48" s="6">
        <v>0</v>
      </c>
      <c r="P48" s="4" t="s">
        <v>50</v>
      </c>
      <c r="Q48" s="6">
        <v>0</v>
      </c>
      <c r="R48" s="6">
        <v>2566643</v>
      </c>
      <c r="S48" s="6">
        <v>1258826</v>
      </c>
      <c r="T48" s="6">
        <v>228172</v>
      </c>
      <c r="U48" s="6">
        <v>1486998</v>
      </c>
      <c r="V48" s="6">
        <v>69166</v>
      </c>
      <c r="W48" s="6">
        <v>9409</v>
      </c>
      <c r="X48" s="6">
        <v>3550</v>
      </c>
      <c r="Y48" s="6">
        <v>1604</v>
      </c>
      <c r="Z48" s="6">
        <v>3861</v>
      </c>
      <c r="AA48" s="6">
        <v>7566</v>
      </c>
      <c r="AB48" s="6">
        <v>22339</v>
      </c>
      <c r="AC48" s="4" t="s">
        <v>287</v>
      </c>
      <c r="AD48" s="6">
        <v>117495</v>
      </c>
      <c r="AE48" s="6">
        <v>9234</v>
      </c>
      <c r="AF48" s="6">
        <v>2039</v>
      </c>
      <c r="AG48" s="6">
        <v>0</v>
      </c>
      <c r="AH48" s="6">
        <v>226315</v>
      </c>
      <c r="AI48" s="6">
        <v>36718</v>
      </c>
      <c r="AJ48" s="6">
        <v>39793</v>
      </c>
      <c r="AK48" s="6">
        <v>288712</v>
      </c>
      <c r="AL48" s="4" t="s">
        <v>288</v>
      </c>
      <c r="AM48" s="6">
        <v>602811</v>
      </c>
      <c r="AN48" s="6">
        <v>2207304</v>
      </c>
      <c r="AO48" s="6">
        <v>64016</v>
      </c>
      <c r="AP48" s="6">
        <v>2271320</v>
      </c>
      <c r="AQ48" s="4"/>
      <c r="AR48" s="4"/>
      <c r="AS48" s="4"/>
      <c r="AT48" s="4"/>
      <c r="AU48" s="5"/>
      <c r="AV48" s="5"/>
      <c r="AW48" s="4"/>
      <c r="AX48" s="4"/>
      <c r="AY48" s="4"/>
      <c r="AZ48" s="4"/>
      <c r="BA48" s="5"/>
      <c r="BB48" s="5"/>
      <c r="BC48" s="4"/>
      <c r="BD48" s="4"/>
      <c r="BE48" s="4"/>
      <c r="BF48" s="4"/>
      <c r="BG48" s="4"/>
      <c r="BH48" s="4"/>
      <c r="BI48" s="4"/>
      <c r="BJ48" s="4"/>
      <c r="BK48" s="7"/>
      <c r="BL48" s="4"/>
      <c r="BM48" s="4"/>
      <c r="BN48" s="7"/>
      <c r="BO48" s="4"/>
    </row>
    <row r="49" spans="1:67" x14ac:dyDescent="0.2">
      <c r="A49" s="3" t="s">
        <v>171</v>
      </c>
      <c r="B49" s="4" t="s">
        <v>172</v>
      </c>
      <c r="C49" s="5">
        <v>41186</v>
      </c>
      <c r="D49" s="6">
        <v>919086</v>
      </c>
      <c r="E49" s="6">
        <v>202925</v>
      </c>
      <c r="F49" s="6">
        <v>2000</v>
      </c>
      <c r="G49" s="6">
        <v>15181</v>
      </c>
      <c r="H49" s="6">
        <v>19224</v>
      </c>
      <c r="I49" s="4" t="s">
        <v>53</v>
      </c>
      <c r="J49" s="6">
        <v>1158416</v>
      </c>
      <c r="K49" s="6">
        <v>12000</v>
      </c>
      <c r="L49" s="6">
        <v>0</v>
      </c>
      <c r="M49" s="6">
        <v>0</v>
      </c>
      <c r="N49" s="6">
        <v>0</v>
      </c>
      <c r="O49" s="6">
        <v>0</v>
      </c>
      <c r="P49" s="4" t="s">
        <v>50</v>
      </c>
      <c r="Q49" s="6">
        <v>12000</v>
      </c>
      <c r="R49" s="6">
        <v>1170416</v>
      </c>
      <c r="S49" s="6">
        <v>578682</v>
      </c>
      <c r="T49" s="6">
        <v>284810</v>
      </c>
      <c r="U49" s="6">
        <v>863492</v>
      </c>
      <c r="V49" s="6">
        <v>7436</v>
      </c>
      <c r="W49" s="6">
        <v>13804</v>
      </c>
      <c r="X49" s="6">
        <v>0</v>
      </c>
      <c r="Y49" s="6">
        <v>0</v>
      </c>
      <c r="Z49" s="6">
        <v>5664</v>
      </c>
      <c r="AA49" s="6">
        <v>2638</v>
      </c>
      <c r="AB49" s="6">
        <v>1919</v>
      </c>
      <c r="AC49" s="4" t="s">
        <v>289</v>
      </c>
      <c r="AD49" s="6">
        <v>31461</v>
      </c>
      <c r="AE49" s="6">
        <v>0</v>
      </c>
      <c r="AF49" s="6">
        <v>0</v>
      </c>
      <c r="AG49" s="6">
        <v>8950</v>
      </c>
      <c r="AH49" s="6">
        <v>167701</v>
      </c>
      <c r="AI49" s="6">
        <v>3889</v>
      </c>
      <c r="AJ49" s="6">
        <v>58378</v>
      </c>
      <c r="AK49" s="6">
        <v>30838</v>
      </c>
      <c r="AL49" s="4" t="s">
        <v>325</v>
      </c>
      <c r="AM49" s="6">
        <v>269756</v>
      </c>
      <c r="AN49" s="6">
        <v>1164709</v>
      </c>
      <c r="AO49" s="6">
        <v>16239</v>
      </c>
      <c r="AP49" s="6">
        <v>1180948</v>
      </c>
      <c r="AQ49" s="4"/>
      <c r="AR49" s="4"/>
      <c r="AS49" s="4"/>
      <c r="AT49" s="4"/>
      <c r="AU49" s="5"/>
      <c r="AV49" s="5"/>
      <c r="AW49" s="4"/>
      <c r="AX49" s="4"/>
      <c r="AY49" s="4"/>
      <c r="AZ49" s="4"/>
      <c r="BA49" s="5"/>
      <c r="BB49" s="5"/>
      <c r="BC49" s="4"/>
      <c r="BD49" s="4"/>
      <c r="BE49" s="4"/>
      <c r="BF49" s="4"/>
      <c r="BG49" s="4"/>
      <c r="BH49" s="4"/>
      <c r="BI49" s="4"/>
      <c r="BJ49" s="4"/>
      <c r="BK49" s="7"/>
      <c r="BL49" s="4"/>
      <c r="BM49" s="4"/>
      <c r="BN49" s="7"/>
      <c r="BO49" s="4"/>
    </row>
    <row r="50" spans="1:67" x14ac:dyDescent="0.2">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row>
    <row r="51" spans="1:67" x14ac:dyDescent="0.2">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row>
    <row r="52" spans="1:67" x14ac:dyDescent="0.2">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row>
    <row r="53" spans="1:67" x14ac:dyDescent="0.2">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row>
    <row r="54" spans="1:67" x14ac:dyDescent="0.2">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row>
    <row r="55" spans="1:67" x14ac:dyDescent="0.2">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row>
    <row r="56" spans="1:67" x14ac:dyDescent="0.2">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row>
    <row r="57" spans="1:67" x14ac:dyDescent="0.2">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row>
    <row r="58" spans="1:67" x14ac:dyDescent="0.2">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row>
    <row r="59" spans="1:67" x14ac:dyDescent="0.2">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row>
    <row r="60" spans="1:67" x14ac:dyDescent="0.2">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row>
    <row r="61" spans="1:67" x14ac:dyDescent="0.2">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row>
    <row r="62" spans="1:67" x14ac:dyDescent="0.2">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row>
    <row r="63" spans="1:67" x14ac:dyDescent="0.2">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row>
    <row r="64" spans="1:67" x14ac:dyDescent="0.2">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row>
    <row r="65" spans="4:67" x14ac:dyDescent="0.2">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row>
    <row r="66" spans="4:67" x14ac:dyDescent="0.2">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row>
    <row r="67" spans="4:67" x14ac:dyDescent="0.2">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row>
    <row r="68" spans="4:67" x14ac:dyDescent="0.2">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row>
    <row r="69" spans="4:67" x14ac:dyDescent="0.2">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row>
    <row r="70" spans="4:67" x14ac:dyDescent="0.2">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row>
  </sheetData>
  <sortState xmlns:xlrd2="http://schemas.microsoft.com/office/spreadsheetml/2017/richdata2" ref="A2:AP49">
    <sortCondition ref="B2:B49"/>
  </sortState>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9" ma:contentTypeDescription="Create a new document." ma:contentTypeScope="" ma:versionID="daad8e98d8c3ed23f5528d813191ed9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69aa5c4b0390466a82c7d0af209c2b17"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EF0767-37BF-440B-96B5-EA04FA52F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A59850-B0BA-483C-B3ED-5998D06E82D6}">
  <ds:schemaRefs>
    <ds:schemaRef ds:uri="http://purl.org/dc/terms/"/>
    <ds:schemaRef ds:uri="http://schemas.microsoft.com/office/2006/documentManagement/types"/>
    <ds:schemaRef ds:uri="794e957f-80ce-4eda-9e02-31455ab5eee7"/>
    <ds:schemaRef ds:uri="http://purl.org/dc/elements/1.1/"/>
    <ds:schemaRef ds:uri="http://schemas.microsoft.com/office/2006/metadata/properties"/>
    <ds:schemaRef ds:uri="0ee27866-b6d5-4252-8d64-3ae05954dad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9DFB73-B48F-4CA6-A785-1BA336D83C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Operating Rev</vt:lpstr>
      <vt:lpstr>Operating Expend</vt:lpstr>
      <vt:lpstr>Collection Expend</vt:lpstr>
      <vt:lpstr>Other Operating Expend</vt:lpstr>
      <vt:lpstr>Capital Rev &amp; Expend</vt:lpstr>
      <vt:lpstr>All Data</vt:lpstr>
    </vt:vector>
  </TitlesOfParts>
  <Manager/>
  <Company>State of Rhode Island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Metzger, Kelly (OLIS)</dc:creator>
  <cp:keywords/>
  <dc:description/>
  <cp:lastModifiedBy>Metzger, Kelly (OLIS)</cp:lastModifiedBy>
  <cp:revision/>
  <dcterms:created xsi:type="dcterms:W3CDTF">2021-03-23T14:56:13Z</dcterms:created>
  <dcterms:modified xsi:type="dcterms:W3CDTF">2021-04-21T17:33:26Z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