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142" documentId="8_{6D750927-57C6-4289-980F-1A50E366EC0C}" xr6:coauthVersionLast="47" xr6:coauthVersionMax="47" xr10:uidLastSave="{56E7DE81-865B-470E-A234-EF5AB58B0B05}"/>
  <bookViews>
    <workbookView xWindow="-120" yWindow="-120" windowWidth="20730" windowHeight="11160" tabRatio="710" xr2:uid="{904057A4-F46D-4BC9-9DD2-A9AE1DA59215}"/>
  </bookViews>
  <sheets>
    <sheet name="Intro" sheetId="14" r:id="rId1"/>
    <sheet name="Circ Measures" sheetId="5" r:id="rId2"/>
    <sheet name="Circ Measures - muni" sheetId="10" r:id="rId3"/>
    <sheet name="Circ Measures by pop" sheetId="15" r:id="rId4"/>
    <sheet name="Physical Circ" sheetId="6" r:id="rId5"/>
    <sheet name="Audience" sheetId="7" r:id="rId6"/>
    <sheet name="Elec Materials" sheetId="8" r:id="rId7"/>
    <sheet name="Elec Materials - muni" sheetId="9" r:id="rId8"/>
    <sheet name="AV Circ" sheetId="11" r:id="rId9"/>
    <sheet name="E-Collections" sheetId="12" r:id="rId10"/>
    <sheet name="ILL" sheetId="13" r:id="rId11"/>
    <sheet name="All Collection Use Data" sheetId="2" r:id="rId12"/>
    <sheet name="Other Data" sheetId="3" r:id="rId13"/>
  </sheets>
  <definedNames>
    <definedName name="_xlnm._FilterDatabase" localSheetId="5" hidden="1">Audience!$A$2:$W$50</definedName>
    <definedName name="_xlnm._FilterDatabase" localSheetId="8" hidden="1">'AV Circ'!$A$1:$K$49</definedName>
    <definedName name="_xlnm._FilterDatabase" localSheetId="1" hidden="1">'Circ Measures'!$A$1:$L$49</definedName>
    <definedName name="_xlnm._FilterDatabase" localSheetId="2" hidden="1">'Circ Measures - muni'!$A$1:$L$40</definedName>
    <definedName name="_xlnm._FilterDatabase" localSheetId="3" hidden="1">'Circ Measures by pop'!$A$1:$G$58</definedName>
    <definedName name="_xlnm._FilterDatabase" localSheetId="9" hidden="1">'E-Collections'!$A$1:$H$49</definedName>
    <definedName name="_xlnm._FilterDatabase" localSheetId="6" hidden="1">'Elec Materials'!$A$1:$M$49</definedName>
    <definedName name="_xlnm._FilterDatabase" localSheetId="7" hidden="1">'Elec Materials - muni'!$A$1:$M$40</definedName>
    <definedName name="_xlnm._FilterDatabase" localSheetId="4" hidden="1">'Physical Circ'!$A$1:$I$49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5" l="1"/>
  <c r="G61" i="15"/>
  <c r="D61" i="15"/>
  <c r="F60" i="15"/>
  <c r="E61" i="15"/>
  <c r="D60" i="15"/>
  <c r="E60" i="15"/>
  <c r="G60" i="15"/>
  <c r="C51" i="13" l="1"/>
  <c r="H53" i="12"/>
  <c r="H52" i="12"/>
  <c r="H51" i="12"/>
  <c r="C51" i="12"/>
  <c r="H3" i="12" l="1"/>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2" i="12"/>
  <c r="E53" i="11"/>
  <c r="E52" i="11"/>
  <c r="E51" i="11"/>
  <c r="C51"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2" i="11"/>
  <c r="C52" i="7"/>
  <c r="W4" i="7"/>
  <c r="W6" i="7"/>
  <c r="W5" i="7"/>
  <c r="W7" i="7"/>
  <c r="W8" i="7"/>
  <c r="W9" i="7"/>
  <c r="W10" i="7"/>
  <c r="W11" i="7"/>
  <c r="W12" i="7"/>
  <c r="W13" i="7"/>
  <c r="W14" i="7"/>
  <c r="W15" i="7"/>
  <c r="W16" i="7"/>
  <c r="W17" i="7"/>
  <c r="W18" i="7"/>
  <c r="W19" i="7"/>
  <c r="W20" i="7"/>
  <c r="W21" i="7"/>
  <c r="W22" i="7"/>
  <c r="W23" i="7"/>
  <c r="W24" i="7"/>
  <c r="W25" i="7"/>
  <c r="W26" i="7"/>
  <c r="W27" i="7"/>
  <c r="W29" i="7"/>
  <c r="W28" i="7"/>
  <c r="W30" i="7"/>
  <c r="W31" i="7"/>
  <c r="W32" i="7"/>
  <c r="W33" i="7"/>
  <c r="W34" i="7"/>
  <c r="W36" i="7"/>
  <c r="W35" i="7"/>
  <c r="W37" i="7"/>
  <c r="W38" i="7"/>
  <c r="W39" i="7"/>
  <c r="W40" i="7"/>
  <c r="W41" i="7"/>
  <c r="W42" i="7"/>
  <c r="W43" i="7"/>
  <c r="W44" i="7"/>
  <c r="W45" i="7"/>
  <c r="W46" i="7"/>
  <c r="W47" i="7"/>
  <c r="W48" i="7"/>
  <c r="W49" i="7"/>
  <c r="W50" i="7"/>
  <c r="W3" i="7"/>
  <c r="Q4" i="7"/>
  <c r="Q6" i="7"/>
  <c r="Q5" i="7"/>
  <c r="Q7" i="7"/>
  <c r="Q8" i="7"/>
  <c r="Q9" i="7"/>
  <c r="Q10" i="7"/>
  <c r="Q11" i="7"/>
  <c r="Q12" i="7"/>
  <c r="Q13" i="7"/>
  <c r="Q14" i="7"/>
  <c r="Q15" i="7"/>
  <c r="Q16" i="7"/>
  <c r="Q17" i="7"/>
  <c r="Q18" i="7"/>
  <c r="Q19" i="7"/>
  <c r="Q20" i="7"/>
  <c r="Q21" i="7"/>
  <c r="Q22" i="7"/>
  <c r="Q23" i="7"/>
  <c r="Q24" i="7"/>
  <c r="Q25" i="7"/>
  <c r="Q26" i="7"/>
  <c r="Q27" i="7"/>
  <c r="Q29" i="7"/>
  <c r="Q28" i="7"/>
  <c r="Q30" i="7"/>
  <c r="Q31" i="7"/>
  <c r="Q32" i="7"/>
  <c r="Q33" i="7"/>
  <c r="Q34" i="7"/>
  <c r="Q36" i="7"/>
  <c r="Q35" i="7"/>
  <c r="Q37" i="7"/>
  <c r="Q38" i="7"/>
  <c r="Q39" i="7"/>
  <c r="Q40" i="7"/>
  <c r="Q41" i="7"/>
  <c r="Q42" i="7"/>
  <c r="Q43" i="7"/>
  <c r="Q44" i="7"/>
  <c r="Q45" i="7"/>
  <c r="Q46" i="7"/>
  <c r="Q47" i="7"/>
  <c r="Q48" i="7"/>
  <c r="Q49" i="7"/>
  <c r="Q50" i="7"/>
  <c r="Q3" i="7"/>
  <c r="K4" i="7"/>
  <c r="K6" i="7"/>
  <c r="K5" i="7"/>
  <c r="K7" i="7"/>
  <c r="K8" i="7"/>
  <c r="K9" i="7"/>
  <c r="K10" i="7"/>
  <c r="K11" i="7"/>
  <c r="K12" i="7"/>
  <c r="K13" i="7"/>
  <c r="K14" i="7"/>
  <c r="K15" i="7"/>
  <c r="K16" i="7"/>
  <c r="K17" i="7"/>
  <c r="K18" i="7"/>
  <c r="K19" i="7"/>
  <c r="K20" i="7"/>
  <c r="K21" i="7"/>
  <c r="K22" i="7"/>
  <c r="K23" i="7"/>
  <c r="K24" i="7"/>
  <c r="K25" i="7"/>
  <c r="K26" i="7"/>
  <c r="K27" i="7"/>
  <c r="K29" i="7"/>
  <c r="K28" i="7"/>
  <c r="K30" i="7"/>
  <c r="K31" i="7"/>
  <c r="K32" i="7"/>
  <c r="K33" i="7"/>
  <c r="K34" i="7"/>
  <c r="K36" i="7"/>
  <c r="K35" i="7"/>
  <c r="K37" i="7"/>
  <c r="K38" i="7"/>
  <c r="K39" i="7"/>
  <c r="K40" i="7"/>
  <c r="K41" i="7"/>
  <c r="K42" i="7"/>
  <c r="K43" i="7"/>
  <c r="K44" i="7"/>
  <c r="K45" i="7"/>
  <c r="K46" i="7"/>
  <c r="K47" i="7"/>
  <c r="K48" i="7"/>
  <c r="K49" i="7"/>
  <c r="K50" i="7"/>
  <c r="K3" i="7"/>
  <c r="D16" i="5"/>
  <c r="L53" i="13"/>
  <c r="L5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2" i="13"/>
  <c r="E53" i="13"/>
  <c r="F53" i="13"/>
  <c r="G53" i="13"/>
  <c r="H53" i="13"/>
  <c r="I53" i="13"/>
  <c r="J53" i="13"/>
  <c r="K53" i="13"/>
  <c r="E52" i="13"/>
  <c r="F52" i="13"/>
  <c r="G52" i="13"/>
  <c r="H52" i="13"/>
  <c r="I52" i="13"/>
  <c r="J52" i="13"/>
  <c r="K52" i="13"/>
  <c r="E51" i="13"/>
  <c r="F51" i="13"/>
  <c r="G51" i="13"/>
  <c r="H51" i="13"/>
  <c r="I51" i="13"/>
  <c r="J51" i="13"/>
  <c r="K51" i="13"/>
  <c r="D53" i="13"/>
  <c r="D52" i="13"/>
  <c r="D51" i="13"/>
  <c r="W54" i="7" l="1"/>
  <c r="Q54" i="7"/>
  <c r="K53" i="7"/>
  <c r="W53" i="7"/>
  <c r="K54" i="7"/>
  <c r="Q53" i="7"/>
  <c r="G53" i="12"/>
  <c r="G52" i="12"/>
  <c r="G51" i="12"/>
  <c r="E53" i="12"/>
  <c r="E52" i="12"/>
  <c r="E51" i="12"/>
  <c r="D53" i="12"/>
  <c r="D52" i="12"/>
  <c r="D51" i="12"/>
  <c r="J53" i="11"/>
  <c r="J52" i="11"/>
  <c r="J51" i="11"/>
  <c r="K53" i="11"/>
  <c r="K52" i="11"/>
  <c r="K51" i="11"/>
  <c r="G53" i="11"/>
  <c r="H53" i="11"/>
  <c r="I53" i="11"/>
  <c r="G52" i="11"/>
  <c r="H52" i="11"/>
  <c r="I52" i="11"/>
  <c r="G51" i="11"/>
  <c r="H51" i="11"/>
  <c r="I51" i="11"/>
  <c r="F53" i="11"/>
  <c r="F52" i="11"/>
  <c r="F51" i="11"/>
  <c r="D53" i="11"/>
  <c r="D52" i="11"/>
  <c r="D51" i="1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2"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2"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2" i="11"/>
  <c r="F40" i="10"/>
  <c r="E40" i="10"/>
  <c r="D40" i="10"/>
  <c r="C40" i="10"/>
  <c r="F39" i="10"/>
  <c r="E39" i="10"/>
  <c r="D39" i="10"/>
  <c r="C39" i="10"/>
  <c r="F38" i="10"/>
  <c r="E38" i="10"/>
  <c r="D38" i="10"/>
  <c r="C38" i="10"/>
  <c r="F37" i="10"/>
  <c r="E37" i="10"/>
  <c r="D37" i="10"/>
  <c r="C37" i="10"/>
  <c r="F35" i="10"/>
  <c r="E35" i="10"/>
  <c r="D35" i="10"/>
  <c r="C35" i="10"/>
  <c r="F34" i="10"/>
  <c r="E34" i="10"/>
  <c r="D34" i="10"/>
  <c r="C34" i="10"/>
  <c r="F33" i="10"/>
  <c r="E33" i="10"/>
  <c r="D33" i="10"/>
  <c r="C33" i="10"/>
  <c r="F30" i="10"/>
  <c r="E30" i="10"/>
  <c r="D30" i="10"/>
  <c r="C30" i="10"/>
  <c r="F28" i="10"/>
  <c r="E28" i="10"/>
  <c r="D28" i="10"/>
  <c r="C28" i="10"/>
  <c r="F27" i="10"/>
  <c r="E27" i="10"/>
  <c r="D27" i="10"/>
  <c r="C27" i="10"/>
  <c r="F26" i="10"/>
  <c r="E26" i="10"/>
  <c r="D26" i="10"/>
  <c r="C26" i="10"/>
  <c r="F25" i="10"/>
  <c r="E25" i="10"/>
  <c r="D25" i="10"/>
  <c r="C25" i="10"/>
  <c r="F23" i="10"/>
  <c r="E23" i="10"/>
  <c r="D23" i="10"/>
  <c r="C23" i="10"/>
  <c r="F22" i="10"/>
  <c r="E22" i="10"/>
  <c r="D22" i="10"/>
  <c r="C22" i="10"/>
  <c r="F21" i="10"/>
  <c r="E21" i="10"/>
  <c r="D21" i="10"/>
  <c r="C21" i="10"/>
  <c r="F20" i="10"/>
  <c r="E20" i="10"/>
  <c r="D20" i="10"/>
  <c r="C20" i="10"/>
  <c r="F19" i="10"/>
  <c r="E19" i="10"/>
  <c r="D19" i="10"/>
  <c r="C19" i="10"/>
  <c r="F18" i="10"/>
  <c r="E18" i="10"/>
  <c r="D18" i="10"/>
  <c r="C18" i="10"/>
  <c r="F17" i="10"/>
  <c r="E17" i="10"/>
  <c r="D17" i="10"/>
  <c r="C17" i="10"/>
  <c r="F16" i="10"/>
  <c r="E16" i="10"/>
  <c r="D16" i="10"/>
  <c r="C16" i="10"/>
  <c r="F13" i="10"/>
  <c r="E13" i="10"/>
  <c r="D13" i="10"/>
  <c r="C13" i="10"/>
  <c r="F12" i="10"/>
  <c r="E12" i="10"/>
  <c r="D12" i="10"/>
  <c r="C12" i="10"/>
  <c r="F11" i="10"/>
  <c r="E11" i="10"/>
  <c r="D11" i="10"/>
  <c r="C11" i="10"/>
  <c r="F10" i="10"/>
  <c r="E10" i="10"/>
  <c r="D10" i="10"/>
  <c r="C10" i="10"/>
  <c r="F9" i="10"/>
  <c r="E9" i="10"/>
  <c r="D9" i="10"/>
  <c r="C9" i="10"/>
  <c r="F8" i="10"/>
  <c r="E8" i="10"/>
  <c r="D8" i="10"/>
  <c r="C8" i="10"/>
  <c r="F7" i="10"/>
  <c r="E7" i="10"/>
  <c r="D7" i="10"/>
  <c r="C7" i="10"/>
  <c r="F6" i="10"/>
  <c r="E6" i="10"/>
  <c r="D6" i="10"/>
  <c r="C6" i="10"/>
  <c r="F5" i="10"/>
  <c r="E5" i="10"/>
  <c r="D5" i="10"/>
  <c r="C5" i="10"/>
  <c r="F3" i="10"/>
  <c r="E3" i="10"/>
  <c r="D3" i="10"/>
  <c r="C3" i="10"/>
  <c r="F2" i="10"/>
  <c r="E2" i="10"/>
  <c r="D2" i="10"/>
  <c r="C2" i="10"/>
  <c r="I42" i="9"/>
  <c r="L40" i="9"/>
  <c r="J40" i="9"/>
  <c r="H40" i="9"/>
  <c r="F40" i="9"/>
  <c r="D40" i="9"/>
  <c r="L39" i="9"/>
  <c r="J39" i="9"/>
  <c r="H39" i="9"/>
  <c r="F39" i="9"/>
  <c r="D39" i="9"/>
  <c r="L38" i="9"/>
  <c r="J38" i="9"/>
  <c r="H38" i="9"/>
  <c r="F38" i="9"/>
  <c r="D38" i="9"/>
  <c r="L37" i="9"/>
  <c r="J37" i="9"/>
  <c r="H37" i="9"/>
  <c r="F37" i="9"/>
  <c r="D37" i="9"/>
  <c r="L35" i="9"/>
  <c r="J35" i="9"/>
  <c r="H35" i="9"/>
  <c r="F35" i="9"/>
  <c r="D35" i="9"/>
  <c r="L34" i="9"/>
  <c r="J34" i="9"/>
  <c r="H34" i="9"/>
  <c r="F34" i="9"/>
  <c r="D34" i="9"/>
  <c r="L33" i="9"/>
  <c r="J33" i="9"/>
  <c r="H33" i="9"/>
  <c r="F33" i="9"/>
  <c r="D33" i="9"/>
  <c r="L30" i="9"/>
  <c r="J30" i="9"/>
  <c r="H30" i="9"/>
  <c r="F30" i="9"/>
  <c r="D30" i="9"/>
  <c r="L28" i="9"/>
  <c r="J28" i="9"/>
  <c r="H28" i="9"/>
  <c r="F28" i="9"/>
  <c r="D28" i="9"/>
  <c r="L27" i="9"/>
  <c r="J27" i="9"/>
  <c r="H27" i="9"/>
  <c r="F27" i="9"/>
  <c r="D27" i="9"/>
  <c r="L26" i="9"/>
  <c r="J26" i="9"/>
  <c r="H26" i="9"/>
  <c r="F26" i="9"/>
  <c r="D26" i="9"/>
  <c r="L25" i="9"/>
  <c r="J25" i="9"/>
  <c r="H25" i="9"/>
  <c r="F25" i="9"/>
  <c r="D25" i="9"/>
  <c r="L23" i="9"/>
  <c r="J23" i="9"/>
  <c r="H23" i="9"/>
  <c r="F23" i="9"/>
  <c r="D23" i="9"/>
  <c r="L22" i="9"/>
  <c r="J22" i="9"/>
  <c r="H22" i="9"/>
  <c r="F22" i="9"/>
  <c r="D22" i="9"/>
  <c r="L21" i="9"/>
  <c r="J21" i="9"/>
  <c r="H21" i="9"/>
  <c r="F21" i="9"/>
  <c r="D21" i="9"/>
  <c r="L20" i="9"/>
  <c r="J20" i="9"/>
  <c r="H20" i="9"/>
  <c r="F20" i="9"/>
  <c r="D20" i="9"/>
  <c r="L19" i="9"/>
  <c r="J19" i="9"/>
  <c r="H19" i="9"/>
  <c r="F19" i="9"/>
  <c r="D19" i="9"/>
  <c r="L18" i="9"/>
  <c r="J18" i="9"/>
  <c r="H18" i="9"/>
  <c r="F18" i="9"/>
  <c r="D18" i="9"/>
  <c r="L17" i="9"/>
  <c r="J17" i="9"/>
  <c r="H17" i="9"/>
  <c r="F17" i="9"/>
  <c r="D17" i="9"/>
  <c r="L16" i="9"/>
  <c r="J16" i="9"/>
  <c r="H16" i="9"/>
  <c r="F16" i="9"/>
  <c r="D16" i="9"/>
  <c r="L13" i="9"/>
  <c r="J13" i="9"/>
  <c r="H13" i="9"/>
  <c r="F13" i="9"/>
  <c r="D13" i="9"/>
  <c r="L12" i="9"/>
  <c r="J12" i="9"/>
  <c r="H12" i="9"/>
  <c r="F12" i="9"/>
  <c r="D12" i="9"/>
  <c r="L11" i="9"/>
  <c r="J11" i="9"/>
  <c r="H11" i="9"/>
  <c r="F11" i="9"/>
  <c r="D11" i="9"/>
  <c r="L10" i="9"/>
  <c r="J10" i="9"/>
  <c r="H10" i="9"/>
  <c r="F10" i="9"/>
  <c r="D10" i="9"/>
  <c r="L9" i="9"/>
  <c r="J9" i="9"/>
  <c r="H9" i="9"/>
  <c r="F9" i="9"/>
  <c r="D9" i="9"/>
  <c r="L8" i="9"/>
  <c r="J8" i="9"/>
  <c r="H8" i="9"/>
  <c r="F8" i="9"/>
  <c r="D8" i="9"/>
  <c r="L7" i="9"/>
  <c r="J7" i="9"/>
  <c r="H7" i="9"/>
  <c r="F7" i="9"/>
  <c r="D7" i="9"/>
  <c r="L6" i="9"/>
  <c r="J6" i="9"/>
  <c r="H6" i="9"/>
  <c r="F6" i="9"/>
  <c r="D6" i="9"/>
  <c r="L5" i="9"/>
  <c r="J5" i="9"/>
  <c r="H5" i="9"/>
  <c r="F5" i="9"/>
  <c r="D5" i="9"/>
  <c r="L3" i="9"/>
  <c r="J3" i="9"/>
  <c r="H3" i="9"/>
  <c r="F3" i="9"/>
  <c r="D3" i="9"/>
  <c r="L2" i="9"/>
  <c r="J2" i="9"/>
  <c r="H2" i="9"/>
  <c r="F2" i="9"/>
  <c r="D2" i="9"/>
  <c r="G51" i="8"/>
  <c r="H51" i="8" s="1"/>
  <c r="I51" i="8"/>
  <c r="J51" i="8" s="1"/>
  <c r="K51" i="8"/>
  <c r="L51" i="8" s="1"/>
  <c r="M51" i="8"/>
  <c r="E53" i="8"/>
  <c r="G53" i="8"/>
  <c r="I53" i="8"/>
  <c r="K53" i="8"/>
  <c r="M53" i="8"/>
  <c r="E52" i="8"/>
  <c r="G52" i="8"/>
  <c r="I52" i="8"/>
  <c r="K52" i="8"/>
  <c r="M52" i="8"/>
  <c r="E51" i="8"/>
  <c r="F51" i="8" s="1"/>
  <c r="C53" i="8"/>
  <c r="C52" i="8"/>
  <c r="C51" i="8"/>
  <c r="D51" i="8" s="1"/>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2" i="8"/>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2"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2" i="8"/>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2" i="8"/>
  <c r="U54" i="7"/>
  <c r="U53" i="7"/>
  <c r="U52" i="7"/>
  <c r="W52" i="7" s="1"/>
  <c r="T54" i="7"/>
  <c r="T53" i="7"/>
  <c r="T52" i="7"/>
  <c r="R54" i="7"/>
  <c r="R53" i="7"/>
  <c r="R52" i="7"/>
  <c r="O54" i="7"/>
  <c r="O53" i="7"/>
  <c r="O52" i="7"/>
  <c r="Q52" i="7" s="1"/>
  <c r="N54" i="7"/>
  <c r="N53" i="7"/>
  <c r="N52" i="7"/>
  <c r="L54" i="7"/>
  <c r="L53" i="7"/>
  <c r="L52" i="7"/>
  <c r="I54" i="7"/>
  <c r="I53" i="7"/>
  <c r="I52" i="7"/>
  <c r="K52" i="7" s="1"/>
  <c r="H54" i="7"/>
  <c r="H53" i="7"/>
  <c r="H52" i="7"/>
  <c r="E52" i="7"/>
  <c r="D52" i="7"/>
  <c r="F54" i="7"/>
  <c r="F53" i="7"/>
  <c r="F52" i="7"/>
  <c r="V4" i="7"/>
  <c r="V6" i="7"/>
  <c r="V5" i="7"/>
  <c r="V7" i="7"/>
  <c r="V8" i="7"/>
  <c r="V9" i="7"/>
  <c r="V10" i="7"/>
  <c r="V11" i="7"/>
  <c r="V12" i="7"/>
  <c r="V13" i="7"/>
  <c r="V14" i="7"/>
  <c r="V15" i="7"/>
  <c r="V16" i="7"/>
  <c r="V17" i="7"/>
  <c r="V18" i="7"/>
  <c r="V19" i="7"/>
  <c r="V20" i="7"/>
  <c r="V21" i="7"/>
  <c r="V22" i="7"/>
  <c r="V23" i="7"/>
  <c r="V24" i="7"/>
  <c r="V25" i="7"/>
  <c r="V26" i="7"/>
  <c r="V27" i="7"/>
  <c r="V29" i="7"/>
  <c r="V28" i="7"/>
  <c r="V30" i="7"/>
  <c r="V31" i="7"/>
  <c r="V32" i="7"/>
  <c r="V33" i="7"/>
  <c r="V34" i="7"/>
  <c r="V36" i="7"/>
  <c r="V35" i="7"/>
  <c r="V37" i="7"/>
  <c r="V38" i="7"/>
  <c r="V39" i="7"/>
  <c r="V40" i="7"/>
  <c r="V41" i="7"/>
  <c r="V42" i="7"/>
  <c r="V43" i="7"/>
  <c r="V44" i="7"/>
  <c r="V45" i="7"/>
  <c r="V46" i="7"/>
  <c r="V47" i="7"/>
  <c r="V48" i="7"/>
  <c r="V49" i="7"/>
  <c r="V50" i="7"/>
  <c r="V3" i="7"/>
  <c r="S4" i="7"/>
  <c r="S6" i="7"/>
  <c r="S5" i="7"/>
  <c r="S7" i="7"/>
  <c r="S8" i="7"/>
  <c r="S9" i="7"/>
  <c r="S10" i="7"/>
  <c r="S11" i="7"/>
  <c r="S12" i="7"/>
  <c r="S13" i="7"/>
  <c r="S14" i="7"/>
  <c r="S15" i="7"/>
  <c r="S16" i="7"/>
  <c r="S17" i="7"/>
  <c r="S18" i="7"/>
  <c r="S19" i="7"/>
  <c r="S20" i="7"/>
  <c r="S21" i="7"/>
  <c r="S22" i="7"/>
  <c r="S23" i="7"/>
  <c r="S24" i="7"/>
  <c r="S25" i="7"/>
  <c r="S26" i="7"/>
  <c r="S27" i="7"/>
  <c r="S29" i="7"/>
  <c r="S28" i="7"/>
  <c r="S30" i="7"/>
  <c r="S31" i="7"/>
  <c r="S32" i="7"/>
  <c r="S33" i="7"/>
  <c r="S34" i="7"/>
  <c r="S36" i="7"/>
  <c r="S35" i="7"/>
  <c r="S37" i="7"/>
  <c r="S38" i="7"/>
  <c r="S39" i="7"/>
  <c r="S40" i="7"/>
  <c r="S41" i="7"/>
  <c r="S42" i="7"/>
  <c r="S43" i="7"/>
  <c r="S44" i="7"/>
  <c r="S45" i="7"/>
  <c r="S46" i="7"/>
  <c r="S47" i="7"/>
  <c r="S48" i="7"/>
  <c r="S49" i="7"/>
  <c r="S50" i="7"/>
  <c r="S3" i="7"/>
  <c r="P4" i="7"/>
  <c r="P6" i="7"/>
  <c r="P5" i="7"/>
  <c r="P7" i="7"/>
  <c r="P8" i="7"/>
  <c r="P9" i="7"/>
  <c r="P10" i="7"/>
  <c r="P11" i="7"/>
  <c r="P12" i="7"/>
  <c r="P13" i="7"/>
  <c r="P14" i="7"/>
  <c r="P15" i="7"/>
  <c r="P16" i="7"/>
  <c r="P17" i="7"/>
  <c r="P18" i="7"/>
  <c r="P19" i="7"/>
  <c r="P20" i="7"/>
  <c r="P21" i="7"/>
  <c r="P22" i="7"/>
  <c r="P23" i="7"/>
  <c r="P24" i="7"/>
  <c r="P25" i="7"/>
  <c r="P26" i="7"/>
  <c r="P27" i="7"/>
  <c r="P29" i="7"/>
  <c r="P28" i="7"/>
  <c r="P30" i="7"/>
  <c r="P31" i="7"/>
  <c r="P32" i="7"/>
  <c r="P33" i="7"/>
  <c r="P34" i="7"/>
  <c r="P36" i="7"/>
  <c r="P35" i="7"/>
  <c r="P37" i="7"/>
  <c r="P38" i="7"/>
  <c r="P39" i="7"/>
  <c r="P40" i="7"/>
  <c r="P41" i="7"/>
  <c r="P42" i="7"/>
  <c r="P43" i="7"/>
  <c r="P44" i="7"/>
  <c r="P45" i="7"/>
  <c r="P46" i="7"/>
  <c r="P47" i="7"/>
  <c r="P48" i="7"/>
  <c r="P49" i="7"/>
  <c r="P50" i="7"/>
  <c r="P3" i="7"/>
  <c r="M4" i="7"/>
  <c r="M6" i="7"/>
  <c r="M5" i="7"/>
  <c r="M7" i="7"/>
  <c r="M8" i="7"/>
  <c r="M9" i="7"/>
  <c r="M10" i="7"/>
  <c r="M11" i="7"/>
  <c r="M12" i="7"/>
  <c r="M13" i="7"/>
  <c r="M14" i="7"/>
  <c r="M15" i="7"/>
  <c r="M16" i="7"/>
  <c r="M17" i="7"/>
  <c r="M18" i="7"/>
  <c r="M19" i="7"/>
  <c r="M20" i="7"/>
  <c r="M21" i="7"/>
  <c r="M22" i="7"/>
  <c r="M23" i="7"/>
  <c r="M24" i="7"/>
  <c r="M25" i="7"/>
  <c r="M26" i="7"/>
  <c r="M27" i="7"/>
  <c r="M29" i="7"/>
  <c r="M28" i="7"/>
  <c r="M30" i="7"/>
  <c r="M31" i="7"/>
  <c r="M32" i="7"/>
  <c r="M33" i="7"/>
  <c r="M34" i="7"/>
  <c r="M36" i="7"/>
  <c r="M35" i="7"/>
  <c r="M37" i="7"/>
  <c r="M38" i="7"/>
  <c r="M39" i="7"/>
  <c r="M40" i="7"/>
  <c r="M41" i="7"/>
  <c r="M42" i="7"/>
  <c r="M43" i="7"/>
  <c r="M44" i="7"/>
  <c r="M45" i="7"/>
  <c r="M46" i="7"/>
  <c r="M47" i="7"/>
  <c r="M48" i="7"/>
  <c r="M49" i="7"/>
  <c r="M50" i="7"/>
  <c r="M3" i="7"/>
  <c r="J4" i="7"/>
  <c r="J6" i="7"/>
  <c r="J5" i="7"/>
  <c r="J7" i="7"/>
  <c r="J8" i="7"/>
  <c r="J9" i="7"/>
  <c r="J10" i="7"/>
  <c r="J11" i="7"/>
  <c r="J12" i="7"/>
  <c r="J13" i="7"/>
  <c r="J14" i="7"/>
  <c r="J15" i="7"/>
  <c r="J16" i="7"/>
  <c r="J17" i="7"/>
  <c r="J18" i="7"/>
  <c r="J19" i="7"/>
  <c r="J20" i="7"/>
  <c r="J21" i="7"/>
  <c r="J22" i="7"/>
  <c r="J23" i="7"/>
  <c r="J24" i="7"/>
  <c r="J25" i="7"/>
  <c r="J26" i="7"/>
  <c r="J27" i="7"/>
  <c r="J29" i="7"/>
  <c r="J28" i="7"/>
  <c r="J30" i="7"/>
  <c r="J31" i="7"/>
  <c r="J32" i="7"/>
  <c r="J33" i="7"/>
  <c r="J34" i="7"/>
  <c r="J36" i="7"/>
  <c r="J35" i="7"/>
  <c r="J37" i="7"/>
  <c r="J38" i="7"/>
  <c r="J39" i="7"/>
  <c r="J40" i="7"/>
  <c r="J41" i="7"/>
  <c r="J42" i="7"/>
  <c r="J43" i="7"/>
  <c r="J44" i="7"/>
  <c r="J45" i="7"/>
  <c r="J46" i="7"/>
  <c r="J47" i="7"/>
  <c r="J48" i="7"/>
  <c r="J49" i="7"/>
  <c r="J50" i="7"/>
  <c r="J3" i="7"/>
  <c r="G4" i="7"/>
  <c r="G6" i="7"/>
  <c r="G5" i="7"/>
  <c r="G7" i="7"/>
  <c r="G8" i="7"/>
  <c r="G9" i="7"/>
  <c r="G10" i="7"/>
  <c r="G11" i="7"/>
  <c r="G12" i="7"/>
  <c r="G13" i="7"/>
  <c r="G14" i="7"/>
  <c r="G15" i="7"/>
  <c r="G16" i="7"/>
  <c r="G17" i="7"/>
  <c r="G18" i="7"/>
  <c r="G19" i="7"/>
  <c r="G20" i="7"/>
  <c r="G21" i="7"/>
  <c r="G22" i="7"/>
  <c r="G23" i="7"/>
  <c r="G24" i="7"/>
  <c r="G25" i="7"/>
  <c r="G26" i="7"/>
  <c r="G27" i="7"/>
  <c r="G29" i="7"/>
  <c r="G28" i="7"/>
  <c r="G30" i="7"/>
  <c r="G31" i="7"/>
  <c r="G32" i="7"/>
  <c r="G33" i="7"/>
  <c r="G34" i="7"/>
  <c r="G36" i="7"/>
  <c r="G35" i="7"/>
  <c r="G37" i="7"/>
  <c r="G38" i="7"/>
  <c r="G39" i="7"/>
  <c r="G40" i="7"/>
  <c r="G41" i="7"/>
  <c r="G42" i="7"/>
  <c r="G43" i="7"/>
  <c r="G44" i="7"/>
  <c r="G45" i="7"/>
  <c r="G46" i="7"/>
  <c r="G47" i="7"/>
  <c r="G48" i="7"/>
  <c r="G49" i="7"/>
  <c r="G50" i="7"/>
  <c r="G3" i="7"/>
  <c r="H51" i="6"/>
  <c r="D51" i="6"/>
  <c r="D53" i="6"/>
  <c r="E53" i="6"/>
  <c r="F53" i="6"/>
  <c r="G53" i="6"/>
  <c r="H53" i="6"/>
  <c r="D52" i="6"/>
  <c r="E52" i="6"/>
  <c r="F52" i="6"/>
  <c r="G52" i="6"/>
  <c r="H52" i="6"/>
  <c r="E51" i="6"/>
  <c r="F51" i="6"/>
  <c r="G51" i="6"/>
  <c r="I51" i="6"/>
  <c r="C53" i="6"/>
  <c r="C52" i="6"/>
  <c r="C51"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2" i="6"/>
  <c r="D52" i="5"/>
  <c r="E52" i="5"/>
  <c r="F52" i="5"/>
  <c r="C52" i="5"/>
  <c r="D3" i="5"/>
  <c r="D4" i="5"/>
  <c r="D5" i="5"/>
  <c r="D6" i="5"/>
  <c r="D7" i="5"/>
  <c r="D8" i="5"/>
  <c r="D9" i="5"/>
  <c r="D10" i="5"/>
  <c r="D11" i="5"/>
  <c r="D12" i="5"/>
  <c r="D13" i="5"/>
  <c r="D14" i="5"/>
  <c r="D15" i="5"/>
  <c r="D18" i="5"/>
  <c r="D17" i="5"/>
  <c r="D19" i="5"/>
  <c r="D20" i="5"/>
  <c r="D21" i="5"/>
  <c r="D22" i="5"/>
  <c r="D23" i="5"/>
  <c r="D24" i="5"/>
  <c r="D25" i="5"/>
  <c r="D26" i="5"/>
  <c r="D29" i="5"/>
  <c r="D27" i="5"/>
  <c r="D28" i="5"/>
  <c r="D30" i="5"/>
  <c r="D31" i="5"/>
  <c r="D32" i="5"/>
  <c r="D33" i="5"/>
  <c r="D34" i="5"/>
  <c r="D35" i="5"/>
  <c r="D36" i="5"/>
  <c r="D38" i="5"/>
  <c r="D37" i="5"/>
  <c r="D40" i="5"/>
  <c r="D39" i="5"/>
  <c r="D41" i="5"/>
  <c r="D42" i="5"/>
  <c r="D43" i="5"/>
  <c r="D45" i="5"/>
  <c r="D44" i="5"/>
  <c r="D46" i="5"/>
  <c r="D47" i="5"/>
  <c r="D48" i="5"/>
  <c r="D49" i="5"/>
  <c r="D2" i="5"/>
  <c r="F18" i="5"/>
  <c r="F2" i="5"/>
  <c r="F22" i="5"/>
  <c r="F36" i="5"/>
  <c r="F8" i="5"/>
  <c r="F9" i="5"/>
  <c r="F7" i="5"/>
  <c r="F10" i="5"/>
  <c r="F29" i="5"/>
  <c r="F11" i="5"/>
  <c r="F12" i="5"/>
  <c r="F40" i="5"/>
  <c r="F13" i="5"/>
  <c r="F43" i="5"/>
  <c r="F16" i="5"/>
  <c r="F39" i="5"/>
  <c r="F15" i="5"/>
  <c r="F38" i="5"/>
  <c r="F25" i="5"/>
  <c r="F19" i="5"/>
  <c r="F4" i="5"/>
  <c r="F17" i="5"/>
  <c r="F14" i="5"/>
  <c r="F21" i="5"/>
  <c r="F46" i="5"/>
  <c r="F20" i="5"/>
  <c r="F24" i="5"/>
  <c r="F30" i="5"/>
  <c r="F23" i="5"/>
  <c r="F26" i="5"/>
  <c r="F27" i="5"/>
  <c r="F37" i="5"/>
  <c r="F31" i="5"/>
  <c r="F5" i="5"/>
  <c r="F32" i="5"/>
  <c r="F45" i="5"/>
  <c r="F33" i="5"/>
  <c r="F34" i="5"/>
  <c r="F35" i="5"/>
  <c r="F3" i="5"/>
  <c r="F51" i="5" s="1"/>
  <c r="F41" i="5"/>
  <c r="F42" i="5"/>
  <c r="F44" i="5"/>
  <c r="F47" i="5"/>
  <c r="F48" i="5"/>
  <c r="F28" i="5"/>
  <c r="F49" i="5"/>
  <c r="F6" i="5"/>
  <c r="E18" i="5"/>
  <c r="E2" i="5"/>
  <c r="E22" i="5"/>
  <c r="E36" i="5"/>
  <c r="E8" i="5"/>
  <c r="E9" i="5"/>
  <c r="E7" i="5"/>
  <c r="E10" i="5"/>
  <c r="E29" i="5"/>
  <c r="E11" i="5"/>
  <c r="E12" i="5"/>
  <c r="E40" i="5"/>
  <c r="E13" i="5"/>
  <c r="E43" i="5"/>
  <c r="E16" i="5"/>
  <c r="E39" i="5"/>
  <c r="E15" i="5"/>
  <c r="E38" i="5"/>
  <c r="E25" i="5"/>
  <c r="E19" i="5"/>
  <c r="E4" i="5"/>
  <c r="E17" i="5"/>
  <c r="E14" i="5"/>
  <c r="E21" i="5"/>
  <c r="E46" i="5"/>
  <c r="E20" i="5"/>
  <c r="E24" i="5"/>
  <c r="E30" i="5"/>
  <c r="E23" i="5"/>
  <c r="E26" i="5"/>
  <c r="E27" i="5"/>
  <c r="E37" i="5"/>
  <c r="E31" i="5"/>
  <c r="E5" i="5"/>
  <c r="E32" i="5"/>
  <c r="E45" i="5"/>
  <c r="E33" i="5"/>
  <c r="E34" i="5"/>
  <c r="E35" i="5"/>
  <c r="E3" i="5"/>
  <c r="E51" i="5" s="1"/>
  <c r="E41" i="5"/>
  <c r="E42" i="5"/>
  <c r="E44" i="5"/>
  <c r="E47" i="5"/>
  <c r="E48" i="5"/>
  <c r="E28" i="5"/>
  <c r="E49" i="5"/>
  <c r="E6" i="5"/>
  <c r="C18" i="5"/>
  <c r="C2" i="5"/>
  <c r="C22" i="5"/>
  <c r="C36" i="5"/>
  <c r="C8" i="5"/>
  <c r="C9" i="5"/>
  <c r="C7" i="5"/>
  <c r="C10" i="5"/>
  <c r="C29" i="5"/>
  <c r="C11" i="5"/>
  <c r="C12" i="5"/>
  <c r="C40" i="5"/>
  <c r="C13" i="5"/>
  <c r="C43" i="5"/>
  <c r="C16" i="5"/>
  <c r="C39" i="5"/>
  <c r="C15" i="5"/>
  <c r="C38" i="5"/>
  <c r="C25" i="5"/>
  <c r="C19" i="5"/>
  <c r="C4" i="5"/>
  <c r="C17" i="5"/>
  <c r="C14" i="5"/>
  <c r="C21" i="5"/>
  <c r="C46" i="5"/>
  <c r="C20" i="5"/>
  <c r="C24" i="5"/>
  <c r="C30" i="5"/>
  <c r="C23" i="5"/>
  <c r="C26" i="5"/>
  <c r="C27" i="5"/>
  <c r="C37" i="5"/>
  <c r="C31" i="5"/>
  <c r="C5" i="5"/>
  <c r="C32" i="5"/>
  <c r="C45" i="5"/>
  <c r="C33" i="5"/>
  <c r="C34" i="5"/>
  <c r="C35" i="5"/>
  <c r="C3" i="5"/>
  <c r="C51" i="5" s="1"/>
  <c r="C41" i="5"/>
  <c r="C42" i="5"/>
  <c r="C44" i="5"/>
  <c r="C47" i="5"/>
  <c r="C48" i="5"/>
  <c r="C28" i="5"/>
  <c r="C49" i="5"/>
  <c r="C6" i="5"/>
  <c r="M52" i="7" l="1"/>
  <c r="S52" i="7"/>
  <c r="G54" i="7"/>
  <c r="J53" i="7"/>
  <c r="M54" i="7"/>
  <c r="P54" i="7"/>
  <c r="S54" i="7"/>
  <c r="V54" i="7"/>
  <c r="G52" i="7"/>
  <c r="D51" i="5"/>
  <c r="D53" i="8"/>
  <c r="F53" i="8"/>
  <c r="H53" i="8"/>
  <c r="J53" i="8"/>
  <c r="L53" i="8"/>
  <c r="H52" i="8"/>
  <c r="D52" i="8"/>
  <c r="J52" i="8"/>
  <c r="F52" i="8"/>
  <c r="L52" i="8"/>
  <c r="J54" i="7"/>
  <c r="M53" i="7"/>
  <c r="J52" i="7"/>
  <c r="S53" i="7"/>
  <c r="V52" i="7"/>
  <c r="G53" i="7"/>
  <c r="P52" i="7"/>
  <c r="V53" i="7"/>
  <c r="P53" i="7"/>
  <c r="F43" i="10"/>
  <c r="C42" i="10"/>
  <c r="E43" i="10"/>
  <c r="D43" i="10"/>
  <c r="D42" i="10"/>
  <c r="E42" i="10"/>
  <c r="F42" i="10"/>
  <c r="C43" i="10"/>
  <c r="D44" i="9"/>
  <c r="F43" i="9"/>
  <c r="H43" i="9"/>
  <c r="E42" i="9"/>
  <c r="L43" i="9"/>
  <c r="E43" i="9"/>
  <c r="K43" i="9"/>
  <c r="M43" i="9"/>
  <c r="M44" i="9"/>
  <c r="K44" i="9"/>
  <c r="G44" i="9"/>
  <c r="G43" i="9"/>
  <c r="G42" i="9"/>
  <c r="E44" i="9"/>
  <c r="I43" i="9"/>
  <c r="I44" i="9"/>
  <c r="C43" i="9"/>
  <c r="C44" i="9"/>
  <c r="K42" i="9"/>
  <c r="C42" i="9"/>
  <c r="M42" i="9"/>
  <c r="J44" i="9"/>
  <c r="J43" i="9"/>
  <c r="F44" i="9" l="1"/>
  <c r="H44" i="9"/>
  <c r="L44" i="9"/>
  <c r="D43" i="9"/>
  <c r="H42" i="9"/>
  <c r="J42" i="9"/>
  <c r="F42" i="9"/>
  <c r="L42" i="9"/>
  <c r="D42" i="9"/>
</calcChain>
</file>

<file path=xl/sharedStrings.xml><?xml version="1.0" encoding="utf-8"?>
<sst xmlns="http://schemas.openxmlformats.org/spreadsheetml/2006/main" count="1301" uniqueCount="250">
  <si>
    <t>Location</t>
  </si>
  <si>
    <t>City</t>
  </si>
  <si>
    <t>Circulation per Registered Borrowers</t>
  </si>
  <si>
    <t>Circulation per capita</t>
  </si>
  <si>
    <t>Turnover Rate*</t>
  </si>
  <si>
    <t>Collection Expenditure per Use†</t>
  </si>
  <si>
    <t>Population</t>
  </si>
  <si>
    <t>Total Physical Item Circulation</t>
  </si>
  <si>
    <t>Total Circulation Physical and Electronic Materials</t>
  </si>
  <si>
    <t>Total Collection Expenditures</t>
  </si>
  <si>
    <t>Registered Borrowers</t>
  </si>
  <si>
    <t>Total Library Materials (Physical &amp; Electronic)</t>
  </si>
  <si>
    <t>Barrington Public Library</t>
  </si>
  <si>
    <t>Barrington</t>
  </si>
  <si>
    <t>Rogers Free Library</t>
  </si>
  <si>
    <t>Bristol</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</si>
  <si>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</si>
  <si>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</si>
  <si>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</si>
  <si>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</si>
  <si>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</si>
  <si>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</si>
  <si>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</si>
  <si>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</si>
  <si>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</si>
  <si>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</si>
  <si>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</si>
  <si>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</si>
  <si>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</si>
  <si>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</si>
  <si>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</si>
  <si>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</si>
  <si>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</si>
  <si>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</si>
  <si>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</si>
  <si>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</si>
  <si>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</si>
  <si>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</si>
  <si>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</si>
  <si>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</si>
  <si>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</si>
  <si>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</si>
  <si>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</si>
  <si>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</si>
  <si>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</si>
  <si>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</si>
  <si>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</si>
  <si>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</si>
  <si>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</si>
  <si>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</si>
  <si>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</si>
  <si>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</si>
  <si>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</si>
  <si>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</si>
  <si>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</si>
  <si>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</si>
  <si>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</si>
  <si>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</si>
  <si>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</si>
  <si>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</si>
  <si>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</si>
  <si>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</si>
  <si>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</si>
  <si>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</si>
  <si>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</si>
  <si>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</si>
  <si>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</si>
  <si>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</si>
  <si>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</si>
  <si>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</si>
  <si>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</si>
  <si>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</si>
  <si>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</si>
  <si>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</si>
  <si>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</si>
  <si>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</si>
  <si>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</si>
  <si>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</si>
  <si>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</si>
  <si>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</si>
  <si>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</si>
  <si>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</si>
  <si>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</si>
  <si>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</si>
  <si>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</si>
  <si>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</si>
  <si>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</si>
  <si>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</si>
  <si>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</si>
  <si>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</si>
  <si>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</si>
  <si>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</si>
  <si>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</si>
  <si>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</si>
  <si>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</si>
  <si>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</si>
  <si>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</si>
  <si>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</si>
  <si>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</si>
  <si>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Average</t>
  </si>
  <si>
    <t>Median</t>
  </si>
  <si>
    <r>
      <t>* Turnover Rate</t>
    </r>
    <r>
      <rPr>
        <sz val="10"/>
        <rFont val="Calibri"/>
        <family val="2"/>
        <scheme val="minor"/>
      </rPr>
      <t xml:space="preserve"> (</t>
    </r>
    <r>
      <rPr>
        <i/>
        <sz val="10"/>
        <rFont val="Calibri"/>
        <family val="2"/>
        <scheme val="minor"/>
      </rPr>
      <t>Total Circulation ÷ Total Library Materials</t>
    </r>
    <r>
      <rPr>
        <sz val="10"/>
        <rFont val="Calibri"/>
        <family val="2"/>
        <scheme val="minor"/>
      </rPr>
      <t>) - This output measure relates the number of circulation transactions to the size of the collection. It is a measure of the activity of the library's collection, indicating the number of times each piece of the collection would have circulated during the year, if circulation had been spread evenly throughout the collection.</t>
    </r>
  </si>
  <si>
    <r>
      <t>† Collection Expenditure per Use</t>
    </r>
    <r>
      <rPr>
        <sz val="10"/>
        <rFont val="Calibri"/>
        <family val="2"/>
        <scheme val="minor"/>
      </rPr>
      <t xml:space="preserve"> (</t>
    </r>
    <r>
      <rPr>
        <i/>
        <sz val="10"/>
        <rFont val="Calibri"/>
        <family val="2"/>
        <scheme val="minor"/>
      </rPr>
      <t>Total Collection Expenditures ÷ Total Circulation</t>
    </r>
    <r>
      <rPr>
        <sz val="10"/>
        <rFont val="Calibri"/>
        <family val="2"/>
        <scheme val="minor"/>
      </rPr>
      <t>) - This output measure relates the funds spent on acquiring materials to the number of materials circulated.</t>
    </r>
  </si>
  <si>
    <t>Print Circulation</t>
  </si>
  <si>
    <t>Print % of Total Circulation (Physical &amp; Electronic)</t>
  </si>
  <si>
    <t>Physical Audio and Video Circulation</t>
  </si>
  <si>
    <t>Other Physical Item Circulation</t>
  </si>
  <si>
    <t>Physical % of Total Circulation (Physical &amp; Electronic)</t>
  </si>
  <si>
    <t>Total</t>
  </si>
  <si>
    <t>Adult Physical Circulation</t>
  </si>
  <si>
    <t>Adult % of Physical Circulation</t>
  </si>
  <si>
    <t>Adult Electronic Circulation</t>
  </si>
  <si>
    <t>Total Circulation Adult Materials</t>
  </si>
  <si>
    <t>Adult % of Total Circulation (Phys &amp; Elec)</t>
  </si>
  <si>
    <t>Adult Circulation per capita</t>
  </si>
  <si>
    <t>Children's Physical Circulation</t>
  </si>
  <si>
    <t>Children % of Physical Circulation</t>
  </si>
  <si>
    <t>Children's Electronic Circulation</t>
  </si>
  <si>
    <t>Total Circulation Children's Materials</t>
  </si>
  <si>
    <t>Children % of Total Circulation (Phys &amp; Elec)</t>
  </si>
  <si>
    <t>Children Circulation per capita</t>
  </si>
  <si>
    <t>YA Physical Circulation</t>
  </si>
  <si>
    <t>YA % of Physical Circulation</t>
  </si>
  <si>
    <t>YA Electronic Circulation</t>
  </si>
  <si>
    <t>Total Circulation YA Materials</t>
  </si>
  <si>
    <t>YA % Total Circulation (Phys &amp; Elec)</t>
  </si>
  <si>
    <t>YA Circulation per capita</t>
  </si>
  <si>
    <t>eAudio Circulation</t>
  </si>
  <si>
    <t>eAudio % of Electronic Circulation</t>
  </si>
  <si>
    <t>eVideo Circulation</t>
  </si>
  <si>
    <t>eVideo % of Electronic Circulation</t>
  </si>
  <si>
    <t>eBooks Circulation</t>
  </si>
  <si>
    <t>eBooks % of Electronic Circulation</t>
  </si>
  <si>
    <t>Local Electronic Materials Circulation</t>
  </si>
  <si>
    <t>Local % of Electronic Circulation</t>
  </si>
  <si>
    <t>Total Electronic Materials Circulation</t>
  </si>
  <si>
    <t>Electronic % of Total Circulation</t>
  </si>
  <si>
    <t>Total Circulation (Physical &amp; Electronic)</t>
  </si>
  <si>
    <t>Physical AV Circulation per capita</t>
  </si>
  <si>
    <t>eAudio Circulation*</t>
  </si>
  <si>
    <t>eVideo Circulation*</t>
  </si>
  <si>
    <r>
      <t>Total Electronic AV Circulation</t>
    </r>
    <r>
      <rPr>
        <b/>
        <sz val="10"/>
        <rFont val="Calibri"/>
        <family val="2"/>
      </rPr>
      <t>†</t>
    </r>
  </si>
  <si>
    <t>Physical &amp; Electronic AV Circulation (D+H)</t>
  </si>
  <si>
    <t>AV % of Total Circulation</t>
  </si>
  <si>
    <t>Local Electronic Collection Usage</t>
  </si>
  <si>
    <t>Other Cooperative Agreement Electronic Collection Usage</t>
  </si>
  <si>
    <t>State Electronic Collection Usage</t>
  </si>
  <si>
    <t>Total Retrieval of Electronic Information</t>
  </si>
  <si>
    <t>Use per capita</t>
  </si>
  <si>
    <t xml:space="preserve">Maury Loontjens Memorial Library </t>
  </si>
  <si>
    <t>Provided to OSL Libraries</t>
  </si>
  <si>
    <t>Provided to In-State non-OSL Libraries</t>
  </si>
  <si>
    <t>Provided to Out-of-State Libraries</t>
  </si>
  <si>
    <t>Provided to Total</t>
  </si>
  <si>
    <t>Received from OSL Libraries</t>
  </si>
  <si>
    <t>Received from In-State non-OSL Libraries</t>
  </si>
  <si>
    <t>Received from Out-of-State Libraries</t>
  </si>
  <si>
    <t>Received from Total</t>
  </si>
  <si>
    <t>Net Lending Rate</t>
  </si>
  <si>
    <r>
      <t>* Net Lending Rate</t>
    </r>
    <r>
      <rPr>
        <sz val="10"/>
        <rFont val="Calibri"/>
        <family val="2"/>
      </rPr>
      <t xml:space="preserve"> </t>
    </r>
    <r>
      <rPr>
        <i/>
        <sz val="10"/>
        <rFont val="Calibri"/>
        <family val="2"/>
      </rPr>
      <t>(Provided to Total ÷ Received from Total)</t>
    </r>
    <r>
      <rPr>
        <sz val="10"/>
        <rFont val="Calibri"/>
        <family val="2"/>
      </rPr>
      <t xml:space="preserve"> - This output measure is a ratio that indicates whether the library does more borrowing or lending. A number greater than 1.0 indicates the library does more lending; a number below 1.0 indicates the library does more borrowing.</t>
    </r>
  </si>
  <si>
    <t>5.1 Print Circulation</t>
  </si>
  <si>
    <t>5.2 Physical Audio and Video Circulation</t>
  </si>
  <si>
    <t>5.3 Other Physical Item Circulation</t>
  </si>
  <si>
    <t>5.4 Total Physical Item Circulation</t>
  </si>
  <si>
    <t>5.5 Audio-Downloadable Circulation</t>
  </si>
  <si>
    <t>5.6 Video-Downloadable Circulation</t>
  </si>
  <si>
    <t>5.7 eBooks Circulation</t>
  </si>
  <si>
    <t>5.8 Local Electronic Materials Circulation</t>
  </si>
  <si>
    <t>5.9 Total Electronic Materials Circulation</t>
  </si>
  <si>
    <t>5.10 Local Electronic Collection Usage</t>
  </si>
  <si>
    <t>5.11 State Electronic Collection Usage</t>
  </si>
  <si>
    <t>5.12 Other Cooperative Agreement Electronic Collection Usage</t>
  </si>
  <si>
    <t>5.13 Total Retrieval of Electronic Information</t>
  </si>
  <si>
    <t>5.14 Electronic Content Use</t>
  </si>
  <si>
    <t>5.15 Total Circulation Physical and Electronic Materials</t>
  </si>
  <si>
    <t>5.16 Total Collection Use</t>
  </si>
  <si>
    <t>5.17 Adult Physical Circulation</t>
  </si>
  <si>
    <t>5.18 Adult Electronic Circulation</t>
  </si>
  <si>
    <t>5.19 Total Circulation Adult Materials</t>
  </si>
  <si>
    <t>5.20 Children's Physical Circulation</t>
  </si>
  <si>
    <t>5.21 Children's Electronic Circulation</t>
  </si>
  <si>
    <t>5.22 Total Circulation Children's Materials</t>
  </si>
  <si>
    <t>5.23 YA Physical Circulation</t>
  </si>
  <si>
    <t>5.24 YA Electronic Circulation</t>
  </si>
  <si>
    <t>5.25 Total YA Materials</t>
  </si>
  <si>
    <t>5.26 Provided to OSL Libraries</t>
  </si>
  <si>
    <t>5.27 Provided to In-State non-OSL Libraries</t>
  </si>
  <si>
    <t>5.28 Provided to Out-of-State Libraries</t>
  </si>
  <si>
    <t>5.29 Provided to Total</t>
  </si>
  <si>
    <t>5.30 Received from OSL Libraries</t>
  </si>
  <si>
    <t>5.31 Received from In-State non-OSL Libraries</t>
  </si>
  <si>
    <t>5.32 Received from Out-of-State Libraries</t>
  </si>
  <si>
    <t>5.33 Received from Total</t>
  </si>
  <si>
    <t>Maury Loontjens Memorial Library (Narragansett)</t>
  </si>
  <si>
    <t>1.9 City</t>
  </si>
  <si>
    <t>2.10 Actual Hours Open per Year</t>
  </si>
  <si>
    <t>2.11 Actual Weeks Open per Year</t>
  </si>
  <si>
    <t>2.12 Number of Weeks an Outlet Closed Due to COVID-19</t>
  </si>
  <si>
    <t>2.13 Number of Weeks an Outlet Had Limited Occupancy Due to COVID-19</t>
  </si>
  <si>
    <t>9.21 Total Collection Expenditures</t>
  </si>
  <si>
    <t>1.30 Number of Registered Borrowers</t>
  </si>
  <si>
    <t/>
  </si>
  <si>
    <t>LSA Population</t>
  </si>
  <si>
    <t>Municipal Population</t>
  </si>
  <si>
    <t>Adults</t>
  </si>
  <si>
    <t>Children</t>
  </si>
  <si>
    <t>Young Adults</t>
  </si>
  <si>
    <r>
      <rPr>
        <b/>
        <sz val="10"/>
        <rFont val="Calibri"/>
        <family val="2"/>
      </rPr>
      <t>eVideo Circulation</t>
    </r>
    <r>
      <rPr>
        <sz val="10"/>
        <rFont val="Calibri"/>
        <family val="2"/>
      </rPr>
      <t>* - This figure represents circulation of consortially purchased OverDrive materials.</t>
    </r>
  </si>
  <si>
    <r>
      <rPr>
        <b/>
        <sz val="10"/>
        <rFont val="Calibri"/>
        <family val="2"/>
      </rPr>
      <t>Total Electronic AV Circulation</t>
    </r>
    <r>
      <rPr>
        <sz val="10"/>
        <rFont val="Calibri"/>
        <family val="2"/>
      </rPr>
      <t>† - This excludes Local Electronic Materials Circulation, as that figure is not broken down by format (audio, visual, ebooks).</t>
    </r>
  </si>
  <si>
    <r>
      <t>Use per capita*</t>
    </r>
    <r>
      <rPr>
        <sz val="10"/>
        <rFont val="Calibri"/>
        <family val="2"/>
      </rPr>
      <t xml:space="preserve"> </t>
    </r>
    <r>
      <rPr>
        <i/>
        <sz val="10"/>
        <rFont val="Calibri"/>
        <family val="2"/>
      </rPr>
      <t>(Total Retrieval of Electronic Information ÷ Population)</t>
    </r>
    <r>
      <rPr>
        <sz val="10"/>
        <rFont val="Calibri"/>
        <family val="2"/>
      </rPr>
      <t xml:space="preserve"> - This output measure relates the average number of times per person the library's electronic collection was accessed.</t>
    </r>
  </si>
  <si>
    <t>1.24 LSA Population</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</si>
  <si>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</si>
  <si>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a gold column heading, except on the Audience tab. Newly introduced output measures are defined in footnotes below the applicable tables.</t>
  </si>
  <si>
    <t>Click on one of the links below or one of the tabs to view individual sheets.</t>
  </si>
  <si>
    <t>Tab Title</t>
  </si>
  <si>
    <t>Worksheet description</t>
  </si>
  <si>
    <t>Circ Measures</t>
  </si>
  <si>
    <t>Output measures for each library</t>
  </si>
  <si>
    <t>Circ Measures - muni</t>
  </si>
  <si>
    <t>Output measures by municipality</t>
  </si>
  <si>
    <t>Circ Measures by pop</t>
  </si>
  <si>
    <t>Output measures arranged by population peer groups</t>
  </si>
  <si>
    <t>Physical Circ</t>
  </si>
  <si>
    <t>Physical collection circulation</t>
  </si>
  <si>
    <t>Audience</t>
  </si>
  <si>
    <t>Physical and electronic circulation, by audience</t>
  </si>
  <si>
    <t>Elec Materials</t>
  </si>
  <si>
    <t>Electronic materials circulation</t>
  </si>
  <si>
    <t>Elec Materials - muni</t>
  </si>
  <si>
    <t>Electronic materials circulation by municipality</t>
  </si>
  <si>
    <t>AV Circ</t>
  </si>
  <si>
    <t>Audio visual circulation, both physical and electronic</t>
  </si>
  <si>
    <t>E-Collections</t>
  </si>
  <si>
    <t>Electronic Collections Use</t>
  </si>
  <si>
    <t>ILL</t>
  </si>
  <si>
    <t>Interlibrary Loan statistics</t>
  </si>
  <si>
    <t>Raw data about circulation and collection use, as reported</t>
  </si>
  <si>
    <t>50,000+</t>
  </si>
  <si>
    <t>20,000-49,999</t>
  </si>
  <si>
    <t>10,000-19,999</t>
  </si>
  <si>
    <t>5,000-9,999</t>
  </si>
  <si>
    <t>Under 5,000</t>
  </si>
  <si>
    <t>2021 Rhode Island Public Library Statistical Report:
Collection Use</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</si>
  <si>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</si>
  <si>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</si>
  <si>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</si>
  <si>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All Collection Use Data</t>
  </si>
  <si>
    <t>Raw data from other sections used in calculating measures</t>
  </si>
  <si>
    <t>Other Data</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</si>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</sst>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5"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0"/>
      <name val="Calibri"/>
      <family val="2"/>
    </font>
    <font>
      <b/>
      <sz val="10"/>
      <name val="Calibri"/>
      <family val="2"/>
    </font>
    <font>
      <i/>
      <sz val="10"/>
      <name val="Calibri"/>
      <family val="2"/>
      <scheme val="minor"/>
    </font>
    <font>
      <b/>
      <sz val="10"/>
      <color theme="0"/>
      <name val="Calibri"/>
      <family val="2"/>
      <scheme val="minor"/>
    </font>
    <font>
      <sz val="10"/>
      <name val="Arial"/>
      <family val="2"/>
    </font>
    <font>
      <i/>
      <sz val="10"/>
      <name val="Calibri"/>
      <family val="2"/>
    </font>
    <font>
      <u/>
      <sz val="10"/>
      <color theme="10"/>
      <name val="Arial"/>
      <family val="2"/>
    </font>
    <font>
      <b/>
      <sz val="11"/>
      <name val="Calibri"/>
      <family val="2"/>
      <scheme val="minor"/>
    </font>
    <font>
      <b/>
      <sz val="10"/>
      <name val="Arial"/>
      <family val="2"/>
    </font>
    <font>
      <b/>
      <sz val="10"/>
      <color theme="0"/>
      <name val="Calibri"/>
      <family val="2"/>
    </font>
  </fonts>
  <fills count="11">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C93C"/>
        <bgColor indexed="64"/>
      </patternFill>
    </fill>
    <fill>
      <patternFill patternType="solid">
        <fgColor theme="7"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499984740745262"/>
      </left>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9">
    <xf numFmtId="0" fontId="0" fillId="0" borderId="0"/>
    <xf numFmtId="44" fontId="1" fillId="0" borderId="0" applyFont="0" applyFill="0" applyBorder="0" applyAlignment="0" applyProtection="0"/>
    <xf numFmtId="0" fontId="2" fillId="0" borderId="0" applyNumberFormat="0" applyFont="0" applyFill="0" applyBorder="0" applyProtection="0">
      <alignment horizontal="left" vertical="center"/>
    </xf>
    <xf numFmtId="3" fontId="2" fillId="0" borderId="0" applyFont="0" applyFill="0" applyBorder="0" applyAlignment="0" applyProtection="0"/>
    <xf numFmtId="14" fontId="2"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2" fillId="0" borderId="0"/>
    <xf numFmtId="0" fontId="11" fillId="0" borderId="0" applyNumberFormat="0" applyFill="0" applyBorder="0" applyAlignment="0" applyProtection="0"/>
  </cellStyleXfs>
  <cellXfs count="148">
    <xf numFmtId="0" fontId="0" fillId="0" borderId="0" xfId="0"/>
    <xf numFmtId="0" fontId="3" fillId="0" borderId="0" xfId="0" applyFont="1" applyAlignment="1">
      <alignment horizontal="center"/>
    </xf>
    <xf numFmtId="0" fontId="3" fillId="0" borderId="0" xfId="0" applyFont="1"/>
    <xf numFmtId="3" fontId="3" fillId="0" borderId="0" xfId="0" applyNumberFormat="1" applyFont="1"/>
    <xf numFmtId="165" fontId="3" fillId="0" borderId="0" xfId="1" applyNumberFormat="1" applyFont="1"/>
    <xf numFmtId="0" fontId="5" fillId="0" borderId="0" xfId="0" applyFont="1"/>
    <xf numFmtId="0" fontId="5" fillId="0" borderId="0" xfId="0" applyFont="1" applyAlignment="1">
      <alignment horizontal="center" vertical="center"/>
    </xf>
    <xf numFmtId="0" fontId="5" fillId="0" borderId="0" xfId="0" applyFont="1" applyAlignment="1">
      <alignment horizontal="left"/>
    </xf>
    <xf numFmtId="0" fontId="5" fillId="0" borderId="0" xfId="2" applyFont="1">
      <alignment horizontal="left" vertical="center"/>
    </xf>
    <xf numFmtId="3" fontId="4" fillId="0" borderId="0" xfId="0" applyNumberFormat="1" applyFont="1" applyAlignment="1">
      <alignment horizontal="center" vertical="center" wrapText="1"/>
    </xf>
    <xf numFmtId="165" fontId="4" fillId="0" borderId="0" xfId="1" applyNumberFormat="1" applyFont="1" applyAlignment="1">
      <alignment horizontal="center" vertical="center" wrapText="1"/>
    </xf>
    <xf numFmtId="44" fontId="3" fillId="0" borderId="0" xfId="0" applyNumberFormat="1" applyFont="1" applyAlignment="1">
      <alignment horizontal="center"/>
    </xf>
    <xf numFmtId="0" fontId="4" fillId="0" borderId="1" xfId="0" applyFont="1" applyBorder="1"/>
    <xf numFmtId="2" fontId="4" fillId="0" borderId="1" xfId="0" applyNumberFormat="1" applyFont="1" applyBorder="1" applyAlignment="1">
      <alignment horizontal="center"/>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5" xfId="0" applyFont="1" applyBorder="1"/>
    <xf numFmtId="0" fontId="3" fillId="0" borderId="0" xfId="0" applyFont="1" applyBorder="1"/>
    <xf numFmtId="2" fontId="3" fillId="0" borderId="0" xfId="0" applyNumberFormat="1" applyFont="1" applyBorder="1" applyAlignment="1">
      <alignment horizontal="center"/>
    </xf>
    <xf numFmtId="44" fontId="3" fillId="0" borderId="6" xfId="0" applyNumberFormat="1" applyFont="1" applyBorder="1" applyAlignment="1">
      <alignment horizontal="center"/>
    </xf>
    <xf numFmtId="0" fontId="3" fillId="0" borderId="0" xfId="0" applyFont="1" applyBorder="1" applyAlignment="1">
      <alignment horizontal="center"/>
    </xf>
    <xf numFmtId="3" fontId="8" fillId="2" borderId="0" xfId="0" applyNumberFormat="1" applyFont="1" applyFill="1" applyAlignment="1">
      <alignment horizontal="center" vertical="center" wrapText="1"/>
    </xf>
    <xf numFmtId="3" fontId="3" fillId="0" borderId="0" xfId="0" applyNumberFormat="1" applyFont="1" applyAlignment="1">
      <alignment horizontal="center"/>
    </xf>
    <xf numFmtId="3" fontId="4" fillId="0" borderId="1" xfId="0" applyNumberFormat="1" applyFont="1" applyBorder="1" applyAlignment="1">
      <alignment horizontal="center"/>
    </xf>
    <xf numFmtId="3" fontId="8" fillId="2"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3" fillId="0" borderId="0" xfId="0" applyNumberFormat="1" applyFont="1" applyBorder="1" applyAlignment="1">
      <alignment horizontal="center"/>
    </xf>
    <xf numFmtId="9" fontId="3" fillId="0" borderId="0" xfId="5" applyFont="1" applyBorder="1" applyAlignment="1">
      <alignment horizontal="center"/>
    </xf>
    <xf numFmtId="9" fontId="3" fillId="0" borderId="6" xfId="5" applyFont="1" applyBorder="1" applyAlignment="1">
      <alignment horizontal="center"/>
    </xf>
    <xf numFmtId="3" fontId="3" fillId="0" borderId="6" xfId="0" applyNumberFormat="1" applyFont="1" applyBorder="1" applyAlignment="1">
      <alignment horizontal="center"/>
    </xf>
    <xf numFmtId="0" fontId="3" fillId="4" borderId="5" xfId="0" applyFont="1" applyFill="1" applyBorder="1"/>
    <xf numFmtId="0" fontId="3" fillId="4" borderId="0" xfId="0" applyFont="1" applyFill="1" applyBorder="1"/>
    <xf numFmtId="3" fontId="3" fillId="4" borderId="0" xfId="0" applyNumberFormat="1" applyFont="1" applyFill="1" applyBorder="1" applyAlignment="1">
      <alignment horizontal="center"/>
    </xf>
    <xf numFmtId="9" fontId="3" fillId="4" borderId="0" xfId="5" applyFont="1" applyFill="1" applyBorder="1" applyAlignment="1">
      <alignment horizontal="center"/>
    </xf>
    <xf numFmtId="3" fontId="3" fillId="4" borderId="6" xfId="0" applyNumberFormat="1" applyFont="1" applyFill="1" applyBorder="1" applyAlignment="1">
      <alignment horizontal="center"/>
    </xf>
    <xf numFmtId="9" fontId="4" fillId="0" borderId="1" xfId="5" applyFont="1" applyBorder="1" applyAlignment="1">
      <alignment horizontal="center"/>
    </xf>
    <xf numFmtId="3" fontId="3" fillId="0" borderId="5" xfId="0" applyNumberFormat="1" applyFont="1" applyBorder="1" applyAlignment="1">
      <alignment horizontal="center"/>
    </xf>
    <xf numFmtId="3" fontId="3" fillId="0" borderId="2" xfId="0" applyNumberFormat="1" applyFont="1" applyBorder="1" applyAlignment="1">
      <alignment horizontal="center" vertical="center" wrapText="1"/>
    </xf>
    <xf numFmtId="0" fontId="3" fillId="4" borderId="6" xfId="0" applyFont="1" applyFill="1" applyBorder="1"/>
    <xf numFmtId="0" fontId="4" fillId="0" borderId="1" xfId="0" applyFont="1" applyBorder="1" applyAlignment="1">
      <alignment horizontal="center"/>
    </xf>
    <xf numFmtId="9" fontId="4" fillId="0" borderId="1" xfId="0" applyNumberFormat="1" applyFont="1" applyBorder="1" applyAlignment="1">
      <alignment horizontal="center"/>
    </xf>
    <xf numFmtId="10" fontId="4" fillId="0" borderId="1" xfId="5" applyNumberFormat="1" applyFont="1" applyBorder="1" applyAlignment="1">
      <alignment horizontal="center"/>
    </xf>
    <xf numFmtId="9" fontId="4" fillId="0" borderId="1" xfId="5" applyNumberFormat="1" applyFont="1" applyBorder="1" applyAlignment="1">
      <alignment horizontal="center"/>
    </xf>
    <xf numFmtId="3" fontId="8" fillId="2" borderId="4" xfId="0" applyNumberFormat="1" applyFont="1" applyFill="1" applyBorder="1" applyAlignment="1">
      <alignment horizontal="center" vertical="center" wrapText="1"/>
    </xf>
    <xf numFmtId="10" fontId="3" fillId="0" borderId="0" xfId="5" applyNumberFormat="1" applyFont="1" applyBorder="1" applyAlignment="1">
      <alignment horizontal="center"/>
    </xf>
    <xf numFmtId="0" fontId="3" fillId="4" borderId="0" xfId="0" applyFont="1" applyFill="1" applyBorder="1" applyAlignment="1">
      <alignment horizontal="center"/>
    </xf>
    <xf numFmtId="37" fontId="3" fillId="0" borderId="0" xfId="1" applyNumberFormat="1" applyFont="1"/>
    <xf numFmtId="0" fontId="8" fillId="2" borderId="4" xfId="0"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0" fontId="3" fillId="4" borderId="6" xfId="0" applyFont="1" applyFill="1" applyBorder="1" applyAlignment="1">
      <alignment horizontal="center"/>
    </xf>
    <xf numFmtId="0" fontId="4" fillId="4" borderId="1" xfId="0" applyFont="1" applyFill="1" applyBorder="1" applyAlignment="1">
      <alignment horizontal="center"/>
    </xf>
    <xf numFmtId="4" fontId="4" fillId="0" borderId="1" xfId="0" applyNumberFormat="1" applyFont="1" applyBorder="1" applyAlignment="1">
      <alignment horizontal="center"/>
    </xf>
    <xf numFmtId="0" fontId="4" fillId="5"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2" fontId="3" fillId="0" borderId="11" xfId="0" applyNumberFormat="1" applyFont="1" applyBorder="1" applyAlignment="1">
      <alignment horizontal="center"/>
    </xf>
    <xf numFmtId="0" fontId="0" fillId="4" borderId="6" xfId="0" applyFill="1" applyBorder="1"/>
    <xf numFmtId="4" fontId="3" fillId="0" borderId="0" xfId="0" applyNumberFormat="1" applyFont="1" applyBorder="1" applyAlignment="1">
      <alignment horizontal="center"/>
    </xf>
    <xf numFmtId="2" fontId="3" fillId="0" borderId="6" xfId="0" applyNumberFormat="1" applyFont="1" applyBorder="1" applyAlignment="1">
      <alignment horizontal="center"/>
    </xf>
    <xf numFmtId="3" fontId="8" fillId="7" borderId="5" xfId="0" applyNumberFormat="1" applyFont="1" applyFill="1" applyBorder="1" applyAlignment="1">
      <alignment horizontal="center" vertical="center" wrapText="1"/>
    </xf>
    <xf numFmtId="3" fontId="4" fillId="6" borderId="0" xfId="0" applyNumberFormat="1" applyFont="1" applyFill="1" applyBorder="1" applyAlignment="1">
      <alignment horizontal="center" vertical="center" wrapText="1"/>
    </xf>
    <xf numFmtId="3" fontId="8" fillId="7" borderId="0"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4" fillId="5" borderId="0" xfId="0" applyNumberFormat="1" applyFont="1" applyFill="1" applyBorder="1" applyAlignment="1">
      <alignment horizontal="center" vertical="center" wrapText="1"/>
    </xf>
    <xf numFmtId="3" fontId="4" fillId="8" borderId="5" xfId="0" applyNumberFormat="1" applyFont="1" applyFill="1" applyBorder="1" applyAlignment="1">
      <alignment horizontal="center" vertical="center" wrapText="1"/>
    </xf>
    <xf numFmtId="3" fontId="4" fillId="9" borderId="0" xfId="0" applyNumberFormat="1"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6" xfId="0"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3" fillId="0" borderId="4" xfId="0" applyFont="1" applyBorder="1" applyAlignment="1">
      <alignment horizontal="center"/>
    </xf>
    <xf numFmtId="0" fontId="3" fillId="0" borderId="9" xfId="0" applyFont="1" applyBorder="1" applyAlignment="1">
      <alignment horizontal="center"/>
    </xf>
    <xf numFmtId="1" fontId="3" fillId="0" borderId="6" xfId="0" applyNumberFormat="1" applyFont="1" applyBorder="1" applyAlignment="1">
      <alignment horizontal="center"/>
    </xf>
    <xf numFmtId="1" fontId="4" fillId="0" borderId="1" xfId="0" applyNumberFormat="1" applyFont="1" applyBorder="1" applyAlignment="1">
      <alignment horizontal="center"/>
    </xf>
    <xf numFmtId="1" fontId="3" fillId="0" borderId="0" xfId="0" applyNumberFormat="1" applyFont="1" applyBorder="1" applyAlignment="1">
      <alignment horizontal="center"/>
    </xf>
    <xf numFmtId="0" fontId="2" fillId="10" borderId="15" xfId="7" applyFill="1" applyBorder="1"/>
    <xf numFmtId="0" fontId="12" fillId="0" borderId="0" xfId="7" applyFont="1" applyAlignment="1">
      <alignment vertical="center"/>
    </xf>
    <xf numFmtId="0" fontId="2" fillId="0" borderId="0" xfId="7"/>
    <xf numFmtId="0" fontId="2" fillId="10" borderId="18" xfId="7" applyFill="1" applyBorder="1"/>
    <xf numFmtId="0" fontId="2" fillId="10" borderId="0" xfId="7" applyFill="1"/>
    <xf numFmtId="0" fontId="2" fillId="10" borderId="19" xfId="7" applyFill="1" applyBorder="1"/>
    <xf numFmtId="0" fontId="2" fillId="10" borderId="18" xfId="7" applyFill="1" applyBorder="1" applyAlignment="1">
      <alignment vertical="center"/>
    </xf>
    <xf numFmtId="0" fontId="2" fillId="0" borderId="0" xfId="7" applyAlignment="1">
      <alignment vertical="center"/>
    </xf>
    <xf numFmtId="0" fontId="2" fillId="10" borderId="0" xfId="7" applyFill="1" applyAlignment="1">
      <alignment horizontal="left" vertical="center" wrapText="1"/>
    </xf>
    <xf numFmtId="0" fontId="2" fillId="10" borderId="19" xfId="7" applyFill="1" applyBorder="1" applyAlignment="1">
      <alignment horizontal="left" vertical="center" wrapText="1"/>
    </xf>
    <xf numFmtId="0" fontId="2" fillId="10" borderId="0" xfId="7" applyFill="1" applyAlignment="1">
      <alignment wrapText="1"/>
    </xf>
    <xf numFmtId="0" fontId="2" fillId="10" borderId="19" xfId="7" applyFill="1" applyBorder="1" applyAlignment="1">
      <alignment wrapText="1"/>
    </xf>
    <xf numFmtId="0" fontId="13" fillId="10" borderId="0" xfId="7" applyFont="1" applyFill="1"/>
    <xf numFmtId="0" fontId="11" fillId="0" borderId="0" xfId="6"/>
    <xf numFmtId="0" fontId="11" fillId="0" borderId="0" xfId="6" applyFill="1"/>
    <xf numFmtId="0" fontId="11" fillId="0" borderId="0" xfId="8"/>
    <xf numFmtId="0" fontId="8"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3" fontId="5" fillId="0" borderId="0" xfId="3" applyFont="1" applyAlignment="1">
      <alignment horizontal="center"/>
    </xf>
    <xf numFmtId="164" fontId="5" fillId="0" borderId="0" xfId="0" applyNumberFormat="1" applyFont="1" applyAlignment="1">
      <alignment horizontal="center"/>
    </xf>
    <xf numFmtId="0" fontId="5" fillId="0" borderId="0" xfId="2" applyFont="1" applyAlignment="1">
      <alignment horizontal="center" vertical="center"/>
    </xf>
    <xf numFmtId="0" fontId="5" fillId="0" borderId="0" xfId="0" applyFont="1" applyAlignment="1">
      <alignment horizontal="center"/>
    </xf>
    <xf numFmtId="3" fontId="6" fillId="0" borderId="0" xfId="0" applyNumberFormat="1" applyFont="1" applyAlignment="1">
      <alignment horizontal="center"/>
    </xf>
    <xf numFmtId="3" fontId="5" fillId="0" borderId="0" xfId="0" applyNumberFormat="1" applyFont="1" applyAlignment="1">
      <alignment horizontal="center"/>
    </xf>
    <xf numFmtId="0" fontId="4" fillId="0" borderId="8" xfId="0" applyFont="1" applyBorder="1"/>
    <xf numFmtId="0" fontId="0" fillId="0" borderId="8" xfId="0" applyBorder="1"/>
    <xf numFmtId="0" fontId="4" fillId="0" borderId="7" xfId="0" applyFont="1" applyBorder="1"/>
    <xf numFmtId="0" fontId="3" fillId="0" borderId="8" xfId="0" applyFont="1" applyBorder="1"/>
    <xf numFmtId="1" fontId="3" fillId="0" borderId="8" xfId="0" applyNumberFormat="1" applyFont="1" applyBorder="1" applyAlignment="1">
      <alignment horizontal="center"/>
    </xf>
    <xf numFmtId="2" fontId="3" fillId="0" borderId="8" xfId="0" applyNumberFormat="1" applyFont="1" applyBorder="1" applyAlignment="1">
      <alignment horizontal="center"/>
    </xf>
    <xf numFmtId="0" fontId="4" fillId="4" borderId="1" xfId="0" applyFont="1" applyFill="1" applyBorder="1"/>
    <xf numFmtId="3" fontId="3" fillId="0" borderId="8" xfId="0" applyNumberFormat="1" applyFont="1" applyBorder="1" applyAlignment="1">
      <alignment horizontal="center"/>
    </xf>
    <xf numFmtId="3" fontId="3" fillId="4" borderId="1" xfId="0" applyNumberFormat="1" applyFont="1" applyFill="1" applyBorder="1" applyAlignment="1">
      <alignment horizontal="center"/>
    </xf>
    <xf numFmtId="2" fontId="4" fillId="0" borderId="12" xfId="0" applyNumberFormat="1" applyFont="1" applyBorder="1" applyAlignment="1">
      <alignment horizontal="center"/>
    </xf>
    <xf numFmtId="44" fontId="3" fillId="0" borderId="0" xfId="0" applyNumberFormat="1" applyFont="1" applyBorder="1" applyAlignment="1">
      <alignment horizontal="center"/>
    </xf>
    <xf numFmtId="0" fontId="0" fillId="0" borderId="8" xfId="0" applyBorder="1" applyAlignment="1">
      <alignment horizontal="center"/>
    </xf>
    <xf numFmtId="44" fontId="3" fillId="0" borderId="8" xfId="0" applyNumberFormat="1" applyFont="1" applyBorder="1" applyAlignment="1">
      <alignment horizontal="center"/>
    </xf>
    <xf numFmtId="0" fontId="2" fillId="10" borderId="0" xfId="7" applyFill="1" applyBorder="1"/>
    <xf numFmtId="0" fontId="11" fillId="0" borderId="0" xfId="6" applyFill="1" applyBorder="1"/>
    <xf numFmtId="0" fontId="2" fillId="0" borderId="20" xfId="7" applyBorder="1"/>
    <xf numFmtId="0" fontId="2" fillId="0" borderId="0" xfId="7" applyBorder="1"/>
    <xf numFmtId="0" fontId="2" fillId="0" borderId="21" xfId="7" applyBorder="1"/>
    <xf numFmtId="0" fontId="2" fillId="0" borderId="22" xfId="7" applyBorder="1"/>
    <xf numFmtId="0" fontId="12" fillId="10" borderId="16" xfId="7" applyFont="1" applyFill="1" applyBorder="1" applyAlignment="1">
      <alignment horizontal="center" vertical="center" wrapText="1"/>
    </xf>
    <xf numFmtId="0" fontId="12" fillId="10" borderId="17" xfId="7" applyFont="1" applyFill="1" applyBorder="1" applyAlignment="1">
      <alignment horizontal="center" vertical="center" wrapText="1"/>
    </xf>
    <xf numFmtId="0" fontId="2" fillId="10" borderId="0" xfId="7" applyFill="1" applyAlignment="1">
      <alignment horizontal="left" vertical="center" wrapText="1"/>
    </xf>
    <xf numFmtId="0" fontId="2" fillId="10" borderId="19" xfId="7" applyFill="1" applyBorder="1" applyAlignment="1">
      <alignment horizontal="left" vertical="center" wrapText="1"/>
    </xf>
    <xf numFmtId="0" fontId="2" fillId="10" borderId="0" xfId="7" applyFill="1" applyAlignment="1">
      <alignment vertical="center" wrapText="1"/>
    </xf>
    <xf numFmtId="0" fontId="2" fillId="10" borderId="19" xfId="7" applyFill="1" applyBorder="1" applyAlignment="1">
      <alignment vertical="center"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8" fillId="2" borderId="0" xfId="0" applyFont="1" applyFill="1" applyBorder="1" applyAlignment="1">
      <alignment horizontal="center" vertical="center" wrapText="1"/>
    </xf>
    <xf numFmtId="3" fontId="8" fillId="2" borderId="0" xfId="0" applyNumberFormat="1" applyFont="1" applyFill="1" applyBorder="1" applyAlignment="1">
      <alignment horizontal="center"/>
    </xf>
    <xf numFmtId="3" fontId="8" fillId="7" borderId="0" xfId="0" applyNumberFormat="1" applyFont="1" applyFill="1" applyBorder="1" applyAlignment="1">
      <alignment horizontal="center"/>
    </xf>
    <xf numFmtId="3" fontId="4" fillId="8" borderId="0" xfId="0" applyNumberFormat="1" applyFont="1" applyFill="1" applyBorder="1" applyAlignment="1">
      <alignment horizontal="center"/>
    </xf>
    <xf numFmtId="3" fontId="4" fillId="8" borderId="6" xfId="0" applyNumberFormat="1" applyFont="1" applyFill="1" applyBorder="1" applyAlignment="1">
      <alignment horizontal="center"/>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 xfId="0" applyFont="1" applyBorder="1" applyAlignment="1">
      <alignment horizontal="left" vertical="top" wrapText="1"/>
    </xf>
  </cellXfs>
  <cellStyles count="9">
    <cellStyle name="Currency" xfId="1" builtinId="4"/>
    <cellStyle name="Hyperlink" xfId="6" builtinId="8"/>
    <cellStyle name="Hyperlink 2 2" xfId="8" xr:uid="{8043D81B-6BAE-407C-8C28-4E487549AF12}"/>
    <cellStyle name="Normal" xfId="0" builtinId="0"/>
    <cellStyle name="Normal 2" xfId="7" xr:uid="{10AE0011-94A4-438D-A637-3B3782A8A2B0}"/>
    <cellStyle name="Percent" xfId="5" builtinId="5"/>
    <cellStyle name="sInteger" xfId="3" xr:uid="{261A967E-182E-484A-A227-A80900463065}"/>
    <cellStyle name="sShortDate" xfId="4" xr:uid="{CDA858C3-C46D-463C-A247-7DBD0260BA65}"/>
    <cellStyle name="sText" xfId="2" xr:uid="{D6D595BE-39AD-4DAE-9251-13D38AAC1A5A}"/>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74469</xdr:colOff>
      <xdr:row>13</xdr:row>
      <xdr:rowOff>58882</xdr:rowOff>
    </xdr:from>
    <xdr:to>
      <xdr:col>10</xdr:col>
      <xdr:colOff>212772</xdr:colOff>
      <xdr:row>18</xdr:row>
      <xdr:rowOff>81361</xdr:rowOff>
    </xdr:to>
    <xdr:pic>
      <xdr:nvPicPr>
        <xdr:cNvPr id="3" name="Picture 1">
          <a:extLst>
            <a:ext uri="{FF2B5EF4-FFF2-40B4-BE49-F238E27FC236}">
              <a16:creationId xmlns:a16="http://schemas.microsoft.com/office/drawing/2014/main" id="{95C8EA5A-E427-42A2-9411-585C65EC4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594" y="5059507"/>
          <a:ext cx="747903" cy="832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65106-D24A-4FC9-A04D-D9C5DA79F77C}">
  <sheetPr>
    <tabColor theme="7" tint="0.39997558519241921"/>
    <pageSetUpPr fitToPage="1"/>
  </sheetPr>
  <dimension ref="A1:EL39"/>
  <sheetViews>
    <sheetView showGridLines="0" tabSelected="1" showRuler="0" zoomScaleNormal="100" zoomScaleSheetLayoutView="110" workbookViewId="0"/>
  </sheetViews>
  <sheetFormatPr defaultRowHeight="12.75" x14ac:dyDescent="0.2"/>
  <cols>
    <col min="1" max="1" width="3.28515625" style="81" customWidth="1"/>
    <col min="2" max="3" width="9.140625" style="81"/>
    <col min="4" max="4" width="7.140625" style="81" customWidth="1"/>
    <col min="5" max="5" width="6.85546875" style="81" customWidth="1"/>
    <col min="6" max="10" width="9.140625" style="81"/>
    <col min="11" max="11" width="5.5703125" style="81" customWidth="1"/>
    <col min="12" max="12" width="0.7109375" style="81" customWidth="1"/>
    <col min="13" max="16384" width="9.140625" style="81"/>
  </cols>
  <sheetData>
    <row r="1" spans="1:142" ht="30" customHeight="1" x14ac:dyDescent="0.2">
      <c r="A1" s="79"/>
      <c r="B1" s="123" t="s">
        <v>242</v>
      </c>
      <c r="C1" s="123"/>
      <c r="D1" s="123"/>
      <c r="E1" s="123"/>
      <c r="F1" s="123"/>
      <c r="G1" s="123"/>
      <c r="H1" s="123"/>
      <c r="I1" s="123"/>
      <c r="J1" s="123"/>
      <c r="K1" s="124"/>
      <c r="L1" s="80"/>
    </row>
    <row r="2" spans="1:142" x14ac:dyDescent="0.2">
      <c r="A2" s="82"/>
      <c r="B2" s="83"/>
      <c r="C2" s="83"/>
      <c r="D2" s="83"/>
      <c r="E2" s="83"/>
      <c r="F2" s="83"/>
      <c r="G2" s="83"/>
      <c r="H2" s="83"/>
      <c r="I2" s="83"/>
      <c r="J2" s="83"/>
      <c r="K2" s="84"/>
    </row>
    <row r="3" spans="1:142" x14ac:dyDescent="0.2">
      <c r="A3" s="82"/>
      <c r="B3" s="83" t="s">
        <v>243</v>
      </c>
      <c r="C3" s="83"/>
      <c r="D3" s="83"/>
      <c r="E3" s="83"/>
      <c r="F3" s="83"/>
      <c r="G3" s="83"/>
      <c r="H3" s="83"/>
      <c r="I3" s="83"/>
      <c r="J3" s="83"/>
      <c r="K3" s="84"/>
    </row>
    <row r="4" spans="1:142" x14ac:dyDescent="0.2">
      <c r="A4" s="82"/>
      <c r="B4" s="83"/>
      <c r="C4" s="83"/>
      <c r="D4" s="83"/>
      <c r="E4" s="83"/>
      <c r="F4" s="83"/>
      <c r="G4" s="83"/>
      <c r="H4" s="83"/>
      <c r="I4" s="83"/>
      <c r="J4" s="83"/>
      <c r="K4" s="84"/>
    </row>
    <row r="5" spans="1:142" ht="39.75" customHeight="1" x14ac:dyDescent="0.2">
      <c r="A5" s="82"/>
      <c r="B5" s="125" t="s">
        <v>244</v>
      </c>
      <c r="C5" s="125"/>
      <c r="D5" s="125"/>
      <c r="E5" s="125"/>
      <c r="F5" s="125"/>
      <c r="G5" s="125"/>
      <c r="H5" s="125"/>
      <c r="I5" s="125"/>
      <c r="J5" s="125"/>
      <c r="K5" s="126"/>
    </row>
    <row r="6" spans="1:142" x14ac:dyDescent="0.2">
      <c r="A6" s="82"/>
      <c r="B6" s="83"/>
      <c r="C6" s="83"/>
      <c r="D6" s="83"/>
      <c r="E6" s="83"/>
      <c r="F6" s="83"/>
      <c r="G6" s="83"/>
      <c r="H6" s="83"/>
      <c r="I6" s="83"/>
      <c r="J6" s="83"/>
      <c r="K6" s="84"/>
    </row>
    <row r="7" spans="1:142" ht="27" customHeight="1" x14ac:dyDescent="0.2">
      <c r="A7" s="82"/>
      <c r="B7" s="125" t="s">
        <v>245</v>
      </c>
      <c r="C7" s="125"/>
      <c r="D7" s="125"/>
      <c r="E7" s="125"/>
      <c r="F7" s="125"/>
      <c r="G7" s="125"/>
      <c r="H7" s="125"/>
      <c r="I7" s="125"/>
      <c r="J7" s="125"/>
      <c r="K7" s="126"/>
    </row>
    <row r="8" spans="1:142" ht="12" customHeight="1" x14ac:dyDescent="0.2">
      <c r="A8" s="82"/>
      <c r="B8" s="83"/>
      <c r="C8" s="83"/>
      <c r="D8" s="83"/>
      <c r="E8" s="83"/>
      <c r="F8" s="83"/>
      <c r="G8" s="83"/>
      <c r="H8" s="83"/>
      <c r="I8" s="83"/>
      <c r="J8" s="83"/>
      <c r="K8" s="84"/>
    </row>
    <row r="9" spans="1:142" s="86" customFormat="1" ht="80.25" customHeight="1" x14ac:dyDescent="0.2">
      <c r="A9" s="85"/>
      <c r="B9" s="125" t="s">
        <v>211</v>
      </c>
      <c r="C9" s="125"/>
      <c r="D9" s="125"/>
      <c r="E9" s="125"/>
      <c r="F9" s="125"/>
      <c r="G9" s="125"/>
      <c r="H9" s="125"/>
      <c r="I9" s="125"/>
      <c r="J9" s="125"/>
      <c r="K9" s="126"/>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row>
    <row r="10" spans="1:142" s="86" customFormat="1" ht="11.25" customHeight="1" x14ac:dyDescent="0.2">
      <c r="A10" s="85"/>
      <c r="B10" s="87"/>
      <c r="C10" s="87"/>
      <c r="D10" s="87"/>
      <c r="E10" s="87"/>
      <c r="F10" s="87"/>
      <c r="G10" s="87"/>
      <c r="H10" s="87"/>
      <c r="I10" s="87"/>
      <c r="J10" s="87"/>
      <c r="K10" s="88"/>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row>
    <row r="11" spans="1:142" ht="44.25" customHeight="1" x14ac:dyDescent="0.2">
      <c r="A11" s="82"/>
      <c r="B11" s="127" t="s">
        <v>212</v>
      </c>
      <c r="C11" s="127"/>
      <c r="D11" s="127"/>
      <c r="E11" s="127"/>
      <c r="F11" s="127"/>
      <c r="G11" s="127"/>
      <c r="H11" s="127"/>
      <c r="I11" s="127"/>
      <c r="J11" s="127"/>
      <c r="K11" s="128"/>
    </row>
    <row r="12" spans="1:142" ht="12" customHeight="1" x14ac:dyDescent="0.2">
      <c r="A12" s="82"/>
      <c r="B12" s="89"/>
      <c r="C12" s="89"/>
      <c r="D12" s="89"/>
      <c r="E12" s="89"/>
      <c r="F12" s="89"/>
      <c r="G12" s="89"/>
      <c r="H12" s="89"/>
      <c r="I12" s="89"/>
      <c r="J12" s="89"/>
      <c r="K12" s="90"/>
    </row>
    <row r="13" spans="1:142" ht="92.25" customHeight="1" x14ac:dyDescent="0.2">
      <c r="A13" s="82"/>
      <c r="B13" s="125" t="s">
        <v>249</v>
      </c>
      <c r="C13" s="125"/>
      <c r="D13" s="125"/>
      <c r="E13" s="125"/>
      <c r="F13" s="125"/>
      <c r="G13" s="125"/>
      <c r="H13" s="125"/>
      <c r="I13" s="125"/>
      <c r="J13" s="125"/>
      <c r="K13" s="126"/>
    </row>
    <row r="14" spans="1:142" x14ac:dyDescent="0.2">
      <c r="A14" s="82"/>
      <c r="B14" s="83"/>
      <c r="C14" s="83"/>
      <c r="D14" s="83"/>
      <c r="E14" s="83"/>
      <c r="F14" s="83"/>
      <c r="G14" s="83"/>
      <c r="H14" s="83"/>
      <c r="I14" s="83"/>
      <c r="J14" s="83"/>
      <c r="K14" s="84"/>
    </row>
    <row r="15" spans="1:142" x14ac:dyDescent="0.2">
      <c r="A15" s="82"/>
      <c r="B15" s="83" t="s">
        <v>213</v>
      </c>
      <c r="C15" s="83"/>
      <c r="D15" s="83"/>
      <c r="E15" s="83"/>
      <c r="F15" s="83"/>
      <c r="G15" s="83"/>
      <c r="H15" s="83"/>
      <c r="I15" s="83"/>
      <c r="J15" s="83"/>
      <c r="K15" s="84"/>
    </row>
    <row r="16" spans="1:142" x14ac:dyDescent="0.2">
      <c r="A16" s="82"/>
      <c r="B16" s="83"/>
      <c r="C16" s="83"/>
      <c r="D16" s="83"/>
      <c r="E16" s="83"/>
      <c r="F16" s="83"/>
      <c r="G16" s="83"/>
      <c r="H16" s="83"/>
      <c r="I16" s="83"/>
      <c r="J16" s="83"/>
      <c r="K16" s="84"/>
    </row>
    <row r="17" spans="1:12" x14ac:dyDescent="0.2">
      <c r="A17" s="82"/>
      <c r="B17" s="91" t="s">
        <v>214</v>
      </c>
      <c r="C17" s="83"/>
      <c r="D17" s="83"/>
      <c r="E17" s="83"/>
      <c r="F17" s="91" t="s">
        <v>215</v>
      </c>
      <c r="G17" s="83"/>
      <c r="H17" s="83"/>
      <c r="I17" s="83"/>
      <c r="J17" s="83"/>
      <c r="K17" s="84"/>
    </row>
    <row r="18" spans="1:12" x14ac:dyDescent="0.2">
      <c r="A18" s="82"/>
      <c r="B18" s="93" t="s">
        <v>216</v>
      </c>
      <c r="C18" s="83"/>
      <c r="D18" s="83"/>
      <c r="E18" s="83"/>
      <c r="F18" s="83" t="s">
        <v>217</v>
      </c>
      <c r="G18" s="83"/>
      <c r="H18" s="83"/>
      <c r="I18" s="83"/>
      <c r="J18" s="83"/>
      <c r="K18" s="84"/>
    </row>
    <row r="19" spans="1:12" x14ac:dyDescent="0.2">
      <c r="A19" s="82"/>
      <c r="B19" s="93" t="s">
        <v>218</v>
      </c>
      <c r="C19" s="83"/>
      <c r="D19" s="83"/>
      <c r="E19" s="83"/>
      <c r="F19" s="83" t="s">
        <v>219</v>
      </c>
      <c r="G19" s="83"/>
      <c r="H19" s="83"/>
      <c r="I19" s="83"/>
      <c r="J19" s="83"/>
      <c r="K19" s="84"/>
    </row>
    <row r="20" spans="1:12" x14ac:dyDescent="0.2">
      <c r="A20" s="82"/>
      <c r="B20" s="93" t="s">
        <v>220</v>
      </c>
      <c r="C20" s="83"/>
      <c r="D20" s="83"/>
      <c r="E20" s="83"/>
      <c r="F20" s="83" t="s">
        <v>221</v>
      </c>
      <c r="G20" s="83"/>
      <c r="H20" s="83"/>
      <c r="I20" s="83"/>
      <c r="J20" s="83"/>
      <c r="K20" s="84"/>
    </row>
    <row r="21" spans="1:12" x14ac:dyDescent="0.2">
      <c r="A21" s="82"/>
      <c r="B21" s="93" t="s">
        <v>222</v>
      </c>
      <c r="C21" s="83"/>
      <c r="D21" s="83"/>
      <c r="E21" s="83"/>
      <c r="F21" s="83" t="s">
        <v>223</v>
      </c>
      <c r="G21" s="83"/>
      <c r="H21" s="83"/>
      <c r="I21" s="83"/>
      <c r="J21" s="83"/>
      <c r="K21" s="84"/>
    </row>
    <row r="22" spans="1:12" x14ac:dyDescent="0.2">
      <c r="A22" s="82"/>
      <c r="B22" s="93" t="s">
        <v>224</v>
      </c>
      <c r="C22" s="83"/>
      <c r="D22" s="83"/>
      <c r="E22" s="83"/>
      <c r="F22" s="83" t="s">
        <v>225</v>
      </c>
      <c r="G22" s="83"/>
      <c r="H22" s="83"/>
      <c r="I22" s="83"/>
      <c r="J22" s="83"/>
      <c r="K22" s="84"/>
    </row>
    <row r="23" spans="1:12" x14ac:dyDescent="0.2">
      <c r="A23" s="82"/>
      <c r="B23" s="93" t="s">
        <v>226</v>
      </c>
      <c r="C23" s="83"/>
      <c r="D23" s="83"/>
      <c r="E23" s="83"/>
      <c r="F23" s="83" t="s">
        <v>227</v>
      </c>
      <c r="G23" s="83"/>
      <c r="H23" s="83"/>
      <c r="I23" s="83"/>
      <c r="J23" s="83"/>
      <c r="K23" s="84"/>
    </row>
    <row r="24" spans="1:12" x14ac:dyDescent="0.2">
      <c r="A24" s="82"/>
      <c r="B24" s="93" t="s">
        <v>228</v>
      </c>
      <c r="C24" s="83"/>
      <c r="D24" s="83"/>
      <c r="E24" s="83"/>
      <c r="F24" s="83" t="s">
        <v>229</v>
      </c>
      <c r="G24" s="83"/>
      <c r="H24" s="83"/>
      <c r="I24" s="83"/>
      <c r="J24" s="83"/>
      <c r="K24" s="84"/>
    </row>
    <row r="25" spans="1:12" x14ac:dyDescent="0.2">
      <c r="A25" s="82"/>
      <c r="B25" s="93" t="s">
        <v>230</v>
      </c>
      <c r="C25" s="83"/>
      <c r="D25" s="83"/>
      <c r="E25" s="83"/>
      <c r="F25" s="83" t="s">
        <v>231</v>
      </c>
      <c r="G25" s="83"/>
      <c r="H25" s="83"/>
      <c r="I25" s="83"/>
      <c r="J25" s="83"/>
      <c r="K25" s="84"/>
    </row>
    <row r="26" spans="1:12" x14ac:dyDescent="0.2">
      <c r="A26" s="82"/>
      <c r="B26" s="93" t="s">
        <v>232</v>
      </c>
      <c r="C26" s="83"/>
      <c r="D26" s="83"/>
      <c r="E26" s="83"/>
      <c r="F26" s="83" t="s">
        <v>233</v>
      </c>
      <c r="G26" s="83"/>
      <c r="H26" s="83"/>
      <c r="I26" s="83"/>
      <c r="J26" s="83"/>
      <c r="K26" s="84"/>
    </row>
    <row r="27" spans="1:12" x14ac:dyDescent="0.2">
      <c r="A27" s="82"/>
      <c r="B27" s="93" t="s">
        <v>234</v>
      </c>
      <c r="C27" s="83"/>
      <c r="D27" s="83"/>
      <c r="E27" s="83"/>
      <c r="F27" s="83" t="s">
        <v>235</v>
      </c>
      <c r="G27" s="83"/>
      <c r="H27" s="83"/>
      <c r="I27" s="83"/>
      <c r="J27" s="83"/>
      <c r="K27" s="84"/>
    </row>
    <row r="28" spans="1:12" x14ac:dyDescent="0.2">
      <c r="A28" s="117"/>
      <c r="B28" s="118" t="s">
        <v>246</v>
      </c>
      <c r="C28" s="117"/>
      <c r="D28" s="117"/>
      <c r="E28" s="117"/>
      <c r="F28" s="117" t="s">
        <v>236</v>
      </c>
      <c r="G28" s="117"/>
      <c r="H28" s="117"/>
      <c r="I28" s="117"/>
      <c r="J28" s="117"/>
      <c r="K28" s="117"/>
      <c r="L28" s="119"/>
    </row>
    <row r="29" spans="1:12" x14ac:dyDescent="0.2">
      <c r="B29" s="92" t="s">
        <v>248</v>
      </c>
      <c r="F29" s="81" t="s">
        <v>247</v>
      </c>
      <c r="K29" s="120"/>
      <c r="L29" s="119"/>
    </row>
    <row r="30" spans="1:12" x14ac:dyDescent="0.2">
      <c r="A30" s="121"/>
      <c r="B30" s="121"/>
      <c r="C30" s="121"/>
      <c r="D30" s="121"/>
      <c r="E30" s="121"/>
      <c r="F30" s="121"/>
      <c r="G30" s="121"/>
      <c r="H30" s="121"/>
      <c r="I30" s="121"/>
      <c r="J30" s="121"/>
      <c r="K30" s="122"/>
    </row>
    <row r="39" spans="3:3" x14ac:dyDescent="0.2">
      <c r="C39" s="94"/>
    </row>
  </sheetData>
  <mergeCells count="6">
    <mergeCell ref="B13:K13"/>
    <mergeCell ref="B1:K1"/>
    <mergeCell ref="B5:K5"/>
    <mergeCell ref="B7:K7"/>
    <mergeCell ref="B9:K9"/>
    <mergeCell ref="B11:K11"/>
  </mergeCells>
  <hyperlinks>
    <hyperlink ref="B18" location="'Circ Measures'!A1" display="Circ Measures" xr:uid="{F4C4AE3B-6415-43D9-9C6E-B422C7AA435F}"/>
    <hyperlink ref="B19" location="'Circ Measures - muni'!A1" display="Circ Measures - muni" xr:uid="{256C02A4-FF43-470A-9729-F42F3D35680D}"/>
    <hyperlink ref="B20" location="'Circ Measures by pop'!A1" display="Circ Measures by pop" xr:uid="{5A98E751-4CA6-4408-AA61-4D6A1DC0D26D}"/>
    <hyperlink ref="B21" location="'Physical Circ'!A1" display="Physical Circ" xr:uid="{2C569673-3E1B-4878-A7B0-C3E5AB88BC30}"/>
    <hyperlink ref="B22" location="Audience!A1" display="Audience" xr:uid="{A5F62D12-C51A-4DF3-82DC-EEA4BBC2B0D1}"/>
    <hyperlink ref="B23" location="'Elec Materials'!A1" display="Elec Materials" xr:uid="{93034B15-2BCF-4B70-9D11-B87F9FA70165}"/>
    <hyperlink ref="B24" location="'Elec Materials - muni'!A1" display="Elec Materials - muni" xr:uid="{836B6821-3557-4619-876C-7B7A58627059}"/>
    <hyperlink ref="B25" location="'AV Circ'!A1" display="AV Circ" xr:uid="{38D67AC7-7D86-4EA1-899F-FD05D7CB40D1}"/>
    <hyperlink ref="B26" location="'E-Collections'!A1" display="E-Collections" xr:uid="{C004D053-C953-4661-BA65-230844E6490A}"/>
    <hyperlink ref="B27" location="ILL!A1" display="ILL" xr:uid="{0574FEF7-1E98-4F42-93FC-1E412D5E303A}"/>
    <hyperlink ref="B28" location="'All Collection Use Data'!A1" display="All Data" xr:uid="{7E364990-12EE-4692-9450-98EA654528F3}"/>
    <hyperlink ref="B29" location="'Other Data'!A1" display="Other Data" xr:uid="{734FC8BA-7F20-4467-B7C2-3CBEF03FC92F}"/>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9FF1-2219-4EE8-8C4C-1E387084203B}">
  <sheetPr>
    <tabColor theme="7" tint="0.39997558519241921"/>
  </sheetPr>
  <dimension ref="A1:H55"/>
  <sheetViews>
    <sheetView showGridLines="0"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38" style="2" bestFit="1" customWidth="1"/>
    <col min="2" max="2" width="15.140625" style="2" bestFit="1" customWidth="1"/>
    <col min="3" max="3" width="15.85546875" style="24" hidden="1" customWidth="1"/>
    <col min="4" max="4" width="18.5703125" style="24" customWidth="1"/>
    <col min="5" max="5" width="23.28515625" style="24" customWidth="1"/>
    <col min="6" max="6" width="18" style="24" customWidth="1"/>
    <col min="7" max="7" width="18.28515625" style="24" customWidth="1"/>
    <col min="8" max="8" width="13.85546875" style="1" customWidth="1"/>
    <col min="9" max="16384" width="9.140625" style="2"/>
  </cols>
  <sheetData>
    <row r="1" spans="1:8" ht="38.25" x14ac:dyDescent="0.2">
      <c r="A1" s="14" t="s">
        <v>0</v>
      </c>
      <c r="B1" s="15" t="s">
        <v>1</v>
      </c>
      <c r="C1" s="26" t="s">
        <v>6</v>
      </c>
      <c r="D1" s="26" t="s">
        <v>144</v>
      </c>
      <c r="E1" s="26" t="s">
        <v>145</v>
      </c>
      <c r="F1" s="26" t="s">
        <v>146</v>
      </c>
      <c r="G1" s="26" t="s">
        <v>147</v>
      </c>
      <c r="H1" s="17" t="s">
        <v>148</v>
      </c>
    </row>
    <row r="2" spans="1:8" x14ac:dyDescent="0.2">
      <c r="A2" s="18" t="s">
        <v>12</v>
      </c>
      <c r="B2" s="19" t="s">
        <v>13</v>
      </c>
      <c r="C2" s="29">
        <v>17153</v>
      </c>
      <c r="D2" s="29">
        <v>2224</v>
      </c>
      <c r="E2" s="29">
        <v>0</v>
      </c>
      <c r="F2" s="29">
        <v>4955900</v>
      </c>
      <c r="G2" s="29">
        <v>4958124</v>
      </c>
      <c r="H2" s="76">
        <f>G2/C2</f>
        <v>289.05287704774673</v>
      </c>
    </row>
    <row r="3" spans="1:8" x14ac:dyDescent="0.2">
      <c r="A3" s="18" t="s">
        <v>14</v>
      </c>
      <c r="B3" s="19" t="s">
        <v>15</v>
      </c>
      <c r="C3" s="29">
        <v>22493</v>
      </c>
      <c r="D3" s="29">
        <v>31388</v>
      </c>
      <c r="E3" s="29">
        <v>0</v>
      </c>
      <c r="F3" s="29">
        <v>4955900</v>
      </c>
      <c r="G3" s="29">
        <v>4987288</v>
      </c>
      <c r="H3" s="76">
        <f t="shared" ref="H3:H49" si="0">G3/C3</f>
        <v>221.72622593695817</v>
      </c>
    </row>
    <row r="4" spans="1:8" x14ac:dyDescent="0.2">
      <c r="A4" s="18" t="s">
        <v>16</v>
      </c>
      <c r="B4" s="19" t="s">
        <v>17</v>
      </c>
      <c r="C4" s="29">
        <v>12330</v>
      </c>
      <c r="D4" s="29">
        <v>3565</v>
      </c>
      <c r="E4" s="29">
        <v>0</v>
      </c>
      <c r="F4" s="29">
        <v>4955900</v>
      </c>
      <c r="G4" s="29">
        <v>4959465</v>
      </c>
      <c r="H4" s="76">
        <f t="shared" si="0"/>
        <v>402.22749391727496</v>
      </c>
    </row>
    <row r="5" spans="1:8" x14ac:dyDescent="0.2">
      <c r="A5" s="18" t="s">
        <v>18</v>
      </c>
      <c r="B5" s="19" t="s">
        <v>17</v>
      </c>
      <c r="C5" s="29">
        <v>3828</v>
      </c>
      <c r="D5" s="29">
        <v>0</v>
      </c>
      <c r="E5" s="29">
        <v>0</v>
      </c>
      <c r="F5" s="29">
        <v>4955900</v>
      </c>
      <c r="G5" s="29">
        <v>4955900</v>
      </c>
      <c r="H5" s="76">
        <f t="shared" si="0"/>
        <v>1294.6447230929989</v>
      </c>
    </row>
    <row r="6" spans="1:8" x14ac:dyDescent="0.2">
      <c r="A6" s="18" t="s">
        <v>19</v>
      </c>
      <c r="B6" s="19" t="s">
        <v>20</v>
      </c>
      <c r="C6" s="29">
        <v>22583</v>
      </c>
      <c r="D6" s="29">
        <v>0</v>
      </c>
      <c r="E6" s="29">
        <v>0</v>
      </c>
      <c r="F6" s="29">
        <v>4955900</v>
      </c>
      <c r="G6" s="29">
        <v>4955900</v>
      </c>
      <c r="H6" s="76">
        <f t="shared" si="0"/>
        <v>219.45268564849667</v>
      </c>
    </row>
    <row r="7" spans="1:8" x14ac:dyDescent="0.2">
      <c r="A7" s="18" t="s">
        <v>21</v>
      </c>
      <c r="B7" s="19" t="s">
        <v>22</v>
      </c>
      <c r="C7" s="29">
        <v>7997</v>
      </c>
      <c r="D7" s="29">
        <v>3477</v>
      </c>
      <c r="E7" s="29">
        <v>0</v>
      </c>
      <c r="F7" s="29">
        <v>4955900</v>
      </c>
      <c r="G7" s="29">
        <v>4959377</v>
      </c>
      <c r="H7" s="76">
        <f t="shared" si="0"/>
        <v>620.15468300612724</v>
      </c>
    </row>
    <row r="8" spans="1:8" x14ac:dyDescent="0.2">
      <c r="A8" s="18" t="s">
        <v>23</v>
      </c>
      <c r="B8" s="19" t="s">
        <v>24</v>
      </c>
      <c r="C8" s="29">
        <v>35688</v>
      </c>
      <c r="D8" s="29">
        <v>24236</v>
      </c>
      <c r="E8" s="29">
        <v>0</v>
      </c>
      <c r="F8" s="29">
        <v>4955900</v>
      </c>
      <c r="G8" s="29">
        <v>4980136</v>
      </c>
      <c r="H8" s="76">
        <f t="shared" si="0"/>
        <v>139.54651423447658</v>
      </c>
    </row>
    <row r="9" spans="1:8" x14ac:dyDescent="0.2">
      <c r="A9" s="18" t="s">
        <v>25</v>
      </c>
      <c r="B9" s="19" t="s">
        <v>26</v>
      </c>
      <c r="C9" s="29">
        <v>82934</v>
      </c>
      <c r="D9" s="29">
        <v>13309</v>
      </c>
      <c r="E9" s="29">
        <v>0</v>
      </c>
      <c r="F9" s="29">
        <v>4955900</v>
      </c>
      <c r="G9" s="29">
        <v>4969209</v>
      </c>
      <c r="H9" s="76">
        <f t="shared" si="0"/>
        <v>59.917633298767697</v>
      </c>
    </row>
    <row r="10" spans="1:8" x14ac:dyDescent="0.2">
      <c r="A10" s="18" t="s">
        <v>27</v>
      </c>
      <c r="B10" s="19" t="s">
        <v>28</v>
      </c>
      <c r="C10" s="29">
        <v>36405</v>
      </c>
      <c r="D10" s="29">
        <v>22094</v>
      </c>
      <c r="E10" s="29">
        <v>0</v>
      </c>
      <c r="F10" s="29">
        <v>4955900</v>
      </c>
      <c r="G10" s="29">
        <v>4977994</v>
      </c>
      <c r="H10" s="76">
        <f t="shared" si="0"/>
        <v>136.7392940530147</v>
      </c>
    </row>
    <row r="11" spans="1:8" x14ac:dyDescent="0.2">
      <c r="A11" s="18" t="s">
        <v>29</v>
      </c>
      <c r="B11" s="19" t="s">
        <v>30</v>
      </c>
      <c r="C11" s="29">
        <v>14312</v>
      </c>
      <c r="D11" s="29">
        <v>22062</v>
      </c>
      <c r="E11" s="29">
        <v>0</v>
      </c>
      <c r="F11" s="29">
        <v>4955900</v>
      </c>
      <c r="G11" s="29">
        <v>4977962</v>
      </c>
      <c r="H11" s="76">
        <f t="shared" si="0"/>
        <v>347.81735606484068</v>
      </c>
    </row>
    <row r="12" spans="1:8" x14ac:dyDescent="0.2">
      <c r="A12" s="18" t="s">
        <v>31</v>
      </c>
      <c r="B12" s="19" t="s">
        <v>32</v>
      </c>
      <c r="C12" s="29">
        <v>47139</v>
      </c>
      <c r="D12" s="29">
        <v>36516</v>
      </c>
      <c r="E12" s="29">
        <v>262</v>
      </c>
      <c r="F12" s="29">
        <v>4955900</v>
      </c>
      <c r="G12" s="29">
        <v>4992678</v>
      </c>
      <c r="H12" s="76">
        <f t="shared" si="0"/>
        <v>105.9139565964488</v>
      </c>
    </row>
    <row r="13" spans="1:8" x14ac:dyDescent="0.2">
      <c r="A13" s="18" t="s">
        <v>33</v>
      </c>
      <c r="B13" s="19" t="s">
        <v>34</v>
      </c>
      <c r="C13" s="29">
        <v>6460</v>
      </c>
      <c r="D13" s="29">
        <v>0</v>
      </c>
      <c r="E13" s="29">
        <v>0</v>
      </c>
      <c r="F13" s="29">
        <v>4955900</v>
      </c>
      <c r="G13" s="29">
        <v>4955900</v>
      </c>
      <c r="H13" s="76">
        <f t="shared" si="0"/>
        <v>767.16718266253872</v>
      </c>
    </row>
    <row r="14" spans="1:8" x14ac:dyDescent="0.2">
      <c r="A14" s="18" t="s">
        <v>35</v>
      </c>
      <c r="B14" s="19" t="s">
        <v>36</v>
      </c>
      <c r="C14" s="29">
        <v>4469</v>
      </c>
      <c r="D14" s="29">
        <v>0</v>
      </c>
      <c r="E14" s="29">
        <v>0</v>
      </c>
      <c r="F14" s="29">
        <v>4955900</v>
      </c>
      <c r="G14" s="29">
        <v>4955900</v>
      </c>
      <c r="H14" s="76">
        <f t="shared" si="0"/>
        <v>1108.9505482210786</v>
      </c>
    </row>
    <row r="15" spans="1:8" x14ac:dyDescent="0.2">
      <c r="A15" s="18" t="s">
        <v>37</v>
      </c>
      <c r="B15" s="19" t="s">
        <v>38</v>
      </c>
      <c r="C15" s="29">
        <v>4489</v>
      </c>
      <c r="D15" s="29">
        <v>0</v>
      </c>
      <c r="E15" s="29">
        <v>0</v>
      </c>
      <c r="F15" s="29">
        <v>4955900</v>
      </c>
      <c r="G15" s="29">
        <v>4955900</v>
      </c>
      <c r="H15" s="76">
        <f t="shared" si="0"/>
        <v>1104.0098017375808</v>
      </c>
    </row>
    <row r="16" spans="1:8" x14ac:dyDescent="0.2">
      <c r="A16" s="18" t="s">
        <v>39</v>
      </c>
      <c r="B16" s="19" t="s">
        <v>38</v>
      </c>
      <c r="C16" s="29">
        <v>5485</v>
      </c>
      <c r="D16" s="29">
        <v>1654</v>
      </c>
      <c r="E16" s="29">
        <v>0</v>
      </c>
      <c r="F16" s="29">
        <v>4955900</v>
      </c>
      <c r="G16" s="29">
        <v>4957554</v>
      </c>
      <c r="H16" s="76">
        <f t="shared" si="0"/>
        <v>903.83846855059255</v>
      </c>
    </row>
    <row r="17" spans="1:8" x14ac:dyDescent="0.2">
      <c r="A17" s="18" t="s">
        <v>40</v>
      </c>
      <c r="B17" s="19" t="s">
        <v>41</v>
      </c>
      <c r="C17" s="29">
        <v>3778</v>
      </c>
      <c r="D17" s="29">
        <v>0</v>
      </c>
      <c r="E17" s="29">
        <v>0</v>
      </c>
      <c r="F17" s="29">
        <v>4955900</v>
      </c>
      <c r="G17" s="29">
        <v>4955900</v>
      </c>
      <c r="H17" s="76">
        <f t="shared" si="0"/>
        <v>1311.7787188988882</v>
      </c>
    </row>
    <row r="18" spans="1:8" x14ac:dyDescent="0.2">
      <c r="A18" s="18" t="s">
        <v>42</v>
      </c>
      <c r="B18" s="19" t="s">
        <v>41</v>
      </c>
      <c r="C18" s="29">
        <v>4620</v>
      </c>
      <c r="D18" s="29">
        <v>0</v>
      </c>
      <c r="E18" s="29">
        <v>0</v>
      </c>
      <c r="F18" s="29">
        <v>4955900</v>
      </c>
      <c r="G18" s="29">
        <v>4955900</v>
      </c>
      <c r="H18" s="76">
        <f t="shared" si="0"/>
        <v>1072.7056277056276</v>
      </c>
    </row>
    <row r="19" spans="1:8" x14ac:dyDescent="0.2">
      <c r="A19" s="18" t="s">
        <v>43</v>
      </c>
      <c r="B19" s="19" t="s">
        <v>44</v>
      </c>
      <c r="C19" s="29">
        <v>5559</v>
      </c>
      <c r="D19" s="29">
        <v>206</v>
      </c>
      <c r="E19" s="29">
        <v>11847</v>
      </c>
      <c r="F19" s="29">
        <v>4955900</v>
      </c>
      <c r="G19" s="29">
        <v>4967953</v>
      </c>
      <c r="H19" s="76">
        <f t="shared" si="0"/>
        <v>893.67745997481563</v>
      </c>
    </row>
    <row r="20" spans="1:8" x14ac:dyDescent="0.2">
      <c r="A20" s="18" t="s">
        <v>45</v>
      </c>
      <c r="B20" s="19" t="s">
        <v>46</v>
      </c>
      <c r="C20" s="29">
        <v>29568</v>
      </c>
      <c r="D20" s="29">
        <v>0</v>
      </c>
      <c r="E20" s="29">
        <v>0</v>
      </c>
      <c r="F20" s="29">
        <v>4955900</v>
      </c>
      <c r="G20" s="29">
        <v>4955900</v>
      </c>
      <c r="H20" s="76">
        <f t="shared" si="0"/>
        <v>167.61025432900433</v>
      </c>
    </row>
    <row r="21" spans="1:8" x14ac:dyDescent="0.2">
      <c r="A21" s="18" t="s">
        <v>47</v>
      </c>
      <c r="B21" s="19" t="s">
        <v>48</v>
      </c>
      <c r="C21" s="29">
        <v>22529</v>
      </c>
      <c r="D21" s="29">
        <v>111771</v>
      </c>
      <c r="E21" s="29">
        <v>0</v>
      </c>
      <c r="F21" s="29">
        <v>4955900</v>
      </c>
      <c r="G21" s="29">
        <v>5067671</v>
      </c>
      <c r="H21" s="76">
        <f t="shared" si="0"/>
        <v>224.93989968485064</v>
      </c>
    </row>
    <row r="22" spans="1:8" x14ac:dyDescent="0.2">
      <c r="A22" s="18" t="s">
        <v>49</v>
      </c>
      <c r="B22" s="19" t="s">
        <v>50</v>
      </c>
      <c r="C22" s="29">
        <v>3616</v>
      </c>
      <c r="D22" s="29">
        <v>0</v>
      </c>
      <c r="E22" s="29">
        <v>0</v>
      </c>
      <c r="F22" s="29">
        <v>4955900</v>
      </c>
      <c r="G22" s="29">
        <v>4955900</v>
      </c>
      <c r="H22" s="76">
        <f t="shared" si="0"/>
        <v>1370.5475663716813</v>
      </c>
    </row>
    <row r="23" spans="1:8" x14ac:dyDescent="0.2">
      <c r="A23" s="18" t="s">
        <v>51</v>
      </c>
      <c r="B23" s="19" t="s">
        <v>52</v>
      </c>
      <c r="C23" s="29">
        <v>17075</v>
      </c>
      <c r="D23" s="29">
        <v>14529</v>
      </c>
      <c r="E23" s="29">
        <v>0</v>
      </c>
      <c r="F23" s="29">
        <v>4955900</v>
      </c>
      <c r="G23" s="29">
        <v>4970429</v>
      </c>
      <c r="H23" s="76">
        <f t="shared" si="0"/>
        <v>291.09393850658859</v>
      </c>
    </row>
    <row r="24" spans="1:8" x14ac:dyDescent="0.2">
      <c r="A24" s="18" t="s">
        <v>149</v>
      </c>
      <c r="B24" s="19" t="s">
        <v>54</v>
      </c>
      <c r="C24" s="29">
        <v>14532</v>
      </c>
      <c r="D24" s="29">
        <v>89499</v>
      </c>
      <c r="E24" s="29">
        <v>0</v>
      </c>
      <c r="F24" s="29">
        <v>4955900</v>
      </c>
      <c r="G24" s="29">
        <v>5045399</v>
      </c>
      <c r="H24" s="76">
        <f t="shared" si="0"/>
        <v>347.19233415909719</v>
      </c>
    </row>
    <row r="25" spans="1:8" x14ac:dyDescent="0.2">
      <c r="A25" s="18" t="s">
        <v>55</v>
      </c>
      <c r="B25" s="19" t="s">
        <v>56</v>
      </c>
      <c r="C25" s="29">
        <v>1410</v>
      </c>
      <c r="D25" s="29">
        <v>2245</v>
      </c>
      <c r="E25" s="29">
        <v>0</v>
      </c>
      <c r="F25" s="29">
        <v>4955900</v>
      </c>
      <c r="G25" s="29">
        <v>4958145</v>
      </c>
      <c r="H25" s="76">
        <f t="shared" si="0"/>
        <v>3516.4148936170213</v>
      </c>
    </row>
    <row r="26" spans="1:8" x14ac:dyDescent="0.2">
      <c r="A26" s="18" t="s">
        <v>57</v>
      </c>
      <c r="B26" s="19" t="s">
        <v>58</v>
      </c>
      <c r="C26" s="29">
        <v>25163</v>
      </c>
      <c r="D26" s="29">
        <v>16858</v>
      </c>
      <c r="E26" s="29">
        <v>0</v>
      </c>
      <c r="F26" s="29">
        <v>4955900</v>
      </c>
      <c r="G26" s="29">
        <v>4972758</v>
      </c>
      <c r="H26" s="76">
        <f t="shared" si="0"/>
        <v>197.6218256964591</v>
      </c>
    </row>
    <row r="27" spans="1:8" x14ac:dyDescent="0.2">
      <c r="A27" s="18" t="s">
        <v>59</v>
      </c>
      <c r="B27" s="19" t="s">
        <v>60</v>
      </c>
      <c r="C27" s="29">
        <v>5991</v>
      </c>
      <c r="D27" s="29">
        <v>0</v>
      </c>
      <c r="E27" s="29">
        <v>0</v>
      </c>
      <c r="F27" s="29">
        <v>4955900</v>
      </c>
      <c r="G27" s="29">
        <v>4955900</v>
      </c>
      <c r="H27" s="76">
        <f t="shared" si="0"/>
        <v>827.22416958771487</v>
      </c>
    </row>
    <row r="28" spans="1:8" x14ac:dyDescent="0.2">
      <c r="A28" s="18" t="s">
        <v>61</v>
      </c>
      <c r="B28" s="19" t="s">
        <v>60</v>
      </c>
      <c r="C28" s="29">
        <v>19821</v>
      </c>
      <c r="D28" s="29">
        <v>47327</v>
      </c>
      <c r="E28" s="29">
        <v>45</v>
      </c>
      <c r="F28" s="29">
        <v>4955900</v>
      </c>
      <c r="G28" s="29">
        <v>5003272</v>
      </c>
      <c r="H28" s="76">
        <f t="shared" si="0"/>
        <v>252.42278391604864</v>
      </c>
    </row>
    <row r="29" spans="1:8" x14ac:dyDescent="0.2">
      <c r="A29" s="18" t="s">
        <v>62</v>
      </c>
      <c r="B29" s="19" t="s">
        <v>60</v>
      </c>
      <c r="C29" s="29">
        <v>1920</v>
      </c>
      <c r="D29" s="29">
        <v>0</v>
      </c>
      <c r="E29" s="29">
        <v>0</v>
      </c>
      <c r="F29" s="29">
        <v>4955900</v>
      </c>
      <c r="G29" s="29">
        <v>4955900</v>
      </c>
      <c r="H29" s="76">
        <f t="shared" si="0"/>
        <v>2581.1979166666665</v>
      </c>
    </row>
    <row r="30" spans="1:8" x14ac:dyDescent="0.2">
      <c r="A30" s="18" t="s">
        <v>63</v>
      </c>
      <c r="B30" s="19" t="s">
        <v>64</v>
      </c>
      <c r="C30" s="29">
        <v>34114</v>
      </c>
      <c r="D30" s="29">
        <v>12183</v>
      </c>
      <c r="E30" s="29">
        <v>0</v>
      </c>
      <c r="F30" s="29">
        <v>4955900</v>
      </c>
      <c r="G30" s="29">
        <v>4968083</v>
      </c>
      <c r="H30" s="76">
        <f t="shared" si="0"/>
        <v>145.63179339860469</v>
      </c>
    </row>
    <row r="31" spans="1:8" x14ac:dyDescent="0.2">
      <c r="A31" s="18" t="s">
        <v>65</v>
      </c>
      <c r="B31" s="19" t="s">
        <v>66</v>
      </c>
      <c r="C31" s="29">
        <v>12588</v>
      </c>
      <c r="D31" s="29">
        <v>65</v>
      </c>
      <c r="E31" s="29">
        <v>0</v>
      </c>
      <c r="F31" s="29">
        <v>4955900</v>
      </c>
      <c r="G31" s="29">
        <v>4955965</v>
      </c>
      <c r="H31" s="76">
        <f t="shared" si="0"/>
        <v>393.70551318716235</v>
      </c>
    </row>
    <row r="32" spans="1:8" x14ac:dyDescent="0.2">
      <c r="A32" s="18" t="s">
        <v>67</v>
      </c>
      <c r="B32" s="19" t="s">
        <v>68</v>
      </c>
      <c r="C32" s="29">
        <v>75604</v>
      </c>
      <c r="D32" s="29">
        <v>197146</v>
      </c>
      <c r="E32" s="29">
        <v>0</v>
      </c>
      <c r="F32" s="29">
        <v>4955900</v>
      </c>
      <c r="G32" s="29">
        <v>5153046</v>
      </c>
      <c r="H32" s="76">
        <f t="shared" si="0"/>
        <v>68.158377863605097</v>
      </c>
    </row>
    <row r="33" spans="1:8" x14ac:dyDescent="0.2">
      <c r="A33" s="18" t="s">
        <v>69</v>
      </c>
      <c r="B33" s="19" t="s">
        <v>70</v>
      </c>
      <c r="C33" s="29">
        <v>17871</v>
      </c>
      <c r="D33" s="29">
        <v>945</v>
      </c>
      <c r="E33" s="29">
        <v>0</v>
      </c>
      <c r="F33" s="29">
        <v>4955900</v>
      </c>
      <c r="G33" s="29">
        <v>4956845</v>
      </c>
      <c r="H33" s="76">
        <f t="shared" si="0"/>
        <v>277.36808236808236</v>
      </c>
    </row>
    <row r="34" spans="1:8" x14ac:dyDescent="0.2">
      <c r="A34" s="18" t="s">
        <v>71</v>
      </c>
      <c r="B34" s="19" t="s">
        <v>72</v>
      </c>
      <c r="C34" s="29">
        <v>131744</v>
      </c>
      <c r="D34" s="29">
        <v>18027</v>
      </c>
      <c r="E34" s="29">
        <v>0</v>
      </c>
      <c r="F34" s="29">
        <v>4955900</v>
      </c>
      <c r="G34" s="29">
        <v>4973927</v>
      </c>
      <c r="H34" s="76">
        <f t="shared" si="0"/>
        <v>37.754485972795727</v>
      </c>
    </row>
    <row r="35" spans="1:8" x14ac:dyDescent="0.2">
      <c r="A35" s="18" t="s">
        <v>73</v>
      </c>
      <c r="B35" s="19" t="s">
        <v>72</v>
      </c>
      <c r="C35" s="29">
        <v>59190</v>
      </c>
      <c r="D35" s="29">
        <v>15475</v>
      </c>
      <c r="E35" s="29">
        <v>1</v>
      </c>
      <c r="F35" s="29">
        <v>4955900</v>
      </c>
      <c r="G35" s="29">
        <v>4971376</v>
      </c>
      <c r="H35" s="76">
        <f t="shared" si="0"/>
        <v>83.990133468491294</v>
      </c>
    </row>
    <row r="36" spans="1:8" x14ac:dyDescent="0.2">
      <c r="A36" s="18" t="s">
        <v>74</v>
      </c>
      <c r="B36" s="19" t="s">
        <v>75</v>
      </c>
      <c r="C36" s="29">
        <v>8020</v>
      </c>
      <c r="D36" s="29">
        <v>0</v>
      </c>
      <c r="E36" s="29">
        <v>0</v>
      </c>
      <c r="F36" s="29">
        <v>4955900</v>
      </c>
      <c r="G36" s="29">
        <v>4955900</v>
      </c>
      <c r="H36" s="76">
        <f t="shared" si="0"/>
        <v>617.94264339152119</v>
      </c>
    </row>
    <row r="37" spans="1:8" x14ac:dyDescent="0.2">
      <c r="A37" s="18" t="s">
        <v>76</v>
      </c>
      <c r="B37" s="19" t="s">
        <v>77</v>
      </c>
      <c r="C37" s="29">
        <v>4230</v>
      </c>
      <c r="D37" s="29">
        <v>23044</v>
      </c>
      <c r="E37" s="29">
        <v>0</v>
      </c>
      <c r="F37" s="29">
        <v>4955900</v>
      </c>
      <c r="G37" s="29">
        <v>4978944</v>
      </c>
      <c r="H37" s="76">
        <f t="shared" si="0"/>
        <v>1177.0553191489362</v>
      </c>
    </row>
    <row r="38" spans="1:8" x14ac:dyDescent="0.2">
      <c r="A38" s="18" t="s">
        <v>78</v>
      </c>
      <c r="B38" s="19" t="s">
        <v>77</v>
      </c>
      <c r="C38" s="29">
        <v>6154</v>
      </c>
      <c r="D38" s="29">
        <v>598</v>
      </c>
      <c r="E38" s="29">
        <v>0</v>
      </c>
      <c r="F38" s="29">
        <v>4955900</v>
      </c>
      <c r="G38" s="29">
        <v>4956498</v>
      </c>
      <c r="H38" s="76">
        <f t="shared" si="0"/>
        <v>805.41078973025674</v>
      </c>
    </row>
    <row r="39" spans="1:8" x14ac:dyDescent="0.2">
      <c r="A39" s="18" t="s">
        <v>79</v>
      </c>
      <c r="B39" s="19" t="s">
        <v>80</v>
      </c>
      <c r="C39" s="29">
        <v>9476</v>
      </c>
      <c r="D39" s="29">
        <v>14445</v>
      </c>
      <c r="E39" s="29">
        <v>0</v>
      </c>
      <c r="F39" s="29">
        <v>4955900</v>
      </c>
      <c r="G39" s="29">
        <v>4970345</v>
      </c>
      <c r="H39" s="76">
        <f t="shared" si="0"/>
        <v>524.51931194596875</v>
      </c>
    </row>
    <row r="40" spans="1:8" x14ac:dyDescent="0.2">
      <c r="A40" s="18" t="s">
        <v>81</v>
      </c>
      <c r="B40" s="19" t="s">
        <v>80</v>
      </c>
      <c r="C40" s="29">
        <v>12642</v>
      </c>
      <c r="D40" s="29">
        <v>71402</v>
      </c>
      <c r="E40" s="29">
        <v>0</v>
      </c>
      <c r="F40" s="29">
        <v>4955900</v>
      </c>
      <c r="G40" s="29">
        <v>5027302</v>
      </c>
      <c r="H40" s="76">
        <f t="shared" si="0"/>
        <v>397.66666666666669</v>
      </c>
    </row>
    <row r="41" spans="1:8" x14ac:dyDescent="0.2">
      <c r="A41" s="18" t="s">
        <v>82</v>
      </c>
      <c r="B41" s="19" t="s">
        <v>83</v>
      </c>
      <c r="C41" s="29">
        <v>31931</v>
      </c>
      <c r="D41" s="29">
        <v>4780</v>
      </c>
      <c r="E41" s="29">
        <v>0</v>
      </c>
      <c r="F41" s="29">
        <v>4955900</v>
      </c>
      <c r="G41" s="29">
        <v>4960680</v>
      </c>
      <c r="H41" s="76">
        <f t="shared" si="0"/>
        <v>155.35623688578497</v>
      </c>
    </row>
    <row r="42" spans="1:8" x14ac:dyDescent="0.2">
      <c r="A42" s="18" t="s">
        <v>84</v>
      </c>
      <c r="B42" s="19" t="s">
        <v>85</v>
      </c>
      <c r="C42" s="29">
        <v>16359</v>
      </c>
      <c r="D42" s="29">
        <v>5</v>
      </c>
      <c r="E42" s="29">
        <v>0</v>
      </c>
      <c r="F42" s="29">
        <v>4955900</v>
      </c>
      <c r="G42" s="29">
        <v>4955905</v>
      </c>
      <c r="H42" s="76">
        <f t="shared" si="0"/>
        <v>302.94669600831349</v>
      </c>
    </row>
    <row r="43" spans="1:8" x14ac:dyDescent="0.2">
      <c r="A43" s="18" t="s">
        <v>86</v>
      </c>
      <c r="B43" s="19" t="s">
        <v>87</v>
      </c>
      <c r="C43" s="29">
        <v>11147</v>
      </c>
      <c r="D43" s="29">
        <v>1720</v>
      </c>
      <c r="E43" s="29">
        <v>0</v>
      </c>
      <c r="F43" s="29">
        <v>4955900</v>
      </c>
      <c r="G43" s="29">
        <v>4957620</v>
      </c>
      <c r="H43" s="76">
        <f t="shared" si="0"/>
        <v>444.7492598905535</v>
      </c>
    </row>
    <row r="44" spans="1:8" x14ac:dyDescent="0.2">
      <c r="A44" s="18" t="s">
        <v>88</v>
      </c>
      <c r="B44" s="19" t="s">
        <v>89</v>
      </c>
      <c r="C44" s="29">
        <v>9631</v>
      </c>
      <c r="D44" s="29">
        <v>0</v>
      </c>
      <c r="E44" s="29">
        <v>0</v>
      </c>
      <c r="F44" s="29">
        <v>4955900</v>
      </c>
      <c r="G44" s="29">
        <v>4955900</v>
      </c>
      <c r="H44" s="76">
        <f t="shared" si="0"/>
        <v>514.57792544907068</v>
      </c>
    </row>
    <row r="45" spans="1:8" x14ac:dyDescent="0.2">
      <c r="A45" s="18" t="s">
        <v>90</v>
      </c>
      <c r="B45" s="19" t="s">
        <v>89</v>
      </c>
      <c r="C45" s="29">
        <v>73192</v>
      </c>
      <c r="D45" s="29">
        <v>51101</v>
      </c>
      <c r="E45" s="29">
        <v>0</v>
      </c>
      <c r="F45" s="29">
        <v>4955900</v>
      </c>
      <c r="G45" s="29">
        <v>5007001</v>
      </c>
      <c r="H45" s="76">
        <f t="shared" si="0"/>
        <v>68.409129413050607</v>
      </c>
    </row>
    <row r="46" spans="1:8" x14ac:dyDescent="0.2">
      <c r="A46" s="18" t="s">
        <v>91</v>
      </c>
      <c r="B46" s="19" t="s">
        <v>92</v>
      </c>
      <c r="C46" s="29">
        <v>6528</v>
      </c>
      <c r="D46" s="29">
        <v>1523</v>
      </c>
      <c r="E46" s="29">
        <v>0</v>
      </c>
      <c r="F46" s="29">
        <v>4955900</v>
      </c>
      <c r="G46" s="29">
        <v>4957423</v>
      </c>
      <c r="H46" s="76">
        <f t="shared" si="0"/>
        <v>759.40916053921569</v>
      </c>
    </row>
    <row r="47" spans="1:8" x14ac:dyDescent="0.2">
      <c r="A47" s="18" t="s">
        <v>93</v>
      </c>
      <c r="B47" s="19" t="s">
        <v>94</v>
      </c>
      <c r="C47" s="29">
        <v>31012</v>
      </c>
      <c r="D47" s="29">
        <v>1465</v>
      </c>
      <c r="E47" s="29">
        <v>0</v>
      </c>
      <c r="F47" s="29">
        <v>4955900</v>
      </c>
      <c r="G47" s="29">
        <v>4957365</v>
      </c>
      <c r="H47" s="76">
        <f t="shared" si="0"/>
        <v>159.85312137237199</v>
      </c>
    </row>
    <row r="48" spans="1:8" x14ac:dyDescent="0.2">
      <c r="A48" s="18" t="s">
        <v>95</v>
      </c>
      <c r="B48" s="19" t="s">
        <v>96</v>
      </c>
      <c r="C48" s="29">
        <v>23359</v>
      </c>
      <c r="D48" s="29">
        <v>5396</v>
      </c>
      <c r="E48" s="29">
        <v>0</v>
      </c>
      <c r="F48" s="29">
        <v>4955900</v>
      </c>
      <c r="G48" s="29">
        <v>4961296</v>
      </c>
      <c r="H48" s="76">
        <f t="shared" si="0"/>
        <v>212.39333875593991</v>
      </c>
    </row>
    <row r="49" spans="1:8" x14ac:dyDescent="0.2">
      <c r="A49" s="18" t="s">
        <v>97</v>
      </c>
      <c r="B49" s="19" t="s">
        <v>98</v>
      </c>
      <c r="C49" s="29">
        <v>43240</v>
      </c>
      <c r="D49" s="29">
        <v>87909</v>
      </c>
      <c r="E49" s="29">
        <v>0</v>
      </c>
      <c r="F49" s="29">
        <v>4955900</v>
      </c>
      <c r="G49" s="29">
        <v>5043809</v>
      </c>
      <c r="H49" s="76">
        <f t="shared" si="0"/>
        <v>116.6468316373728</v>
      </c>
    </row>
    <row r="50" spans="1:8" x14ac:dyDescent="0.2">
      <c r="A50" s="33"/>
      <c r="B50" s="34"/>
      <c r="C50" s="35"/>
      <c r="D50" s="35"/>
      <c r="E50" s="35"/>
      <c r="F50" s="35"/>
      <c r="G50" s="35"/>
      <c r="H50" s="52"/>
    </row>
    <row r="51" spans="1:8" x14ac:dyDescent="0.2">
      <c r="A51" s="12" t="s">
        <v>108</v>
      </c>
      <c r="B51" s="12"/>
      <c r="C51" s="25">
        <f>SUM(C2:C49)</f>
        <v>1097379</v>
      </c>
      <c r="D51" s="25">
        <f>SUM(D2:D49)</f>
        <v>950189</v>
      </c>
      <c r="E51" s="25">
        <f>SUM(E2:E49)</f>
        <v>12155</v>
      </c>
      <c r="F51" s="25">
        <v>4955900</v>
      </c>
      <c r="G51" s="25">
        <f>D51+E51+F51</f>
        <v>5918244</v>
      </c>
      <c r="H51" s="77">
        <f>G51/C51</f>
        <v>5.393072038010569</v>
      </c>
    </row>
    <row r="52" spans="1:8" x14ac:dyDescent="0.2">
      <c r="A52" s="12" t="s">
        <v>99</v>
      </c>
      <c r="B52" s="12"/>
      <c r="C52" s="25"/>
      <c r="D52" s="25">
        <f>AVERAGE(D2:D49)</f>
        <v>19795.604166666668</v>
      </c>
      <c r="E52" s="25">
        <f>AVERAGE(E2:E49)</f>
        <v>253.22916666666666</v>
      </c>
      <c r="F52" s="25">
        <v>4955900</v>
      </c>
      <c r="G52" s="25">
        <f>AVERAGE(G2:G49)</f>
        <v>4975948.833333333</v>
      </c>
      <c r="H52" s="77">
        <f>AVERAGE(H2:H49)</f>
        <v>584.14857604744111</v>
      </c>
    </row>
    <row r="53" spans="1:8" x14ac:dyDescent="0.2">
      <c r="A53" s="12" t="s">
        <v>100</v>
      </c>
      <c r="B53" s="12"/>
      <c r="C53" s="25"/>
      <c r="D53" s="25">
        <f>MEDIAN(D2:D49)</f>
        <v>2861</v>
      </c>
      <c r="E53" s="25">
        <f>MEDIAN(E2:E49)</f>
        <v>0</v>
      </c>
      <c r="F53" s="25">
        <v>4955900</v>
      </c>
      <c r="G53" s="25">
        <f>MEDIAN(G2:G49)</f>
        <v>4959421</v>
      </c>
      <c r="H53" s="77">
        <f>MEDIAN(H2:H49)</f>
        <v>347.50484511196896</v>
      </c>
    </row>
    <row r="55" spans="1:8" ht="27.75" customHeight="1" x14ac:dyDescent="0.2">
      <c r="A55" s="144" t="s">
        <v>209</v>
      </c>
      <c r="B55" s="145"/>
      <c r="C55" s="145"/>
      <c r="D55" s="145"/>
      <c r="E55" s="145"/>
      <c r="F55" s="145"/>
      <c r="G55" s="145"/>
      <c r="H55" s="146"/>
    </row>
  </sheetData>
  <autoFilter ref="A1:H49" xr:uid="{33E69FF1-2219-4EE8-8C4C-1E387084203B}"/>
  <sortState xmlns:xlrd2="http://schemas.microsoft.com/office/spreadsheetml/2017/richdata2" ref="A2:H49">
    <sortCondition ref="B2:B49"/>
  </sortState>
  <mergeCells count="1">
    <mergeCell ref="A55:H55"/>
  </mergeCells>
  <conditionalFormatting sqref="A2:H49">
    <cfRule type="expression" dxfId="1" priority="1">
      <formula>MOD(ROW(),2)=0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DBED-85AB-4BFD-8CE2-A4CADAC1D355}">
  <sheetPr>
    <tabColor theme="7" tint="0.39997558519241921"/>
  </sheetPr>
  <dimension ref="A1:L55"/>
  <sheetViews>
    <sheetView showGridLines="0"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36.7109375" style="2" bestFit="1" customWidth="1"/>
    <col min="2" max="2" width="15.140625" style="2" bestFit="1" customWidth="1"/>
    <col min="3" max="3" width="12.28515625" style="1" hidden="1" customWidth="1"/>
    <col min="4" max="4" width="14.42578125" style="1" customWidth="1"/>
    <col min="5" max="5" width="14.140625" style="1" customWidth="1"/>
    <col min="6" max="6" width="12.7109375" style="1" customWidth="1"/>
    <col min="7" max="7" width="13" style="1" customWidth="1"/>
    <col min="8" max="8" width="14.28515625" style="1" customWidth="1"/>
    <col min="9" max="9" width="14.7109375" style="1" customWidth="1"/>
    <col min="10" max="10" width="13.5703125" style="1" customWidth="1"/>
    <col min="11" max="11" width="12.5703125" style="1" customWidth="1"/>
    <col min="12" max="12" width="15.5703125" style="1" customWidth="1"/>
    <col min="13" max="16384" width="9.140625" style="2"/>
  </cols>
  <sheetData>
    <row r="1" spans="1:12" ht="38.25" x14ac:dyDescent="0.2">
      <c r="A1" s="14" t="s">
        <v>0</v>
      </c>
      <c r="B1" s="15" t="s">
        <v>1</v>
      </c>
      <c r="C1" s="15" t="s">
        <v>6</v>
      </c>
      <c r="D1" s="55" t="s">
        <v>150</v>
      </c>
      <c r="E1" s="55" t="s">
        <v>151</v>
      </c>
      <c r="F1" s="55" t="s">
        <v>152</v>
      </c>
      <c r="G1" s="55" t="s">
        <v>153</v>
      </c>
      <c r="H1" s="14" t="s">
        <v>154</v>
      </c>
      <c r="I1" s="15" t="s">
        <v>155</v>
      </c>
      <c r="J1" s="15" t="s">
        <v>156</v>
      </c>
      <c r="K1" s="15" t="s">
        <v>157</v>
      </c>
      <c r="L1" s="56" t="s">
        <v>158</v>
      </c>
    </row>
    <row r="2" spans="1:12" x14ac:dyDescent="0.2">
      <c r="A2" s="18" t="s">
        <v>12</v>
      </c>
      <c r="B2" s="19" t="s">
        <v>13</v>
      </c>
      <c r="C2" s="29">
        <v>17153</v>
      </c>
      <c r="D2" s="29">
        <v>42416</v>
      </c>
      <c r="E2" s="29">
        <v>28</v>
      </c>
      <c r="F2" s="29">
        <v>0</v>
      </c>
      <c r="G2" s="29">
        <v>42444</v>
      </c>
      <c r="H2" s="39">
        <v>50694</v>
      </c>
      <c r="I2" s="29">
        <v>21</v>
      </c>
      <c r="J2" s="29">
        <v>84</v>
      </c>
      <c r="K2" s="29">
        <v>50799</v>
      </c>
      <c r="L2" s="57">
        <f>G2/K2</f>
        <v>0.83552825843028411</v>
      </c>
    </row>
    <row r="3" spans="1:12" x14ac:dyDescent="0.2">
      <c r="A3" s="18" t="s">
        <v>14</v>
      </c>
      <c r="B3" s="19" t="s">
        <v>15</v>
      </c>
      <c r="C3" s="29">
        <v>22493</v>
      </c>
      <c r="D3" s="29">
        <v>22974</v>
      </c>
      <c r="E3" s="29">
        <v>0</v>
      </c>
      <c r="F3" s="29">
        <v>2</v>
      </c>
      <c r="G3" s="29">
        <v>22976</v>
      </c>
      <c r="H3" s="39">
        <v>26630</v>
      </c>
      <c r="I3" s="29">
        <v>6</v>
      </c>
      <c r="J3" s="29">
        <v>38</v>
      </c>
      <c r="K3" s="29">
        <v>26674</v>
      </c>
      <c r="L3" s="57">
        <f t="shared" ref="L3:L49" si="0">G3/K3</f>
        <v>0.86136312514058633</v>
      </c>
    </row>
    <row r="4" spans="1:12" x14ac:dyDescent="0.2">
      <c r="A4" s="18" t="s">
        <v>16</v>
      </c>
      <c r="B4" s="19" t="s">
        <v>17</v>
      </c>
      <c r="C4" s="29">
        <v>12330</v>
      </c>
      <c r="D4" s="29">
        <v>19974</v>
      </c>
      <c r="E4" s="29">
        <v>0</v>
      </c>
      <c r="F4" s="29">
        <v>0</v>
      </c>
      <c r="G4" s="29">
        <v>19974</v>
      </c>
      <c r="H4" s="39">
        <v>10945</v>
      </c>
      <c r="I4" s="29">
        <v>0</v>
      </c>
      <c r="J4" s="29">
        <v>0</v>
      </c>
      <c r="K4" s="29">
        <v>10945</v>
      </c>
      <c r="L4" s="57">
        <f t="shared" si="0"/>
        <v>1.8249428962996803</v>
      </c>
    </row>
    <row r="5" spans="1:12" x14ac:dyDescent="0.2">
      <c r="A5" s="18" t="s">
        <v>18</v>
      </c>
      <c r="B5" s="19" t="s">
        <v>17</v>
      </c>
      <c r="C5" s="29">
        <v>3828</v>
      </c>
      <c r="D5" s="29">
        <v>2269</v>
      </c>
      <c r="E5" s="29">
        <v>2</v>
      </c>
      <c r="F5" s="29">
        <v>0</v>
      </c>
      <c r="G5" s="29">
        <v>2271</v>
      </c>
      <c r="H5" s="39">
        <v>1703</v>
      </c>
      <c r="I5" s="29">
        <v>3</v>
      </c>
      <c r="J5" s="29">
        <v>0</v>
      </c>
      <c r="K5" s="29">
        <v>1706</v>
      </c>
      <c r="L5" s="57">
        <f t="shared" si="0"/>
        <v>1.3311840562719812</v>
      </c>
    </row>
    <row r="6" spans="1:12" x14ac:dyDescent="0.2">
      <c r="A6" s="18" t="s">
        <v>19</v>
      </c>
      <c r="B6" s="19" t="s">
        <v>20</v>
      </c>
      <c r="C6" s="29">
        <v>22583</v>
      </c>
      <c r="D6" s="29">
        <v>6490</v>
      </c>
      <c r="E6" s="29">
        <v>0</v>
      </c>
      <c r="F6" s="29">
        <v>0</v>
      </c>
      <c r="G6" s="29">
        <v>6490</v>
      </c>
      <c r="H6" s="39">
        <v>756</v>
      </c>
      <c r="I6" s="29">
        <v>0</v>
      </c>
      <c r="J6" s="29">
        <v>0</v>
      </c>
      <c r="K6" s="29">
        <v>756</v>
      </c>
      <c r="L6" s="57">
        <f t="shared" si="0"/>
        <v>8.5846560846560855</v>
      </c>
    </row>
    <row r="7" spans="1:12" x14ac:dyDescent="0.2">
      <c r="A7" s="18" t="s">
        <v>21</v>
      </c>
      <c r="B7" s="19" t="s">
        <v>22</v>
      </c>
      <c r="C7" s="29">
        <v>7997</v>
      </c>
      <c r="D7" s="29">
        <v>13996</v>
      </c>
      <c r="E7" s="29">
        <v>0</v>
      </c>
      <c r="F7" s="29">
        <v>0</v>
      </c>
      <c r="G7" s="29">
        <v>13996</v>
      </c>
      <c r="H7" s="39">
        <v>18030</v>
      </c>
      <c r="I7" s="29">
        <v>0</v>
      </c>
      <c r="J7" s="29">
        <v>40</v>
      </c>
      <c r="K7" s="29">
        <v>18070</v>
      </c>
      <c r="L7" s="57">
        <f t="shared" si="0"/>
        <v>0.77454344216934146</v>
      </c>
    </row>
    <row r="8" spans="1:12" x14ac:dyDescent="0.2">
      <c r="A8" s="18" t="s">
        <v>23</v>
      </c>
      <c r="B8" s="19" t="s">
        <v>24</v>
      </c>
      <c r="C8" s="29">
        <v>35688</v>
      </c>
      <c r="D8" s="29">
        <v>37346</v>
      </c>
      <c r="E8" s="29">
        <v>8</v>
      </c>
      <c r="F8" s="29">
        <v>0</v>
      </c>
      <c r="G8" s="29">
        <v>37354</v>
      </c>
      <c r="H8" s="39">
        <v>23841</v>
      </c>
      <c r="I8" s="29">
        <v>0</v>
      </c>
      <c r="J8" s="29">
        <v>60</v>
      </c>
      <c r="K8" s="29">
        <v>23901</v>
      </c>
      <c r="L8" s="57">
        <f t="shared" si="0"/>
        <v>1.5628634785155433</v>
      </c>
    </row>
    <row r="9" spans="1:12" x14ac:dyDescent="0.2">
      <c r="A9" s="18" t="s">
        <v>25</v>
      </c>
      <c r="B9" s="19" t="s">
        <v>26</v>
      </c>
      <c r="C9" s="29">
        <v>82934</v>
      </c>
      <c r="D9" s="29">
        <v>73160</v>
      </c>
      <c r="E9" s="29">
        <v>1</v>
      </c>
      <c r="F9" s="29">
        <v>0</v>
      </c>
      <c r="G9" s="29">
        <v>73161</v>
      </c>
      <c r="H9" s="39">
        <v>108490</v>
      </c>
      <c r="I9" s="29">
        <v>32</v>
      </c>
      <c r="J9" s="29">
        <v>57</v>
      </c>
      <c r="K9" s="29">
        <v>108579</v>
      </c>
      <c r="L9" s="57">
        <f t="shared" si="0"/>
        <v>0.67380432680352553</v>
      </c>
    </row>
    <row r="10" spans="1:12" x14ac:dyDescent="0.2">
      <c r="A10" s="18" t="s">
        <v>27</v>
      </c>
      <c r="B10" s="19" t="s">
        <v>28</v>
      </c>
      <c r="C10" s="29">
        <v>36405</v>
      </c>
      <c r="D10" s="29">
        <v>36183</v>
      </c>
      <c r="E10" s="29">
        <v>6</v>
      </c>
      <c r="F10" s="29">
        <v>0</v>
      </c>
      <c r="G10" s="29">
        <v>36189</v>
      </c>
      <c r="H10" s="39">
        <v>40217</v>
      </c>
      <c r="I10" s="29">
        <v>4</v>
      </c>
      <c r="J10" s="29">
        <v>75</v>
      </c>
      <c r="K10" s="29">
        <v>40296</v>
      </c>
      <c r="L10" s="57">
        <f t="shared" si="0"/>
        <v>0.89807921381774869</v>
      </c>
    </row>
    <row r="11" spans="1:12" x14ac:dyDescent="0.2">
      <c r="A11" s="18" t="s">
        <v>29</v>
      </c>
      <c r="B11" s="19" t="s">
        <v>30</v>
      </c>
      <c r="C11" s="29">
        <v>14312</v>
      </c>
      <c r="D11" s="29">
        <v>15077</v>
      </c>
      <c r="E11" s="29">
        <v>2</v>
      </c>
      <c r="F11" s="29">
        <v>0</v>
      </c>
      <c r="G11" s="29">
        <v>15079</v>
      </c>
      <c r="H11" s="39">
        <v>32538</v>
      </c>
      <c r="I11" s="29">
        <v>0</v>
      </c>
      <c r="J11" s="29">
        <v>11</v>
      </c>
      <c r="K11" s="29">
        <v>32549</v>
      </c>
      <c r="L11" s="57">
        <f t="shared" si="0"/>
        <v>0.46327076100648251</v>
      </c>
    </row>
    <row r="12" spans="1:12" x14ac:dyDescent="0.2">
      <c r="A12" s="18" t="s">
        <v>31</v>
      </c>
      <c r="B12" s="19" t="s">
        <v>32</v>
      </c>
      <c r="C12" s="29">
        <v>47139</v>
      </c>
      <c r="D12" s="29">
        <v>34197</v>
      </c>
      <c r="E12" s="29">
        <v>13</v>
      </c>
      <c r="F12" s="29">
        <v>0</v>
      </c>
      <c r="G12" s="29">
        <v>34210</v>
      </c>
      <c r="H12" s="39">
        <v>45579</v>
      </c>
      <c r="I12" s="29">
        <v>15</v>
      </c>
      <c r="J12" s="29">
        <v>50</v>
      </c>
      <c r="K12" s="29">
        <v>45644</v>
      </c>
      <c r="L12" s="57">
        <f t="shared" si="0"/>
        <v>0.74949610025414071</v>
      </c>
    </row>
    <row r="13" spans="1:12" x14ac:dyDescent="0.2">
      <c r="A13" s="18" t="s">
        <v>33</v>
      </c>
      <c r="B13" s="19" t="s">
        <v>34</v>
      </c>
      <c r="C13" s="29">
        <v>6460</v>
      </c>
      <c r="D13" s="29">
        <v>6064</v>
      </c>
      <c r="E13" s="29">
        <v>1</v>
      </c>
      <c r="F13" s="29">
        <v>0</v>
      </c>
      <c r="G13" s="29">
        <v>6065</v>
      </c>
      <c r="H13" s="39">
        <v>10567</v>
      </c>
      <c r="I13" s="29">
        <v>0</v>
      </c>
      <c r="J13" s="29">
        <v>1</v>
      </c>
      <c r="K13" s="29">
        <v>10568</v>
      </c>
      <c r="L13" s="57">
        <f t="shared" si="0"/>
        <v>0.5739023467070401</v>
      </c>
    </row>
    <row r="14" spans="1:12" x14ac:dyDescent="0.2">
      <c r="A14" s="18" t="s">
        <v>35</v>
      </c>
      <c r="B14" s="19" t="s">
        <v>36</v>
      </c>
      <c r="C14" s="29">
        <v>4469</v>
      </c>
      <c r="D14" s="29">
        <v>6938</v>
      </c>
      <c r="E14" s="29">
        <v>0</v>
      </c>
      <c r="F14" s="29">
        <v>0</v>
      </c>
      <c r="G14" s="29">
        <v>6938</v>
      </c>
      <c r="H14" s="39">
        <v>7231</v>
      </c>
      <c r="I14" s="29">
        <v>0</v>
      </c>
      <c r="J14" s="29">
        <v>0</v>
      </c>
      <c r="K14" s="29">
        <v>7231</v>
      </c>
      <c r="L14" s="57">
        <f t="shared" si="0"/>
        <v>0.95948001659521509</v>
      </c>
    </row>
    <row r="15" spans="1:12" x14ac:dyDescent="0.2">
      <c r="A15" s="18" t="s">
        <v>37</v>
      </c>
      <c r="B15" s="19" t="s">
        <v>38</v>
      </c>
      <c r="C15" s="29">
        <v>4489</v>
      </c>
      <c r="D15" s="29">
        <v>6967</v>
      </c>
      <c r="E15" s="29">
        <v>0</v>
      </c>
      <c r="F15" s="29">
        <v>0</v>
      </c>
      <c r="G15" s="29">
        <v>6967</v>
      </c>
      <c r="H15" s="39">
        <v>6245</v>
      </c>
      <c r="I15" s="29">
        <v>0</v>
      </c>
      <c r="J15" s="29">
        <v>0</v>
      </c>
      <c r="K15" s="29">
        <v>6245</v>
      </c>
      <c r="L15" s="57">
        <f t="shared" si="0"/>
        <v>1.1156124899919937</v>
      </c>
    </row>
    <row r="16" spans="1:12" x14ac:dyDescent="0.2">
      <c r="A16" s="18" t="s">
        <v>39</v>
      </c>
      <c r="B16" s="19" t="s">
        <v>38</v>
      </c>
      <c r="C16" s="29">
        <v>5485</v>
      </c>
      <c r="D16" s="29">
        <v>11473</v>
      </c>
      <c r="E16" s="29">
        <v>0</v>
      </c>
      <c r="F16" s="29">
        <v>0</v>
      </c>
      <c r="G16" s="29">
        <v>11473</v>
      </c>
      <c r="H16" s="39">
        <v>5140</v>
      </c>
      <c r="I16" s="29">
        <v>0</v>
      </c>
      <c r="J16" s="29">
        <v>4</v>
      </c>
      <c r="K16" s="29">
        <v>5144</v>
      </c>
      <c r="L16" s="57">
        <f t="shared" si="0"/>
        <v>2.230365474339036</v>
      </c>
    </row>
    <row r="17" spans="1:12" x14ac:dyDescent="0.2">
      <c r="A17" s="18" t="s">
        <v>40</v>
      </c>
      <c r="B17" s="19" t="s">
        <v>41</v>
      </c>
      <c r="C17" s="29">
        <v>3778</v>
      </c>
      <c r="D17" s="29">
        <v>6360</v>
      </c>
      <c r="E17" s="29">
        <v>3</v>
      </c>
      <c r="F17" s="29">
        <v>0</v>
      </c>
      <c r="G17" s="29">
        <v>6363</v>
      </c>
      <c r="H17" s="39">
        <v>8891</v>
      </c>
      <c r="I17" s="29">
        <v>0</v>
      </c>
      <c r="J17" s="29">
        <v>1</v>
      </c>
      <c r="K17" s="29">
        <v>8892</v>
      </c>
      <c r="L17" s="57">
        <f t="shared" si="0"/>
        <v>0.71558704453441291</v>
      </c>
    </row>
    <row r="18" spans="1:12" x14ac:dyDescent="0.2">
      <c r="A18" s="18" t="s">
        <v>42</v>
      </c>
      <c r="B18" s="19" t="s">
        <v>41</v>
      </c>
      <c r="C18" s="29">
        <v>4620</v>
      </c>
      <c r="D18" s="29">
        <v>7259</v>
      </c>
      <c r="E18" s="29">
        <v>0</v>
      </c>
      <c r="F18" s="29">
        <v>0</v>
      </c>
      <c r="G18" s="29">
        <v>7259</v>
      </c>
      <c r="H18" s="39">
        <v>8927</v>
      </c>
      <c r="I18" s="29">
        <v>3</v>
      </c>
      <c r="J18" s="29">
        <v>9</v>
      </c>
      <c r="K18" s="29">
        <v>8939</v>
      </c>
      <c r="L18" s="57">
        <f t="shared" si="0"/>
        <v>0.81205951448707914</v>
      </c>
    </row>
    <row r="19" spans="1:12" x14ac:dyDescent="0.2">
      <c r="A19" s="18" t="s">
        <v>43</v>
      </c>
      <c r="B19" s="19" t="s">
        <v>44</v>
      </c>
      <c r="C19" s="29">
        <v>5559</v>
      </c>
      <c r="D19" s="29">
        <v>14404</v>
      </c>
      <c r="E19" s="29">
        <v>1</v>
      </c>
      <c r="F19" s="29">
        <v>1</v>
      </c>
      <c r="G19" s="29">
        <v>14406</v>
      </c>
      <c r="H19" s="39">
        <v>15574</v>
      </c>
      <c r="I19" s="29">
        <v>2</v>
      </c>
      <c r="J19" s="29">
        <v>5</v>
      </c>
      <c r="K19" s="29">
        <v>15581</v>
      </c>
      <c r="L19" s="57">
        <f t="shared" si="0"/>
        <v>0.92458763879083494</v>
      </c>
    </row>
    <row r="20" spans="1:12" x14ac:dyDescent="0.2">
      <c r="A20" s="18" t="s">
        <v>45</v>
      </c>
      <c r="B20" s="19" t="s">
        <v>46</v>
      </c>
      <c r="C20" s="29">
        <v>29568</v>
      </c>
      <c r="D20" s="29">
        <v>12485</v>
      </c>
      <c r="E20" s="29">
        <v>1</v>
      </c>
      <c r="F20" s="29">
        <v>0</v>
      </c>
      <c r="G20" s="29">
        <v>12486</v>
      </c>
      <c r="H20" s="39">
        <v>8713</v>
      </c>
      <c r="I20" s="29">
        <v>2</v>
      </c>
      <c r="J20" s="29">
        <v>4</v>
      </c>
      <c r="K20" s="29">
        <v>8719</v>
      </c>
      <c r="L20" s="57">
        <f t="shared" si="0"/>
        <v>1.4320449592843216</v>
      </c>
    </row>
    <row r="21" spans="1:12" x14ac:dyDescent="0.2">
      <c r="A21" s="18" t="s">
        <v>47</v>
      </c>
      <c r="B21" s="19" t="s">
        <v>48</v>
      </c>
      <c r="C21" s="29">
        <v>22529</v>
      </c>
      <c r="D21" s="29">
        <v>54844</v>
      </c>
      <c r="E21" s="29">
        <v>9</v>
      </c>
      <c r="F21" s="29">
        <v>0</v>
      </c>
      <c r="G21" s="29">
        <v>54853</v>
      </c>
      <c r="H21" s="39">
        <v>23775</v>
      </c>
      <c r="I21" s="29">
        <v>1</v>
      </c>
      <c r="J21" s="29">
        <v>2</v>
      </c>
      <c r="K21" s="29">
        <v>23778</v>
      </c>
      <c r="L21" s="57">
        <f t="shared" si="0"/>
        <v>2.3068803095298174</v>
      </c>
    </row>
    <row r="22" spans="1:12" x14ac:dyDescent="0.2">
      <c r="A22" s="18" t="s">
        <v>49</v>
      </c>
      <c r="B22" s="19" t="s">
        <v>50</v>
      </c>
      <c r="C22" s="29">
        <v>3616</v>
      </c>
      <c r="D22" s="29">
        <v>7848</v>
      </c>
      <c r="E22" s="29">
        <v>0</v>
      </c>
      <c r="F22" s="29">
        <v>0</v>
      </c>
      <c r="G22" s="29">
        <v>7848</v>
      </c>
      <c r="H22" s="39">
        <v>12267</v>
      </c>
      <c r="I22" s="29">
        <v>2</v>
      </c>
      <c r="J22" s="29">
        <v>21</v>
      </c>
      <c r="K22" s="29">
        <v>12290</v>
      </c>
      <c r="L22" s="57">
        <f t="shared" si="0"/>
        <v>0.63856794141578521</v>
      </c>
    </row>
    <row r="23" spans="1:12" x14ac:dyDescent="0.2">
      <c r="A23" s="18" t="s">
        <v>51</v>
      </c>
      <c r="B23" s="19" t="s">
        <v>52</v>
      </c>
      <c r="C23" s="29">
        <v>17075</v>
      </c>
      <c r="D23" s="29">
        <v>24405</v>
      </c>
      <c r="E23" s="29">
        <v>2</v>
      </c>
      <c r="F23" s="29">
        <v>1</v>
      </c>
      <c r="G23" s="29">
        <v>24408</v>
      </c>
      <c r="H23" s="39">
        <v>18110</v>
      </c>
      <c r="I23" s="29">
        <v>16</v>
      </c>
      <c r="J23" s="29">
        <v>12</v>
      </c>
      <c r="K23" s="29">
        <v>18138</v>
      </c>
      <c r="L23" s="57">
        <f t="shared" si="0"/>
        <v>1.3456830962619915</v>
      </c>
    </row>
    <row r="24" spans="1:12" x14ac:dyDescent="0.2">
      <c r="A24" s="18" t="s">
        <v>53</v>
      </c>
      <c r="B24" s="19" t="s">
        <v>54</v>
      </c>
      <c r="C24" s="29">
        <v>14532</v>
      </c>
      <c r="D24" s="29">
        <v>26986</v>
      </c>
      <c r="E24" s="29">
        <v>0</v>
      </c>
      <c r="F24" s="29">
        <v>1</v>
      </c>
      <c r="G24" s="29">
        <v>26987</v>
      </c>
      <c r="H24" s="39">
        <v>23450</v>
      </c>
      <c r="I24" s="29">
        <v>18</v>
      </c>
      <c r="J24" s="29">
        <v>80</v>
      </c>
      <c r="K24" s="29">
        <v>23548</v>
      </c>
      <c r="L24" s="57">
        <f t="shared" si="0"/>
        <v>1.1460421267198913</v>
      </c>
    </row>
    <row r="25" spans="1:12" x14ac:dyDescent="0.2">
      <c r="A25" s="18" t="s">
        <v>55</v>
      </c>
      <c r="B25" s="19" t="s">
        <v>56</v>
      </c>
      <c r="C25" s="29">
        <v>1410</v>
      </c>
      <c r="D25" s="29">
        <v>6117</v>
      </c>
      <c r="E25" s="29">
        <v>0</v>
      </c>
      <c r="F25" s="29">
        <v>0</v>
      </c>
      <c r="G25" s="29">
        <v>6117</v>
      </c>
      <c r="H25" s="39">
        <v>2750</v>
      </c>
      <c r="I25" s="29">
        <v>0</v>
      </c>
      <c r="J25" s="29">
        <v>7</v>
      </c>
      <c r="K25" s="29">
        <v>2757</v>
      </c>
      <c r="L25" s="57">
        <f t="shared" si="0"/>
        <v>2.2187159956474427</v>
      </c>
    </row>
    <row r="26" spans="1:12" x14ac:dyDescent="0.2">
      <c r="A26" s="18" t="s">
        <v>57</v>
      </c>
      <c r="B26" s="19" t="s">
        <v>58</v>
      </c>
      <c r="C26" s="29">
        <v>25163</v>
      </c>
      <c r="D26" s="29">
        <v>74174</v>
      </c>
      <c r="E26" s="29">
        <v>2</v>
      </c>
      <c r="F26" s="29">
        <v>7</v>
      </c>
      <c r="G26" s="29">
        <v>74183</v>
      </c>
      <c r="H26" s="39">
        <v>28523</v>
      </c>
      <c r="I26" s="29">
        <v>28</v>
      </c>
      <c r="J26" s="29">
        <v>137</v>
      </c>
      <c r="K26" s="29">
        <v>28688</v>
      </c>
      <c r="L26" s="57">
        <f t="shared" si="0"/>
        <v>2.5858547127718907</v>
      </c>
    </row>
    <row r="27" spans="1:12" x14ac:dyDescent="0.2">
      <c r="A27" s="18" t="s">
        <v>59</v>
      </c>
      <c r="B27" s="19" t="s">
        <v>60</v>
      </c>
      <c r="C27" s="29">
        <v>5991</v>
      </c>
      <c r="D27" s="29">
        <v>2800</v>
      </c>
      <c r="E27" s="29">
        <v>0</v>
      </c>
      <c r="F27" s="29">
        <v>0</v>
      </c>
      <c r="G27" s="29">
        <v>2800</v>
      </c>
      <c r="H27" s="39">
        <v>5544</v>
      </c>
      <c r="I27" s="29">
        <v>0</v>
      </c>
      <c r="J27" s="29">
        <v>0</v>
      </c>
      <c r="K27" s="29">
        <v>5544</v>
      </c>
      <c r="L27" s="57">
        <f t="shared" si="0"/>
        <v>0.50505050505050508</v>
      </c>
    </row>
    <row r="28" spans="1:12" x14ac:dyDescent="0.2">
      <c r="A28" s="18" t="s">
        <v>61</v>
      </c>
      <c r="B28" s="19" t="s">
        <v>60</v>
      </c>
      <c r="C28" s="29">
        <v>19821</v>
      </c>
      <c r="D28" s="29">
        <v>32473</v>
      </c>
      <c r="E28" s="29">
        <v>4</v>
      </c>
      <c r="F28" s="29">
        <v>0</v>
      </c>
      <c r="G28" s="29">
        <v>32477</v>
      </c>
      <c r="H28" s="39">
        <v>45986</v>
      </c>
      <c r="I28" s="29">
        <v>3</v>
      </c>
      <c r="J28" s="29">
        <v>3</v>
      </c>
      <c r="K28" s="29">
        <v>45992</v>
      </c>
      <c r="L28" s="57">
        <f t="shared" si="0"/>
        <v>0.70614454687771788</v>
      </c>
    </row>
    <row r="29" spans="1:12" x14ac:dyDescent="0.2">
      <c r="A29" s="18" t="s">
        <v>62</v>
      </c>
      <c r="B29" s="19" t="s">
        <v>60</v>
      </c>
      <c r="C29" s="29">
        <v>1920</v>
      </c>
      <c r="D29" s="29">
        <v>3075</v>
      </c>
      <c r="E29" s="29">
        <v>0</v>
      </c>
      <c r="F29" s="29">
        <v>0</v>
      </c>
      <c r="G29" s="29">
        <v>3075</v>
      </c>
      <c r="H29" s="39">
        <v>3698</v>
      </c>
      <c r="I29" s="29">
        <v>1</v>
      </c>
      <c r="J29" s="29">
        <v>0</v>
      </c>
      <c r="K29" s="29">
        <v>3699</v>
      </c>
      <c r="L29" s="57">
        <f t="shared" si="0"/>
        <v>0.83130575831305753</v>
      </c>
    </row>
    <row r="30" spans="1:12" x14ac:dyDescent="0.2">
      <c r="A30" s="18" t="s">
        <v>63</v>
      </c>
      <c r="B30" s="19" t="s">
        <v>64</v>
      </c>
      <c r="C30" s="29">
        <v>34114</v>
      </c>
      <c r="D30" s="29">
        <v>43129</v>
      </c>
      <c r="E30" s="29">
        <v>1</v>
      </c>
      <c r="F30" s="29">
        <v>0</v>
      </c>
      <c r="G30" s="29">
        <v>43130</v>
      </c>
      <c r="H30" s="39">
        <v>25902</v>
      </c>
      <c r="I30" s="29">
        <v>1</v>
      </c>
      <c r="J30" s="29">
        <v>2</v>
      </c>
      <c r="K30" s="29">
        <v>25905</v>
      </c>
      <c r="L30" s="57">
        <f t="shared" si="0"/>
        <v>1.6649295502798687</v>
      </c>
    </row>
    <row r="31" spans="1:12" x14ac:dyDescent="0.2">
      <c r="A31" s="18" t="s">
        <v>65</v>
      </c>
      <c r="B31" s="19" t="s">
        <v>66</v>
      </c>
      <c r="C31" s="29">
        <v>12588</v>
      </c>
      <c r="D31" s="29">
        <v>16145</v>
      </c>
      <c r="E31" s="29">
        <v>0</v>
      </c>
      <c r="F31" s="29">
        <v>0</v>
      </c>
      <c r="G31" s="29">
        <v>16145</v>
      </c>
      <c r="H31" s="39">
        <v>9121</v>
      </c>
      <c r="I31" s="29">
        <v>0</v>
      </c>
      <c r="J31" s="29">
        <v>12</v>
      </c>
      <c r="K31" s="29">
        <v>9133</v>
      </c>
      <c r="L31" s="57">
        <f t="shared" si="0"/>
        <v>1.7677652469068215</v>
      </c>
    </row>
    <row r="32" spans="1:12" x14ac:dyDescent="0.2">
      <c r="A32" s="18" t="s">
        <v>67</v>
      </c>
      <c r="B32" s="19" t="s">
        <v>68</v>
      </c>
      <c r="C32" s="29">
        <v>75604</v>
      </c>
      <c r="D32" s="29">
        <v>22396</v>
      </c>
      <c r="E32" s="29">
        <v>4</v>
      </c>
      <c r="F32" s="29">
        <v>0</v>
      </c>
      <c r="G32" s="29">
        <v>22400</v>
      </c>
      <c r="H32" s="39">
        <v>20195</v>
      </c>
      <c r="I32" s="29">
        <v>0</v>
      </c>
      <c r="J32" s="29">
        <v>20</v>
      </c>
      <c r="K32" s="29">
        <v>20215</v>
      </c>
      <c r="L32" s="57">
        <f t="shared" si="0"/>
        <v>1.1080880534256741</v>
      </c>
    </row>
    <row r="33" spans="1:12" x14ac:dyDescent="0.2">
      <c r="A33" s="18" t="s">
        <v>69</v>
      </c>
      <c r="B33" s="19" t="s">
        <v>70</v>
      </c>
      <c r="C33" s="29">
        <v>17871</v>
      </c>
      <c r="D33" s="29">
        <v>17539</v>
      </c>
      <c r="E33" s="29">
        <v>2</v>
      </c>
      <c r="F33" s="29">
        <v>0</v>
      </c>
      <c r="G33" s="29">
        <v>17541</v>
      </c>
      <c r="H33" s="39">
        <v>22166</v>
      </c>
      <c r="I33" s="29">
        <v>11</v>
      </c>
      <c r="J33" s="29">
        <v>42</v>
      </c>
      <c r="K33" s="29">
        <v>22219</v>
      </c>
      <c r="L33" s="57">
        <f t="shared" si="0"/>
        <v>0.78945947162338537</v>
      </c>
    </row>
    <row r="34" spans="1:12" x14ac:dyDescent="0.2">
      <c r="A34" s="18" t="s">
        <v>71</v>
      </c>
      <c r="B34" s="19" t="s">
        <v>72</v>
      </c>
      <c r="C34" s="29">
        <v>131744</v>
      </c>
      <c r="D34" s="29">
        <v>49386</v>
      </c>
      <c r="E34" s="29">
        <v>5</v>
      </c>
      <c r="F34" s="29">
        <v>0</v>
      </c>
      <c r="G34" s="29">
        <v>49391</v>
      </c>
      <c r="H34" s="39">
        <v>114634</v>
      </c>
      <c r="I34" s="29">
        <v>32</v>
      </c>
      <c r="J34" s="29">
        <v>254</v>
      </c>
      <c r="K34" s="29">
        <v>114920</v>
      </c>
      <c r="L34" s="57">
        <f t="shared" si="0"/>
        <v>0.42978593804385662</v>
      </c>
    </row>
    <row r="35" spans="1:12" x14ac:dyDescent="0.2">
      <c r="A35" s="18" t="s">
        <v>73</v>
      </c>
      <c r="B35" s="19" t="s">
        <v>72</v>
      </c>
      <c r="C35" s="29">
        <v>59190</v>
      </c>
      <c r="D35" s="29">
        <v>44279</v>
      </c>
      <c r="E35" s="29">
        <v>19</v>
      </c>
      <c r="F35" s="29">
        <v>3</v>
      </c>
      <c r="G35" s="29">
        <v>44301</v>
      </c>
      <c r="H35" s="39">
        <v>14902</v>
      </c>
      <c r="I35" s="29">
        <v>60</v>
      </c>
      <c r="J35" s="29">
        <v>112</v>
      </c>
      <c r="K35" s="29">
        <v>15074</v>
      </c>
      <c r="L35" s="57">
        <f t="shared" si="0"/>
        <v>2.9389014196629959</v>
      </c>
    </row>
    <row r="36" spans="1:12" x14ac:dyDescent="0.2">
      <c r="A36" s="18" t="s">
        <v>74</v>
      </c>
      <c r="B36" s="19" t="s">
        <v>75</v>
      </c>
      <c r="C36" s="29">
        <v>8020</v>
      </c>
      <c r="D36" s="29">
        <v>7156</v>
      </c>
      <c r="E36" s="29">
        <v>0</v>
      </c>
      <c r="F36" s="29">
        <v>3</v>
      </c>
      <c r="G36" s="29">
        <v>7159</v>
      </c>
      <c r="H36" s="39">
        <v>10918</v>
      </c>
      <c r="I36" s="29">
        <v>0</v>
      </c>
      <c r="J36" s="29">
        <v>6</v>
      </c>
      <c r="K36" s="29">
        <v>10924</v>
      </c>
      <c r="L36" s="57">
        <f t="shared" si="0"/>
        <v>0.65534602709630174</v>
      </c>
    </row>
    <row r="37" spans="1:12" x14ac:dyDescent="0.2">
      <c r="A37" s="18" t="s">
        <v>76</v>
      </c>
      <c r="B37" s="19" t="s">
        <v>77</v>
      </c>
      <c r="C37" s="29">
        <v>4230</v>
      </c>
      <c r="D37" s="29">
        <v>10905</v>
      </c>
      <c r="E37" s="29">
        <v>1</v>
      </c>
      <c r="F37" s="29">
        <v>1</v>
      </c>
      <c r="G37" s="29">
        <v>10907</v>
      </c>
      <c r="H37" s="39">
        <v>8347</v>
      </c>
      <c r="I37" s="29">
        <v>0</v>
      </c>
      <c r="J37" s="29">
        <v>12</v>
      </c>
      <c r="K37" s="29">
        <v>8359</v>
      </c>
      <c r="L37" s="57">
        <f t="shared" si="0"/>
        <v>1.3048211508553655</v>
      </c>
    </row>
    <row r="38" spans="1:12" x14ac:dyDescent="0.2">
      <c r="A38" s="18" t="s">
        <v>78</v>
      </c>
      <c r="B38" s="19" t="s">
        <v>77</v>
      </c>
      <c r="C38" s="29">
        <v>6154</v>
      </c>
      <c r="D38" s="29">
        <v>14638</v>
      </c>
      <c r="E38" s="29">
        <v>1</v>
      </c>
      <c r="F38" s="29">
        <v>0</v>
      </c>
      <c r="G38" s="29">
        <v>14639</v>
      </c>
      <c r="H38" s="39">
        <v>16849</v>
      </c>
      <c r="I38" s="29">
        <v>16</v>
      </c>
      <c r="J38" s="29">
        <v>42</v>
      </c>
      <c r="K38" s="29">
        <v>16907</v>
      </c>
      <c r="L38" s="57">
        <f t="shared" si="0"/>
        <v>0.86585437984266866</v>
      </c>
    </row>
    <row r="39" spans="1:12" x14ac:dyDescent="0.2">
      <c r="A39" s="18" t="s">
        <v>79</v>
      </c>
      <c r="B39" s="19" t="s">
        <v>80</v>
      </c>
      <c r="C39" s="29">
        <v>9476</v>
      </c>
      <c r="D39" s="29">
        <v>20347</v>
      </c>
      <c r="E39" s="29">
        <v>0</v>
      </c>
      <c r="F39" s="29">
        <v>1</v>
      </c>
      <c r="G39" s="29">
        <v>20348</v>
      </c>
      <c r="H39" s="39">
        <v>8565</v>
      </c>
      <c r="I39" s="29">
        <v>0</v>
      </c>
      <c r="J39" s="29">
        <v>7</v>
      </c>
      <c r="K39" s="29">
        <v>8572</v>
      </c>
      <c r="L39" s="57">
        <f t="shared" si="0"/>
        <v>2.3737750816612224</v>
      </c>
    </row>
    <row r="40" spans="1:12" x14ac:dyDescent="0.2">
      <c r="A40" s="18" t="s">
        <v>81</v>
      </c>
      <c r="B40" s="19" t="s">
        <v>80</v>
      </c>
      <c r="C40" s="29">
        <v>12642</v>
      </c>
      <c r="D40" s="29">
        <v>25329</v>
      </c>
      <c r="E40" s="29">
        <v>11</v>
      </c>
      <c r="F40" s="29">
        <v>0</v>
      </c>
      <c r="G40" s="29">
        <v>25340</v>
      </c>
      <c r="H40" s="39">
        <v>17550</v>
      </c>
      <c r="I40" s="29">
        <v>9</v>
      </c>
      <c r="J40" s="29">
        <v>23</v>
      </c>
      <c r="K40" s="29">
        <v>17582</v>
      </c>
      <c r="L40" s="57">
        <f t="shared" si="0"/>
        <v>1.4412467296098281</v>
      </c>
    </row>
    <row r="41" spans="1:12" x14ac:dyDescent="0.2">
      <c r="A41" s="18" t="s">
        <v>82</v>
      </c>
      <c r="B41" s="19" t="s">
        <v>83</v>
      </c>
      <c r="C41" s="29">
        <v>31931</v>
      </c>
      <c r="D41" s="29">
        <v>32056</v>
      </c>
      <c r="E41" s="29">
        <v>0</v>
      </c>
      <c r="F41" s="29">
        <v>0</v>
      </c>
      <c r="G41" s="29">
        <v>32056</v>
      </c>
      <c r="H41" s="39">
        <v>48632</v>
      </c>
      <c r="I41" s="29">
        <v>7</v>
      </c>
      <c r="J41" s="29">
        <v>13</v>
      </c>
      <c r="K41" s="29">
        <v>48652</v>
      </c>
      <c r="L41" s="57">
        <f t="shared" si="0"/>
        <v>0.65888349913672617</v>
      </c>
    </row>
    <row r="42" spans="1:12" x14ac:dyDescent="0.2">
      <c r="A42" s="18" t="s">
        <v>84</v>
      </c>
      <c r="B42" s="19" t="s">
        <v>85</v>
      </c>
      <c r="C42" s="29">
        <v>16359</v>
      </c>
      <c r="D42" s="29">
        <v>21724</v>
      </c>
      <c r="E42" s="29">
        <v>2</v>
      </c>
      <c r="F42" s="29">
        <v>0</v>
      </c>
      <c r="G42" s="29">
        <v>21726</v>
      </c>
      <c r="H42" s="39">
        <v>21380</v>
      </c>
      <c r="I42" s="29">
        <v>1</v>
      </c>
      <c r="J42" s="29">
        <v>64</v>
      </c>
      <c r="K42" s="29">
        <v>21445</v>
      </c>
      <c r="L42" s="57">
        <f t="shared" si="0"/>
        <v>1.0131032874795989</v>
      </c>
    </row>
    <row r="43" spans="1:12" x14ac:dyDescent="0.2">
      <c r="A43" s="18" t="s">
        <v>86</v>
      </c>
      <c r="B43" s="19" t="s">
        <v>87</v>
      </c>
      <c r="C43" s="29">
        <v>11147</v>
      </c>
      <c r="D43" s="29">
        <v>5341</v>
      </c>
      <c r="E43" s="29">
        <v>0</v>
      </c>
      <c r="F43" s="29">
        <v>0</v>
      </c>
      <c r="G43" s="29">
        <v>5341</v>
      </c>
      <c r="H43" s="39">
        <v>8874</v>
      </c>
      <c r="I43" s="29">
        <v>9</v>
      </c>
      <c r="J43" s="29">
        <v>40</v>
      </c>
      <c r="K43" s="29">
        <v>8923</v>
      </c>
      <c r="L43" s="57">
        <f t="shared" si="0"/>
        <v>0.59856550487504201</v>
      </c>
    </row>
    <row r="44" spans="1:12" x14ac:dyDescent="0.2">
      <c r="A44" s="18" t="s">
        <v>88</v>
      </c>
      <c r="B44" s="19" t="s">
        <v>89</v>
      </c>
      <c r="C44" s="29">
        <v>9631</v>
      </c>
      <c r="D44" s="29">
        <v>3586</v>
      </c>
      <c r="E44" s="29">
        <v>0</v>
      </c>
      <c r="F44" s="29">
        <v>0</v>
      </c>
      <c r="G44" s="29">
        <v>3586</v>
      </c>
      <c r="H44" s="39">
        <v>3221</v>
      </c>
      <c r="I44" s="29">
        <v>0</v>
      </c>
      <c r="J44" s="29">
        <v>11</v>
      </c>
      <c r="K44" s="29">
        <v>3232</v>
      </c>
      <c r="L44" s="57">
        <f t="shared" si="0"/>
        <v>1.1095297029702971</v>
      </c>
    </row>
    <row r="45" spans="1:12" x14ac:dyDescent="0.2">
      <c r="A45" s="18" t="s">
        <v>90</v>
      </c>
      <c r="B45" s="19" t="s">
        <v>89</v>
      </c>
      <c r="C45" s="29">
        <v>73192</v>
      </c>
      <c r="D45" s="29">
        <v>50493</v>
      </c>
      <c r="E45" s="29">
        <v>4</v>
      </c>
      <c r="F45" s="29">
        <v>0</v>
      </c>
      <c r="G45" s="29">
        <v>50497</v>
      </c>
      <c r="H45" s="39">
        <v>63876</v>
      </c>
      <c r="I45" s="29">
        <v>38</v>
      </c>
      <c r="J45" s="29">
        <v>26</v>
      </c>
      <c r="K45" s="29">
        <v>63940</v>
      </c>
      <c r="L45" s="57">
        <f t="shared" si="0"/>
        <v>0.7897560212699406</v>
      </c>
    </row>
    <row r="46" spans="1:12" x14ac:dyDescent="0.2">
      <c r="A46" s="18" t="s">
        <v>91</v>
      </c>
      <c r="B46" s="19" t="s">
        <v>92</v>
      </c>
      <c r="C46" s="29">
        <v>6528</v>
      </c>
      <c r="D46" s="29">
        <v>11942</v>
      </c>
      <c r="E46" s="29">
        <v>0</v>
      </c>
      <c r="F46" s="29">
        <v>0</v>
      </c>
      <c r="G46" s="29">
        <v>11942</v>
      </c>
      <c r="H46" s="39">
        <v>8032</v>
      </c>
      <c r="I46" s="29">
        <v>0</v>
      </c>
      <c r="J46" s="29">
        <v>9</v>
      </c>
      <c r="K46" s="29">
        <v>8041</v>
      </c>
      <c r="L46" s="57">
        <f t="shared" si="0"/>
        <v>1.4851386643452307</v>
      </c>
    </row>
    <row r="47" spans="1:12" x14ac:dyDescent="0.2">
      <c r="A47" s="18" t="s">
        <v>93</v>
      </c>
      <c r="B47" s="19" t="s">
        <v>94</v>
      </c>
      <c r="C47" s="29">
        <v>31012</v>
      </c>
      <c r="D47" s="29">
        <v>20461</v>
      </c>
      <c r="E47" s="29">
        <v>0</v>
      </c>
      <c r="F47" s="29">
        <v>0</v>
      </c>
      <c r="G47" s="29">
        <v>20461</v>
      </c>
      <c r="H47" s="39">
        <v>18253</v>
      </c>
      <c r="I47" s="29">
        <v>0</v>
      </c>
      <c r="J47" s="29">
        <v>0</v>
      </c>
      <c r="K47" s="29">
        <v>18253</v>
      </c>
      <c r="L47" s="57">
        <f t="shared" si="0"/>
        <v>1.1209664164794828</v>
      </c>
    </row>
    <row r="48" spans="1:12" x14ac:dyDescent="0.2">
      <c r="A48" s="18" t="s">
        <v>95</v>
      </c>
      <c r="B48" s="19" t="s">
        <v>96</v>
      </c>
      <c r="C48" s="29">
        <v>23359</v>
      </c>
      <c r="D48" s="29">
        <v>36628</v>
      </c>
      <c r="E48" s="29">
        <v>2</v>
      </c>
      <c r="F48" s="29">
        <v>0</v>
      </c>
      <c r="G48" s="29">
        <v>36630</v>
      </c>
      <c r="H48" s="39">
        <v>32461</v>
      </c>
      <c r="I48" s="29">
        <v>10</v>
      </c>
      <c r="J48" s="29">
        <v>11</v>
      </c>
      <c r="K48" s="29">
        <v>32482</v>
      </c>
      <c r="L48" s="57">
        <f t="shared" si="0"/>
        <v>1.1277014962132874</v>
      </c>
    </row>
    <row r="49" spans="1:12" x14ac:dyDescent="0.2">
      <c r="A49" s="18" t="s">
        <v>97</v>
      </c>
      <c r="B49" s="19" t="s">
        <v>98</v>
      </c>
      <c r="C49" s="29">
        <v>43240</v>
      </c>
      <c r="D49" s="29">
        <v>16808</v>
      </c>
      <c r="E49" s="29">
        <v>2</v>
      </c>
      <c r="F49" s="29">
        <v>0</v>
      </c>
      <c r="G49" s="29">
        <v>16810</v>
      </c>
      <c r="H49" s="39">
        <v>14116</v>
      </c>
      <c r="I49" s="29">
        <v>0</v>
      </c>
      <c r="J49" s="29">
        <v>3</v>
      </c>
      <c r="K49" s="29">
        <v>14119</v>
      </c>
      <c r="L49" s="57">
        <f t="shared" si="0"/>
        <v>1.1905942347191727</v>
      </c>
    </row>
    <row r="50" spans="1:12" x14ac:dyDescent="0.2">
      <c r="A50" s="33"/>
      <c r="B50" s="34"/>
      <c r="C50" s="48"/>
      <c r="D50" s="48"/>
      <c r="E50" s="48"/>
      <c r="F50" s="48"/>
      <c r="G50" s="48"/>
      <c r="H50" s="48"/>
      <c r="I50" s="48"/>
      <c r="J50" s="48"/>
      <c r="K50" s="48"/>
      <c r="L50" s="58"/>
    </row>
    <row r="51" spans="1:12" x14ac:dyDescent="0.2">
      <c r="A51" s="12" t="s">
        <v>108</v>
      </c>
      <c r="B51" s="12"/>
      <c r="C51" s="25">
        <f>SUM(C2:C49)</f>
        <v>1097379</v>
      </c>
      <c r="D51" s="25">
        <f>SUM(D2:D49)</f>
        <v>1079042</v>
      </c>
      <c r="E51" s="25">
        <f t="shared" ref="E51:K51" si="1">SUM(E2:E49)</f>
        <v>137</v>
      </c>
      <c r="F51" s="25">
        <f t="shared" si="1"/>
        <v>20</v>
      </c>
      <c r="G51" s="25">
        <f t="shared" si="1"/>
        <v>1079199</v>
      </c>
      <c r="H51" s="25">
        <f t="shared" si="1"/>
        <v>1082808</v>
      </c>
      <c r="I51" s="25">
        <f t="shared" si="1"/>
        <v>351</v>
      </c>
      <c r="J51" s="25">
        <f t="shared" si="1"/>
        <v>1410</v>
      </c>
      <c r="K51" s="25">
        <f t="shared" si="1"/>
        <v>1084569</v>
      </c>
      <c r="L51" s="53"/>
    </row>
    <row r="52" spans="1:12" x14ac:dyDescent="0.2">
      <c r="A52" s="12" t="s">
        <v>99</v>
      </c>
      <c r="B52" s="12"/>
      <c r="C52" s="42"/>
      <c r="D52" s="25">
        <f>AVERAGE(D2:D49)</f>
        <v>22480.041666666668</v>
      </c>
      <c r="E52" s="25">
        <f t="shared" ref="E52:L52" si="2">AVERAGE(E2:E49)</f>
        <v>2.8541666666666665</v>
      </c>
      <c r="F52" s="25">
        <f t="shared" si="2"/>
        <v>0.41666666666666669</v>
      </c>
      <c r="G52" s="25">
        <f t="shared" si="2"/>
        <v>22483.3125</v>
      </c>
      <c r="H52" s="25">
        <f t="shared" si="2"/>
        <v>22558.5</v>
      </c>
      <c r="I52" s="25">
        <f t="shared" si="2"/>
        <v>7.3125</v>
      </c>
      <c r="J52" s="25">
        <f t="shared" si="2"/>
        <v>29.375</v>
      </c>
      <c r="K52" s="25">
        <f t="shared" si="2"/>
        <v>22595.1875</v>
      </c>
      <c r="L52" s="54">
        <f t="shared" si="2"/>
        <v>1.3342047520245874</v>
      </c>
    </row>
    <row r="53" spans="1:12" x14ac:dyDescent="0.2">
      <c r="A53" s="12" t="s">
        <v>100</v>
      </c>
      <c r="B53" s="12"/>
      <c r="C53" s="42"/>
      <c r="D53" s="25">
        <f>MEDIAN(D2:D49)</f>
        <v>17173.5</v>
      </c>
      <c r="E53" s="25">
        <f t="shared" ref="E53:L53" si="3">MEDIAN(E2:E49)</f>
        <v>1</v>
      </c>
      <c r="F53" s="25">
        <f t="shared" si="3"/>
        <v>0</v>
      </c>
      <c r="G53" s="25">
        <f t="shared" si="3"/>
        <v>17175.5</v>
      </c>
      <c r="H53" s="25">
        <f t="shared" si="3"/>
        <v>16211.5</v>
      </c>
      <c r="I53" s="25">
        <f t="shared" si="3"/>
        <v>1</v>
      </c>
      <c r="J53" s="25">
        <f t="shared" si="3"/>
        <v>11</v>
      </c>
      <c r="K53" s="25">
        <f t="shared" si="3"/>
        <v>16244</v>
      </c>
      <c r="L53" s="54">
        <f t="shared" si="3"/>
        <v>1.0605956704526365</v>
      </c>
    </row>
    <row r="55" spans="1:12" ht="25.5" customHeight="1" x14ac:dyDescent="0.2">
      <c r="A55" s="147" t="s">
        <v>159</v>
      </c>
      <c r="B55" s="147"/>
      <c r="C55" s="147"/>
      <c r="D55" s="147"/>
      <c r="E55" s="147"/>
      <c r="F55" s="147"/>
      <c r="G55" s="147"/>
      <c r="H55" s="147"/>
      <c r="I55" s="147"/>
      <c r="J55" s="147"/>
      <c r="K55" s="147"/>
      <c r="L55" s="147"/>
    </row>
  </sheetData>
  <sortState xmlns:xlrd2="http://schemas.microsoft.com/office/spreadsheetml/2017/richdata2" ref="A2:L49">
    <sortCondition ref="B2:B49"/>
  </sortState>
  <mergeCells count="1">
    <mergeCell ref="A55:L55"/>
  </mergeCells>
  <conditionalFormatting sqref="A2:L49">
    <cfRule type="expression" dxfId="0" priority="1">
      <formula>MOD(ROW(),2)=0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599B-6D72-4D2A-B766-AE56933CC45B}">
  <sheetPr>
    <tabColor theme="8" tint="-0.249977111117893"/>
  </sheetPr>
  <dimension ref="A1:AH52"/>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5" bestFit="1" customWidth="1"/>
    <col min="2" max="4" width="11.42578125" style="101" bestFit="1" customWidth="1"/>
    <col min="5" max="5" width="12.5703125" style="101" customWidth="1"/>
    <col min="6" max="6" width="16.28515625" style="101" customWidth="1"/>
    <col min="7" max="7" width="14.42578125" style="101" customWidth="1"/>
    <col min="8" max="12" width="11.42578125" style="101" bestFit="1" customWidth="1"/>
    <col min="13" max="13" width="15.28515625" style="101" customWidth="1"/>
    <col min="14" max="15" width="11.42578125" style="101" bestFit="1" customWidth="1"/>
    <col min="16" max="16" width="15.5703125" style="101" customWidth="1"/>
    <col min="17" max="17" width="11.42578125" style="101" bestFit="1" customWidth="1"/>
    <col min="18" max="18" width="13" style="101" customWidth="1"/>
    <col min="19" max="19" width="13.7109375" style="101" customWidth="1"/>
    <col min="20" max="26" width="11.42578125" style="101" bestFit="1" customWidth="1"/>
    <col min="27" max="27" width="14.85546875" style="101" customWidth="1"/>
    <col min="28" max="28" width="15.140625" style="101" customWidth="1"/>
    <col min="29" max="31" width="11.42578125" style="101" bestFit="1" customWidth="1"/>
    <col min="32" max="32" width="13.85546875" style="101" customWidth="1"/>
    <col min="33" max="33" width="15.28515625" style="101" customWidth="1"/>
    <col min="34" max="34" width="11.42578125" style="101" bestFit="1" customWidth="1"/>
    <col min="35" max="16384" width="9.140625" style="5"/>
  </cols>
  <sheetData>
    <row r="1" spans="1:34" ht="60.75" customHeight="1" x14ac:dyDescent="0.2">
      <c r="A1" s="96" t="s">
        <v>0</v>
      </c>
      <c r="B1" s="96" t="s">
        <v>160</v>
      </c>
      <c r="C1" s="96" t="s">
        <v>161</v>
      </c>
      <c r="D1" s="96" t="s">
        <v>162</v>
      </c>
      <c r="E1" s="96" t="s">
        <v>163</v>
      </c>
      <c r="F1" s="96" t="s">
        <v>164</v>
      </c>
      <c r="G1" s="96" t="s">
        <v>165</v>
      </c>
      <c r="H1" s="96" t="s">
        <v>166</v>
      </c>
      <c r="I1" s="96" t="s">
        <v>167</v>
      </c>
      <c r="J1" s="96" t="s">
        <v>168</v>
      </c>
      <c r="K1" s="96" t="s">
        <v>169</v>
      </c>
      <c r="L1" s="96" t="s">
        <v>170</v>
      </c>
      <c r="M1" s="96" t="s">
        <v>171</v>
      </c>
      <c r="N1" s="96" t="s">
        <v>172</v>
      </c>
      <c r="O1" s="96" t="s">
        <v>173</v>
      </c>
      <c r="P1" s="96" t="s">
        <v>174</v>
      </c>
      <c r="Q1" s="96" t="s">
        <v>175</v>
      </c>
      <c r="R1" s="96" t="s">
        <v>176</v>
      </c>
      <c r="S1" s="96" t="s">
        <v>177</v>
      </c>
      <c r="T1" s="96" t="s">
        <v>178</v>
      </c>
      <c r="U1" s="96" t="s">
        <v>179</v>
      </c>
      <c r="V1" s="96" t="s">
        <v>180</v>
      </c>
      <c r="W1" s="96" t="s">
        <v>181</v>
      </c>
      <c r="X1" s="96" t="s">
        <v>182</v>
      </c>
      <c r="Y1" s="96" t="s">
        <v>183</v>
      </c>
      <c r="Z1" s="96" t="s">
        <v>184</v>
      </c>
      <c r="AA1" s="96" t="s">
        <v>185</v>
      </c>
      <c r="AB1" s="96" t="s">
        <v>186</v>
      </c>
      <c r="AC1" s="96" t="s">
        <v>187</v>
      </c>
      <c r="AD1" s="96" t="s">
        <v>188</v>
      </c>
      <c r="AE1" s="96" t="s">
        <v>189</v>
      </c>
      <c r="AF1" s="96" t="s">
        <v>190</v>
      </c>
      <c r="AG1" s="96" t="s">
        <v>191</v>
      </c>
      <c r="AH1" s="96" t="s">
        <v>192</v>
      </c>
    </row>
    <row r="2" spans="1:34" x14ac:dyDescent="0.2">
      <c r="A2" s="5" t="s">
        <v>19</v>
      </c>
      <c r="B2" s="98">
        <v>1314</v>
      </c>
      <c r="C2" s="98">
        <v>716</v>
      </c>
      <c r="D2" s="98">
        <v>21</v>
      </c>
      <c r="E2" s="98">
        <v>2051</v>
      </c>
      <c r="F2" s="98">
        <v>280</v>
      </c>
      <c r="G2" s="98">
        <v>5</v>
      </c>
      <c r="H2" s="98">
        <v>980</v>
      </c>
      <c r="I2" s="98">
        <v>0</v>
      </c>
      <c r="J2" s="98">
        <v>1265</v>
      </c>
      <c r="K2" s="98">
        <v>0</v>
      </c>
      <c r="L2" s="98">
        <v>4955900</v>
      </c>
      <c r="M2" s="98">
        <v>0</v>
      </c>
      <c r="N2" s="98">
        <v>4955900</v>
      </c>
      <c r="O2" s="98">
        <v>4957165</v>
      </c>
      <c r="P2" s="98">
        <v>3316</v>
      </c>
      <c r="Q2" s="98">
        <v>4959216</v>
      </c>
      <c r="R2" s="98">
        <v>1215</v>
      </c>
      <c r="S2" s="98">
        <v>695</v>
      </c>
      <c r="T2" s="98">
        <v>1910</v>
      </c>
      <c r="U2" s="98">
        <v>633</v>
      </c>
      <c r="V2" s="98">
        <v>346</v>
      </c>
      <c r="W2" s="98">
        <v>979</v>
      </c>
      <c r="X2" s="98">
        <v>204</v>
      </c>
      <c r="Y2" s="98">
        <v>221</v>
      </c>
      <c r="Z2" s="98">
        <v>425</v>
      </c>
      <c r="AA2" s="98">
        <v>6490</v>
      </c>
      <c r="AB2" s="98">
        <v>0</v>
      </c>
      <c r="AC2" s="98">
        <v>0</v>
      </c>
      <c r="AD2" s="98">
        <v>6490</v>
      </c>
      <c r="AE2" s="98">
        <v>756</v>
      </c>
      <c r="AF2" s="98">
        <v>0</v>
      </c>
      <c r="AG2" s="98">
        <v>0</v>
      </c>
      <c r="AH2" s="98">
        <v>756</v>
      </c>
    </row>
    <row r="3" spans="1:34" x14ac:dyDescent="0.2">
      <c r="A3" s="5" t="s">
        <v>40</v>
      </c>
      <c r="B3" s="98">
        <v>15552</v>
      </c>
      <c r="C3" s="98">
        <v>3188</v>
      </c>
      <c r="D3" s="98">
        <v>44</v>
      </c>
      <c r="E3" s="98">
        <v>18784</v>
      </c>
      <c r="F3" s="98">
        <v>1180</v>
      </c>
      <c r="G3" s="98">
        <v>17</v>
      </c>
      <c r="H3" s="98">
        <v>2578</v>
      </c>
      <c r="I3" s="98">
        <v>0</v>
      </c>
      <c r="J3" s="98">
        <v>3775</v>
      </c>
      <c r="K3" s="98">
        <v>0</v>
      </c>
      <c r="L3" s="98">
        <v>4955900</v>
      </c>
      <c r="M3" s="98">
        <v>0</v>
      </c>
      <c r="N3" s="98">
        <v>4955900</v>
      </c>
      <c r="O3" s="98">
        <v>4959675</v>
      </c>
      <c r="P3" s="98">
        <v>22559</v>
      </c>
      <c r="Q3" s="98">
        <v>4978459</v>
      </c>
      <c r="R3" s="98">
        <v>12463</v>
      </c>
      <c r="S3" s="98">
        <v>2253</v>
      </c>
      <c r="T3" s="98">
        <v>14716</v>
      </c>
      <c r="U3" s="98">
        <v>5558</v>
      </c>
      <c r="V3" s="98">
        <v>1355</v>
      </c>
      <c r="W3" s="98">
        <v>6913</v>
      </c>
      <c r="X3" s="98">
        <v>767</v>
      </c>
      <c r="Y3" s="98">
        <v>167</v>
      </c>
      <c r="Z3" s="98">
        <v>934</v>
      </c>
      <c r="AA3" s="98">
        <v>6360</v>
      </c>
      <c r="AB3" s="98">
        <v>3</v>
      </c>
      <c r="AC3" s="98">
        <v>0</v>
      </c>
      <c r="AD3" s="98">
        <v>6363</v>
      </c>
      <c r="AE3" s="98">
        <v>8891</v>
      </c>
      <c r="AF3" s="98">
        <v>0</v>
      </c>
      <c r="AG3" s="98">
        <v>1</v>
      </c>
      <c r="AH3" s="98">
        <v>8892</v>
      </c>
    </row>
    <row r="4" spans="1:34" x14ac:dyDescent="0.2">
      <c r="A4" s="5" t="s">
        <v>12</v>
      </c>
      <c r="B4" s="98">
        <v>186969</v>
      </c>
      <c r="C4" s="98">
        <v>38676</v>
      </c>
      <c r="D4" s="98">
        <v>149</v>
      </c>
      <c r="E4" s="98">
        <v>225794</v>
      </c>
      <c r="F4" s="98">
        <v>19576</v>
      </c>
      <c r="G4" s="98">
        <v>234</v>
      </c>
      <c r="H4" s="98">
        <v>39881</v>
      </c>
      <c r="I4" s="98">
        <v>3922</v>
      </c>
      <c r="J4" s="98">
        <v>63613</v>
      </c>
      <c r="K4" s="98">
        <v>2224</v>
      </c>
      <c r="L4" s="98">
        <v>4955900</v>
      </c>
      <c r="M4" s="98">
        <v>0</v>
      </c>
      <c r="N4" s="98">
        <v>4958124</v>
      </c>
      <c r="O4" s="98">
        <v>5021737</v>
      </c>
      <c r="P4" s="98">
        <v>289407</v>
      </c>
      <c r="Q4" s="98">
        <v>5247531</v>
      </c>
      <c r="R4" s="98">
        <v>124126</v>
      </c>
      <c r="S4" s="98">
        <v>43502</v>
      </c>
      <c r="T4" s="98">
        <v>167628</v>
      </c>
      <c r="U4" s="98">
        <v>85989</v>
      </c>
      <c r="V4" s="98">
        <v>11360</v>
      </c>
      <c r="W4" s="98">
        <v>97349</v>
      </c>
      <c r="X4" s="98">
        <v>15694</v>
      </c>
      <c r="Y4" s="98">
        <v>4772</v>
      </c>
      <c r="Z4" s="98">
        <v>20466</v>
      </c>
      <c r="AA4" s="98">
        <v>42416</v>
      </c>
      <c r="AB4" s="98">
        <v>28</v>
      </c>
      <c r="AC4" s="98">
        <v>0</v>
      </c>
      <c r="AD4" s="98">
        <v>42444</v>
      </c>
      <c r="AE4" s="98">
        <v>50694</v>
      </c>
      <c r="AF4" s="98">
        <v>21</v>
      </c>
      <c r="AG4" s="98">
        <v>84</v>
      </c>
      <c r="AH4" s="98">
        <v>50799</v>
      </c>
    </row>
    <row r="5" spans="1:34" x14ac:dyDescent="0.2">
      <c r="A5" s="5" t="s">
        <v>49</v>
      </c>
      <c r="B5" s="98">
        <v>24221</v>
      </c>
      <c r="C5" s="98">
        <v>4029</v>
      </c>
      <c r="D5" s="98">
        <v>256</v>
      </c>
      <c r="E5" s="98">
        <v>28506</v>
      </c>
      <c r="F5" s="98">
        <v>3481</v>
      </c>
      <c r="G5" s="98">
        <v>79</v>
      </c>
      <c r="H5" s="98">
        <v>3782</v>
      </c>
      <c r="I5" s="98">
        <v>0</v>
      </c>
      <c r="J5" s="98">
        <v>7342</v>
      </c>
      <c r="K5" s="98">
        <v>0</v>
      </c>
      <c r="L5" s="98">
        <v>4955900</v>
      </c>
      <c r="M5" s="98">
        <v>0</v>
      </c>
      <c r="N5" s="98">
        <v>4955900</v>
      </c>
      <c r="O5" s="98">
        <v>4963242</v>
      </c>
      <c r="P5" s="98">
        <v>35848</v>
      </c>
      <c r="Q5" s="98">
        <v>4991748</v>
      </c>
      <c r="R5" s="98">
        <v>19700</v>
      </c>
      <c r="S5" s="98">
        <v>6018</v>
      </c>
      <c r="T5" s="98">
        <v>25718</v>
      </c>
      <c r="U5" s="98">
        <v>7408</v>
      </c>
      <c r="V5" s="98">
        <v>884</v>
      </c>
      <c r="W5" s="98">
        <v>8292</v>
      </c>
      <c r="X5" s="98">
        <v>1398</v>
      </c>
      <c r="Y5" s="98">
        <v>431</v>
      </c>
      <c r="Z5" s="98">
        <v>1829</v>
      </c>
      <c r="AA5" s="98">
        <v>7848</v>
      </c>
      <c r="AB5" s="98">
        <v>0</v>
      </c>
      <c r="AC5" s="98">
        <v>0</v>
      </c>
      <c r="AD5" s="98">
        <v>7848</v>
      </c>
      <c r="AE5" s="98">
        <v>12267</v>
      </c>
      <c r="AF5" s="98">
        <v>2</v>
      </c>
      <c r="AG5" s="98">
        <v>21</v>
      </c>
      <c r="AH5" s="98">
        <v>12290</v>
      </c>
    </row>
    <row r="6" spans="1:34" x14ac:dyDescent="0.2">
      <c r="A6" s="5" t="s">
        <v>74</v>
      </c>
      <c r="B6" s="98">
        <v>28665</v>
      </c>
      <c r="C6" s="98">
        <v>4986</v>
      </c>
      <c r="D6" s="98">
        <v>9</v>
      </c>
      <c r="E6" s="98">
        <v>33660</v>
      </c>
      <c r="F6" s="98">
        <v>3061</v>
      </c>
      <c r="G6" s="98">
        <v>26</v>
      </c>
      <c r="H6" s="98">
        <v>5218</v>
      </c>
      <c r="I6" s="98">
        <v>0</v>
      </c>
      <c r="J6" s="98">
        <v>8305</v>
      </c>
      <c r="K6" s="98">
        <v>0</v>
      </c>
      <c r="L6" s="98">
        <v>4955900</v>
      </c>
      <c r="M6" s="98">
        <v>0</v>
      </c>
      <c r="N6" s="98">
        <v>4955900</v>
      </c>
      <c r="O6" s="98">
        <v>4964205</v>
      </c>
      <c r="P6" s="98">
        <v>41965</v>
      </c>
      <c r="Q6" s="98">
        <v>4997865</v>
      </c>
      <c r="R6" s="98">
        <v>17167</v>
      </c>
      <c r="S6" s="98">
        <v>7000</v>
      </c>
      <c r="T6" s="98">
        <v>24167</v>
      </c>
      <c r="U6" s="98">
        <v>15007</v>
      </c>
      <c r="V6" s="98">
        <v>723</v>
      </c>
      <c r="W6" s="98">
        <v>15730</v>
      </c>
      <c r="X6" s="98">
        <v>1486</v>
      </c>
      <c r="Y6" s="98">
        <v>580</v>
      </c>
      <c r="Z6" s="98">
        <v>2066</v>
      </c>
      <c r="AA6" s="98">
        <v>7156</v>
      </c>
      <c r="AB6" s="98">
        <v>0</v>
      </c>
      <c r="AC6" s="98">
        <v>3</v>
      </c>
      <c r="AD6" s="98">
        <v>7159</v>
      </c>
      <c r="AE6" s="98">
        <v>10918</v>
      </c>
      <c r="AF6" s="98">
        <v>0</v>
      </c>
      <c r="AG6" s="98">
        <v>6</v>
      </c>
      <c r="AH6" s="98">
        <v>10924</v>
      </c>
    </row>
    <row r="7" spans="1:34" x14ac:dyDescent="0.2">
      <c r="A7" s="5" t="s">
        <v>23</v>
      </c>
      <c r="B7" s="98">
        <v>94101</v>
      </c>
      <c r="C7" s="98">
        <v>14337</v>
      </c>
      <c r="D7" s="98">
        <v>998</v>
      </c>
      <c r="E7" s="98">
        <v>109436</v>
      </c>
      <c r="F7" s="98">
        <v>11130</v>
      </c>
      <c r="G7" s="98">
        <v>95</v>
      </c>
      <c r="H7" s="98">
        <v>22520</v>
      </c>
      <c r="I7" s="98">
        <v>0</v>
      </c>
      <c r="J7" s="98">
        <v>33745</v>
      </c>
      <c r="K7" s="98">
        <v>24236</v>
      </c>
      <c r="L7" s="98">
        <v>4955900</v>
      </c>
      <c r="M7" s="98">
        <v>0</v>
      </c>
      <c r="N7" s="98">
        <v>4980136</v>
      </c>
      <c r="O7" s="98">
        <v>5013881</v>
      </c>
      <c r="P7" s="98">
        <v>143181</v>
      </c>
      <c r="Q7" s="98">
        <v>5123317</v>
      </c>
      <c r="R7" s="98">
        <v>57053</v>
      </c>
      <c r="S7" s="98">
        <v>28266</v>
      </c>
      <c r="T7" s="98">
        <v>85319</v>
      </c>
      <c r="U7" s="98">
        <v>47266</v>
      </c>
      <c r="V7" s="98">
        <v>2905</v>
      </c>
      <c r="W7" s="98">
        <v>50171</v>
      </c>
      <c r="X7" s="98">
        <v>5128</v>
      </c>
      <c r="Y7" s="98">
        <v>2560</v>
      </c>
      <c r="Z7" s="98">
        <v>7688</v>
      </c>
      <c r="AA7" s="98">
        <v>37346</v>
      </c>
      <c r="AB7" s="98">
        <v>8</v>
      </c>
      <c r="AC7" s="98">
        <v>0</v>
      </c>
      <c r="AD7" s="98">
        <v>37354</v>
      </c>
      <c r="AE7" s="98">
        <v>23841</v>
      </c>
      <c r="AF7" s="98">
        <v>0</v>
      </c>
      <c r="AG7" s="98">
        <v>60</v>
      </c>
      <c r="AH7" s="98">
        <v>23901</v>
      </c>
    </row>
    <row r="8" spans="1:34" x14ac:dyDescent="0.2">
      <c r="A8" s="5" t="s">
        <v>25</v>
      </c>
      <c r="B8" s="98">
        <v>327535</v>
      </c>
      <c r="C8" s="98">
        <v>115537</v>
      </c>
      <c r="D8" s="98">
        <v>447</v>
      </c>
      <c r="E8" s="98">
        <v>443519</v>
      </c>
      <c r="F8" s="98">
        <v>32303</v>
      </c>
      <c r="G8" s="98">
        <v>368</v>
      </c>
      <c r="H8" s="98">
        <v>64322</v>
      </c>
      <c r="I8" s="98">
        <v>0</v>
      </c>
      <c r="J8" s="98">
        <v>96993</v>
      </c>
      <c r="K8" s="98">
        <v>13309</v>
      </c>
      <c r="L8" s="98">
        <v>4955900</v>
      </c>
      <c r="M8" s="98">
        <v>0</v>
      </c>
      <c r="N8" s="98">
        <v>4969209</v>
      </c>
      <c r="O8" s="98">
        <v>5066202</v>
      </c>
      <c r="P8" s="98">
        <v>540512</v>
      </c>
      <c r="Q8" s="98">
        <v>5509721</v>
      </c>
      <c r="R8" s="98">
        <v>280095</v>
      </c>
      <c r="S8" s="98">
        <v>76400</v>
      </c>
      <c r="T8" s="98">
        <v>356495</v>
      </c>
      <c r="U8" s="98">
        <v>144072</v>
      </c>
      <c r="V8" s="98">
        <v>13609</v>
      </c>
      <c r="W8" s="98">
        <v>157681</v>
      </c>
      <c r="X8" s="98">
        <v>20447</v>
      </c>
      <c r="Y8" s="98">
        <v>6912</v>
      </c>
      <c r="Z8" s="98">
        <v>27359</v>
      </c>
      <c r="AA8" s="98">
        <v>73160</v>
      </c>
      <c r="AB8" s="98">
        <v>1</v>
      </c>
      <c r="AC8" s="98">
        <v>0</v>
      </c>
      <c r="AD8" s="98">
        <v>73161</v>
      </c>
      <c r="AE8" s="98">
        <v>108490</v>
      </c>
      <c r="AF8" s="98">
        <v>32</v>
      </c>
      <c r="AG8" s="98">
        <v>57</v>
      </c>
      <c r="AH8" s="98">
        <v>108579</v>
      </c>
    </row>
    <row r="9" spans="1:34" x14ac:dyDescent="0.2">
      <c r="A9" s="5" t="s">
        <v>21</v>
      </c>
      <c r="B9" s="98">
        <v>63921</v>
      </c>
      <c r="C9" s="98">
        <v>22705</v>
      </c>
      <c r="D9" s="98">
        <v>33</v>
      </c>
      <c r="E9" s="98">
        <v>86659</v>
      </c>
      <c r="F9" s="98">
        <v>5153</v>
      </c>
      <c r="G9" s="98">
        <v>119</v>
      </c>
      <c r="H9" s="98">
        <v>10452</v>
      </c>
      <c r="I9" s="98">
        <v>0</v>
      </c>
      <c r="J9" s="98">
        <v>15724</v>
      </c>
      <c r="K9" s="98">
        <v>3477</v>
      </c>
      <c r="L9" s="98">
        <v>4955900</v>
      </c>
      <c r="M9" s="98">
        <v>0</v>
      </c>
      <c r="N9" s="98">
        <v>4959377</v>
      </c>
      <c r="O9" s="98">
        <v>4975101</v>
      </c>
      <c r="P9" s="98">
        <v>102383</v>
      </c>
      <c r="Q9" s="98">
        <v>5061760</v>
      </c>
      <c r="R9" s="98">
        <v>55912</v>
      </c>
      <c r="S9" s="98">
        <v>13738</v>
      </c>
      <c r="T9" s="98">
        <v>69650</v>
      </c>
      <c r="U9" s="98">
        <v>28841</v>
      </c>
      <c r="V9" s="98">
        <v>1206</v>
      </c>
      <c r="W9" s="98">
        <v>30047</v>
      </c>
      <c r="X9" s="98">
        <v>1913</v>
      </c>
      <c r="Y9" s="98">
        <v>768</v>
      </c>
      <c r="Z9" s="98">
        <v>2681</v>
      </c>
      <c r="AA9" s="98">
        <v>13996</v>
      </c>
      <c r="AB9" s="98">
        <v>0</v>
      </c>
      <c r="AC9" s="98">
        <v>0</v>
      </c>
      <c r="AD9" s="98">
        <v>13996</v>
      </c>
      <c r="AE9" s="98">
        <v>18030</v>
      </c>
      <c r="AF9" s="98">
        <v>0</v>
      </c>
      <c r="AG9" s="98">
        <v>40</v>
      </c>
      <c r="AH9" s="98">
        <v>18070</v>
      </c>
    </row>
    <row r="10" spans="1:34" x14ac:dyDescent="0.2">
      <c r="A10" s="5" t="s">
        <v>27</v>
      </c>
      <c r="B10" s="98">
        <v>141377</v>
      </c>
      <c r="C10" s="98">
        <v>44494</v>
      </c>
      <c r="D10" s="98">
        <v>4322</v>
      </c>
      <c r="E10" s="98">
        <v>190193</v>
      </c>
      <c r="F10" s="98">
        <v>17290</v>
      </c>
      <c r="G10" s="98">
        <v>351</v>
      </c>
      <c r="H10" s="98">
        <v>35911</v>
      </c>
      <c r="I10" s="98">
        <v>0</v>
      </c>
      <c r="J10" s="98">
        <v>53552</v>
      </c>
      <c r="K10" s="98">
        <v>22094</v>
      </c>
      <c r="L10" s="98">
        <v>4955900</v>
      </c>
      <c r="M10" s="98">
        <v>0</v>
      </c>
      <c r="N10" s="98">
        <v>4977994</v>
      </c>
      <c r="O10" s="98">
        <v>5031546</v>
      </c>
      <c r="P10" s="98">
        <v>243745</v>
      </c>
      <c r="Q10" s="98">
        <v>5221739</v>
      </c>
      <c r="R10" s="98">
        <v>97598</v>
      </c>
      <c r="S10" s="98">
        <v>38352</v>
      </c>
      <c r="T10" s="98">
        <v>135950</v>
      </c>
      <c r="U10" s="98">
        <v>82345</v>
      </c>
      <c r="V10" s="98">
        <v>12194</v>
      </c>
      <c r="W10" s="98">
        <v>94539</v>
      </c>
      <c r="X10" s="98">
        <v>10278</v>
      </c>
      <c r="Y10" s="98">
        <v>2962</v>
      </c>
      <c r="Z10" s="98">
        <v>13240</v>
      </c>
      <c r="AA10" s="98">
        <v>36183</v>
      </c>
      <c r="AB10" s="98">
        <v>6</v>
      </c>
      <c r="AC10" s="98">
        <v>0</v>
      </c>
      <c r="AD10" s="98">
        <v>36189</v>
      </c>
      <c r="AE10" s="98">
        <v>40217</v>
      </c>
      <c r="AF10" s="98">
        <v>4</v>
      </c>
      <c r="AG10" s="98">
        <v>75</v>
      </c>
      <c r="AH10" s="98">
        <v>40296</v>
      </c>
    </row>
    <row r="11" spans="1:34" x14ac:dyDescent="0.2">
      <c r="A11" s="5" t="s">
        <v>59</v>
      </c>
      <c r="B11" s="98">
        <v>11492</v>
      </c>
      <c r="C11" s="98">
        <v>2027</v>
      </c>
      <c r="D11" s="98">
        <v>10</v>
      </c>
      <c r="E11" s="98">
        <v>13529</v>
      </c>
      <c r="F11" s="98">
        <v>290</v>
      </c>
      <c r="G11" s="98">
        <v>0</v>
      </c>
      <c r="H11" s="98">
        <v>774</v>
      </c>
      <c r="I11" s="98">
        <v>0</v>
      </c>
      <c r="J11" s="98">
        <v>1064</v>
      </c>
      <c r="K11" s="98">
        <v>0</v>
      </c>
      <c r="L11" s="98">
        <v>4955900</v>
      </c>
      <c r="M11" s="98">
        <v>0</v>
      </c>
      <c r="N11" s="98">
        <v>4955900</v>
      </c>
      <c r="O11" s="98">
        <v>4956964</v>
      </c>
      <c r="P11" s="98">
        <v>14593</v>
      </c>
      <c r="Q11" s="98">
        <v>4970493</v>
      </c>
      <c r="R11" s="98">
        <v>7077</v>
      </c>
      <c r="S11" s="98">
        <v>847</v>
      </c>
      <c r="T11" s="98">
        <v>7924</v>
      </c>
      <c r="U11" s="98">
        <v>5785</v>
      </c>
      <c r="V11" s="98">
        <v>138</v>
      </c>
      <c r="W11" s="98">
        <v>5923</v>
      </c>
      <c r="X11" s="98">
        <v>667</v>
      </c>
      <c r="Y11" s="98">
        <v>79</v>
      </c>
      <c r="Z11" s="98">
        <v>746</v>
      </c>
      <c r="AA11" s="98">
        <v>2800</v>
      </c>
      <c r="AB11" s="98">
        <v>0</v>
      </c>
      <c r="AC11" s="98">
        <v>0</v>
      </c>
      <c r="AD11" s="98">
        <v>2800</v>
      </c>
      <c r="AE11" s="98">
        <v>5544</v>
      </c>
      <c r="AF11" s="98">
        <v>0</v>
      </c>
      <c r="AG11" s="98">
        <v>0</v>
      </c>
      <c r="AH11" s="98">
        <v>5544</v>
      </c>
    </row>
    <row r="12" spans="1:34" x14ac:dyDescent="0.2">
      <c r="A12" s="5" t="s">
        <v>29</v>
      </c>
      <c r="B12" s="98">
        <v>98346</v>
      </c>
      <c r="C12" s="98">
        <v>14732</v>
      </c>
      <c r="D12" s="98">
        <v>17</v>
      </c>
      <c r="E12" s="98">
        <v>113095</v>
      </c>
      <c r="F12" s="98">
        <v>11315</v>
      </c>
      <c r="G12" s="98">
        <v>62</v>
      </c>
      <c r="H12" s="98">
        <v>26153</v>
      </c>
      <c r="I12" s="98">
        <v>0</v>
      </c>
      <c r="J12" s="98">
        <v>37530</v>
      </c>
      <c r="K12" s="98">
        <v>22062</v>
      </c>
      <c r="L12" s="98">
        <v>4955900</v>
      </c>
      <c r="M12" s="98">
        <v>0</v>
      </c>
      <c r="N12" s="98">
        <v>4977962</v>
      </c>
      <c r="O12" s="98">
        <v>5015492</v>
      </c>
      <c r="P12" s="98">
        <v>150625</v>
      </c>
      <c r="Q12" s="98">
        <v>5128587</v>
      </c>
      <c r="R12" s="98">
        <v>55668</v>
      </c>
      <c r="S12" s="98">
        <v>27242</v>
      </c>
      <c r="T12" s="98">
        <v>82910</v>
      </c>
      <c r="U12" s="98">
        <v>53406</v>
      </c>
      <c r="V12" s="98">
        <v>7527</v>
      </c>
      <c r="W12" s="98">
        <v>60933</v>
      </c>
      <c r="X12" s="98">
        <v>4056</v>
      </c>
      <c r="Y12" s="98">
        <v>2740</v>
      </c>
      <c r="Z12" s="98">
        <v>6796</v>
      </c>
      <c r="AA12" s="98">
        <v>15077</v>
      </c>
      <c r="AB12" s="98">
        <v>2</v>
      </c>
      <c r="AC12" s="98">
        <v>0</v>
      </c>
      <c r="AD12" s="98">
        <v>15079</v>
      </c>
      <c r="AE12" s="98">
        <v>32538</v>
      </c>
      <c r="AF12" s="98">
        <v>0</v>
      </c>
      <c r="AG12" s="98">
        <v>11</v>
      </c>
      <c r="AH12" s="98">
        <v>32549</v>
      </c>
    </row>
    <row r="13" spans="1:34" x14ac:dyDescent="0.2">
      <c r="A13" s="5" t="s">
        <v>31</v>
      </c>
      <c r="B13" s="98">
        <v>121578</v>
      </c>
      <c r="C13" s="98">
        <v>32266</v>
      </c>
      <c r="D13" s="98">
        <v>131</v>
      </c>
      <c r="E13" s="98">
        <v>153975</v>
      </c>
      <c r="F13" s="98">
        <v>15830</v>
      </c>
      <c r="G13" s="98">
        <v>158</v>
      </c>
      <c r="H13" s="98">
        <v>33505</v>
      </c>
      <c r="I13" s="98">
        <v>275</v>
      </c>
      <c r="J13" s="98">
        <v>49768</v>
      </c>
      <c r="K13" s="98">
        <v>36516</v>
      </c>
      <c r="L13" s="98">
        <v>4955900</v>
      </c>
      <c r="M13" s="98">
        <v>262</v>
      </c>
      <c r="N13" s="98">
        <v>4992678</v>
      </c>
      <c r="O13" s="98">
        <v>5042446</v>
      </c>
      <c r="P13" s="98">
        <v>203743</v>
      </c>
      <c r="Q13" s="98">
        <v>5196421</v>
      </c>
      <c r="R13" s="98">
        <v>98556</v>
      </c>
      <c r="S13" s="98">
        <v>38932</v>
      </c>
      <c r="T13" s="98">
        <v>137488</v>
      </c>
      <c r="U13" s="98">
        <v>50553</v>
      </c>
      <c r="V13" s="98">
        <v>7819</v>
      </c>
      <c r="W13" s="98">
        <v>58372</v>
      </c>
      <c r="X13" s="98">
        <v>4890</v>
      </c>
      <c r="Y13" s="98">
        <v>2715</v>
      </c>
      <c r="Z13" s="98">
        <v>7605</v>
      </c>
      <c r="AA13" s="98">
        <v>34197</v>
      </c>
      <c r="AB13" s="98">
        <v>13</v>
      </c>
      <c r="AC13" s="98">
        <v>0</v>
      </c>
      <c r="AD13" s="98">
        <v>34210</v>
      </c>
      <c r="AE13" s="98">
        <v>45579</v>
      </c>
      <c r="AF13" s="98">
        <v>15</v>
      </c>
      <c r="AG13" s="98">
        <v>50</v>
      </c>
      <c r="AH13" s="98">
        <v>45644</v>
      </c>
    </row>
    <row r="14" spans="1:34" x14ac:dyDescent="0.2">
      <c r="A14" s="5" t="s">
        <v>79</v>
      </c>
      <c r="B14" s="98">
        <v>21855</v>
      </c>
      <c r="C14" s="98">
        <v>5434</v>
      </c>
      <c r="D14" s="98">
        <v>333</v>
      </c>
      <c r="E14" s="98">
        <v>27622</v>
      </c>
      <c r="F14" s="98">
        <v>1918</v>
      </c>
      <c r="G14" s="98">
        <v>26</v>
      </c>
      <c r="H14" s="98">
        <v>4751</v>
      </c>
      <c r="I14" s="98">
        <v>0</v>
      </c>
      <c r="J14" s="98">
        <v>6695</v>
      </c>
      <c r="K14" s="98">
        <v>14445</v>
      </c>
      <c r="L14" s="98">
        <v>4955900</v>
      </c>
      <c r="M14" s="98">
        <v>0</v>
      </c>
      <c r="N14" s="98">
        <v>4970345</v>
      </c>
      <c r="O14" s="98">
        <v>4977040</v>
      </c>
      <c r="P14" s="98">
        <v>34317</v>
      </c>
      <c r="Q14" s="98">
        <v>5004662</v>
      </c>
      <c r="R14" s="98">
        <v>17837</v>
      </c>
      <c r="S14" s="98">
        <v>5060</v>
      </c>
      <c r="T14" s="98">
        <v>22897</v>
      </c>
      <c r="U14" s="98">
        <v>8405</v>
      </c>
      <c r="V14" s="98">
        <v>1285</v>
      </c>
      <c r="W14" s="98">
        <v>9690</v>
      </c>
      <c r="X14" s="98">
        <v>1382</v>
      </c>
      <c r="Y14" s="98">
        <v>338</v>
      </c>
      <c r="Z14" s="98">
        <v>1720</v>
      </c>
      <c r="AA14" s="98">
        <v>20347</v>
      </c>
      <c r="AB14" s="98">
        <v>0</v>
      </c>
      <c r="AC14" s="98">
        <v>1</v>
      </c>
      <c r="AD14" s="98">
        <v>20348</v>
      </c>
      <c r="AE14" s="98">
        <v>8565</v>
      </c>
      <c r="AF14" s="98">
        <v>0</v>
      </c>
      <c r="AG14" s="98">
        <v>7</v>
      </c>
      <c r="AH14" s="98">
        <v>8572</v>
      </c>
    </row>
    <row r="15" spans="1:34" x14ac:dyDescent="0.2">
      <c r="A15" s="5" t="s">
        <v>33</v>
      </c>
      <c r="B15" s="98">
        <v>43866</v>
      </c>
      <c r="C15" s="98">
        <v>7797</v>
      </c>
      <c r="D15" s="98">
        <v>128</v>
      </c>
      <c r="E15" s="98">
        <v>51791</v>
      </c>
      <c r="F15" s="98">
        <v>3203</v>
      </c>
      <c r="G15" s="98">
        <v>40</v>
      </c>
      <c r="H15" s="98">
        <v>6432</v>
      </c>
      <c r="I15" s="98">
        <v>0</v>
      </c>
      <c r="J15" s="98">
        <v>9675</v>
      </c>
      <c r="K15" s="98">
        <v>0</v>
      </c>
      <c r="L15" s="98">
        <v>4955900</v>
      </c>
      <c r="M15" s="98">
        <v>0</v>
      </c>
      <c r="N15" s="98">
        <v>4955900</v>
      </c>
      <c r="O15" s="98">
        <v>4965575</v>
      </c>
      <c r="P15" s="98">
        <v>61466</v>
      </c>
      <c r="Q15" s="98">
        <v>5017366</v>
      </c>
      <c r="R15" s="98">
        <v>18313</v>
      </c>
      <c r="S15" s="98">
        <v>6199</v>
      </c>
      <c r="T15" s="98">
        <v>24512</v>
      </c>
      <c r="U15" s="98">
        <v>31062</v>
      </c>
      <c r="V15" s="98">
        <v>2525</v>
      </c>
      <c r="W15" s="98">
        <v>33587</v>
      </c>
      <c r="X15" s="98">
        <v>2421</v>
      </c>
      <c r="Y15" s="98">
        <v>946</v>
      </c>
      <c r="Z15" s="98">
        <v>3367</v>
      </c>
      <c r="AA15" s="98">
        <v>6064</v>
      </c>
      <c r="AB15" s="98">
        <v>1</v>
      </c>
      <c r="AC15" s="98">
        <v>0</v>
      </c>
      <c r="AD15" s="98">
        <v>6065</v>
      </c>
      <c r="AE15" s="98">
        <v>10567</v>
      </c>
      <c r="AF15" s="98">
        <v>0</v>
      </c>
      <c r="AG15" s="98">
        <v>1</v>
      </c>
      <c r="AH15" s="98">
        <v>10568</v>
      </c>
    </row>
    <row r="16" spans="1:34" x14ac:dyDescent="0.2">
      <c r="A16" s="5" t="s">
        <v>86</v>
      </c>
      <c r="B16" s="98">
        <v>13297</v>
      </c>
      <c r="C16" s="98">
        <v>6015</v>
      </c>
      <c r="D16" s="98">
        <v>57</v>
      </c>
      <c r="E16" s="98">
        <v>19369</v>
      </c>
      <c r="F16" s="98">
        <v>2914</v>
      </c>
      <c r="G16" s="98">
        <v>28</v>
      </c>
      <c r="H16" s="98">
        <v>6009</v>
      </c>
      <c r="I16" s="98">
        <v>0</v>
      </c>
      <c r="J16" s="98">
        <v>8951</v>
      </c>
      <c r="K16" s="98">
        <v>1720</v>
      </c>
      <c r="L16" s="98">
        <v>4955900</v>
      </c>
      <c r="M16" s="98">
        <v>0</v>
      </c>
      <c r="N16" s="98">
        <v>4957620</v>
      </c>
      <c r="O16" s="98">
        <v>4966571</v>
      </c>
      <c r="P16" s="98">
        <v>28320</v>
      </c>
      <c r="Q16" s="98">
        <v>4985940</v>
      </c>
      <c r="R16" s="98">
        <v>15118</v>
      </c>
      <c r="S16" s="98">
        <v>7835</v>
      </c>
      <c r="T16" s="98">
        <v>22953</v>
      </c>
      <c r="U16" s="98">
        <v>3680</v>
      </c>
      <c r="V16" s="98">
        <v>540</v>
      </c>
      <c r="W16" s="98">
        <v>4220</v>
      </c>
      <c r="X16" s="98">
        <v>579</v>
      </c>
      <c r="Y16" s="98">
        <v>566</v>
      </c>
      <c r="Z16" s="98">
        <v>1145</v>
      </c>
      <c r="AA16" s="98">
        <v>5341</v>
      </c>
      <c r="AB16" s="98">
        <v>0</v>
      </c>
      <c r="AC16" s="98">
        <v>0</v>
      </c>
      <c r="AD16" s="98">
        <v>5341</v>
      </c>
      <c r="AE16" s="98">
        <v>8874</v>
      </c>
      <c r="AF16" s="98">
        <v>9</v>
      </c>
      <c r="AG16" s="98">
        <v>40</v>
      </c>
      <c r="AH16" s="98">
        <v>8923</v>
      </c>
    </row>
    <row r="17" spans="1:34" x14ac:dyDescent="0.2">
      <c r="A17" s="5" t="s">
        <v>37</v>
      </c>
      <c r="B17" s="98">
        <v>13033</v>
      </c>
      <c r="C17" s="98">
        <v>3587</v>
      </c>
      <c r="D17" s="98">
        <v>15</v>
      </c>
      <c r="E17" s="98">
        <v>16635</v>
      </c>
      <c r="F17" s="98">
        <v>2015</v>
      </c>
      <c r="G17" s="98">
        <v>65</v>
      </c>
      <c r="H17" s="98">
        <v>3168</v>
      </c>
      <c r="I17" s="98">
        <v>0</v>
      </c>
      <c r="J17" s="98">
        <v>5248</v>
      </c>
      <c r="K17" s="98">
        <v>0</v>
      </c>
      <c r="L17" s="98">
        <v>4955900</v>
      </c>
      <c r="M17" s="98">
        <v>0</v>
      </c>
      <c r="N17" s="98">
        <v>4955900</v>
      </c>
      <c r="O17" s="98">
        <v>4961148</v>
      </c>
      <c r="P17" s="98">
        <v>21883</v>
      </c>
      <c r="Q17" s="98">
        <v>4977783</v>
      </c>
      <c r="R17" s="98">
        <v>10283</v>
      </c>
      <c r="S17" s="98">
        <v>3906</v>
      </c>
      <c r="T17" s="98">
        <v>14189</v>
      </c>
      <c r="U17" s="98">
        <v>5872</v>
      </c>
      <c r="V17" s="98">
        <v>876</v>
      </c>
      <c r="W17" s="98">
        <v>6748</v>
      </c>
      <c r="X17" s="98">
        <v>481</v>
      </c>
      <c r="Y17" s="98">
        <v>466</v>
      </c>
      <c r="Z17" s="98">
        <v>947</v>
      </c>
      <c r="AA17" s="98">
        <v>6967</v>
      </c>
      <c r="AB17" s="98">
        <v>0</v>
      </c>
      <c r="AC17" s="98">
        <v>0</v>
      </c>
      <c r="AD17" s="98">
        <v>6967</v>
      </c>
      <c r="AE17" s="98">
        <v>6245</v>
      </c>
      <c r="AF17" s="98">
        <v>0</v>
      </c>
      <c r="AG17" s="98">
        <v>0</v>
      </c>
      <c r="AH17" s="98">
        <v>6245</v>
      </c>
    </row>
    <row r="18" spans="1:34" x14ac:dyDescent="0.2">
      <c r="A18" s="5" t="s">
        <v>81</v>
      </c>
      <c r="B18" s="98">
        <v>72177</v>
      </c>
      <c r="C18" s="98">
        <v>20053</v>
      </c>
      <c r="D18" s="98">
        <v>849</v>
      </c>
      <c r="E18" s="98">
        <v>93079</v>
      </c>
      <c r="F18" s="98">
        <v>7277</v>
      </c>
      <c r="G18" s="98">
        <v>78</v>
      </c>
      <c r="H18" s="98">
        <v>16026</v>
      </c>
      <c r="I18" s="98">
        <v>4132</v>
      </c>
      <c r="J18" s="98">
        <v>27513</v>
      </c>
      <c r="K18" s="98">
        <v>71402</v>
      </c>
      <c r="L18" s="98">
        <v>4955900</v>
      </c>
      <c r="M18" s="98">
        <v>0</v>
      </c>
      <c r="N18" s="98">
        <v>5027302</v>
      </c>
      <c r="O18" s="98">
        <v>5054815</v>
      </c>
      <c r="P18" s="98">
        <v>120592</v>
      </c>
      <c r="Q18" s="98">
        <v>5147894</v>
      </c>
      <c r="R18" s="98">
        <v>55177</v>
      </c>
      <c r="S18" s="98">
        <v>18673</v>
      </c>
      <c r="T18" s="98">
        <v>73850</v>
      </c>
      <c r="U18" s="98">
        <v>30791</v>
      </c>
      <c r="V18" s="98">
        <v>3118</v>
      </c>
      <c r="W18" s="98">
        <v>33909</v>
      </c>
      <c r="X18" s="98">
        <v>7121</v>
      </c>
      <c r="Y18" s="98">
        <v>1576</v>
      </c>
      <c r="Z18" s="98">
        <v>8697</v>
      </c>
      <c r="AA18" s="98">
        <v>25329</v>
      </c>
      <c r="AB18" s="98">
        <v>11</v>
      </c>
      <c r="AC18" s="98">
        <v>0</v>
      </c>
      <c r="AD18" s="98">
        <v>25340</v>
      </c>
      <c r="AE18" s="98">
        <v>17550</v>
      </c>
      <c r="AF18" s="98">
        <v>9</v>
      </c>
      <c r="AG18" s="98">
        <v>23</v>
      </c>
      <c r="AH18" s="98">
        <v>17582</v>
      </c>
    </row>
    <row r="19" spans="1:34" x14ac:dyDescent="0.2">
      <c r="A19" s="5" t="s">
        <v>39</v>
      </c>
      <c r="B19" s="98">
        <v>22331</v>
      </c>
      <c r="C19" s="98">
        <v>5604</v>
      </c>
      <c r="D19" s="98">
        <v>14</v>
      </c>
      <c r="E19" s="98">
        <v>27949</v>
      </c>
      <c r="F19" s="98">
        <v>1059</v>
      </c>
      <c r="G19" s="98">
        <v>6</v>
      </c>
      <c r="H19" s="98">
        <v>2713</v>
      </c>
      <c r="I19" s="98">
        <v>0</v>
      </c>
      <c r="J19" s="98">
        <v>3778</v>
      </c>
      <c r="K19" s="98">
        <v>1654</v>
      </c>
      <c r="L19" s="98">
        <v>4955900</v>
      </c>
      <c r="M19" s="98">
        <v>0</v>
      </c>
      <c r="N19" s="98">
        <v>4957554</v>
      </c>
      <c r="O19" s="98">
        <v>4961332</v>
      </c>
      <c r="P19" s="98">
        <v>31727</v>
      </c>
      <c r="Q19" s="98">
        <v>4989281</v>
      </c>
      <c r="R19" s="98">
        <v>13381</v>
      </c>
      <c r="S19" s="98">
        <v>3025</v>
      </c>
      <c r="T19" s="98">
        <v>16406</v>
      </c>
      <c r="U19" s="98">
        <v>13699</v>
      </c>
      <c r="V19" s="98">
        <v>418</v>
      </c>
      <c r="W19" s="98">
        <v>14117</v>
      </c>
      <c r="X19" s="98">
        <v>870</v>
      </c>
      <c r="Y19" s="98">
        <v>334</v>
      </c>
      <c r="Z19" s="98">
        <v>1204</v>
      </c>
      <c r="AA19" s="98">
        <v>11473</v>
      </c>
      <c r="AB19" s="98">
        <v>0</v>
      </c>
      <c r="AC19" s="98">
        <v>0</v>
      </c>
      <c r="AD19" s="98">
        <v>11473</v>
      </c>
      <c r="AE19" s="98">
        <v>5140</v>
      </c>
      <c r="AF19" s="98">
        <v>0</v>
      </c>
      <c r="AG19" s="98">
        <v>4</v>
      </c>
      <c r="AH19" s="98">
        <v>5144</v>
      </c>
    </row>
    <row r="20" spans="1:34" x14ac:dyDescent="0.2">
      <c r="A20" s="5" t="s">
        <v>76</v>
      </c>
      <c r="B20" s="98">
        <v>16336</v>
      </c>
      <c r="C20" s="98">
        <v>3042</v>
      </c>
      <c r="D20" s="98">
        <v>67</v>
      </c>
      <c r="E20" s="98">
        <v>19445</v>
      </c>
      <c r="F20" s="98">
        <v>1808</v>
      </c>
      <c r="G20" s="98">
        <v>20</v>
      </c>
      <c r="H20" s="98">
        <v>2787</v>
      </c>
      <c r="I20" s="98">
        <v>0</v>
      </c>
      <c r="J20" s="98">
        <v>4615</v>
      </c>
      <c r="K20" s="98">
        <v>23044</v>
      </c>
      <c r="L20" s="98">
        <v>4955900</v>
      </c>
      <c r="M20" s="98">
        <v>0</v>
      </c>
      <c r="N20" s="98">
        <v>4978944</v>
      </c>
      <c r="O20" s="98">
        <v>4983559</v>
      </c>
      <c r="P20" s="98">
        <v>24060</v>
      </c>
      <c r="Q20" s="98">
        <v>5003004</v>
      </c>
      <c r="R20" s="98">
        <v>12682</v>
      </c>
      <c r="S20" s="98">
        <v>3669</v>
      </c>
      <c r="T20" s="98">
        <v>16351</v>
      </c>
      <c r="U20" s="98">
        <v>5844</v>
      </c>
      <c r="V20" s="98">
        <v>525</v>
      </c>
      <c r="W20" s="98">
        <v>6369</v>
      </c>
      <c r="X20" s="98">
        <v>922</v>
      </c>
      <c r="Y20" s="98">
        <v>421</v>
      </c>
      <c r="Z20" s="98">
        <v>1343</v>
      </c>
      <c r="AA20" s="98">
        <v>10905</v>
      </c>
      <c r="AB20" s="98">
        <v>1</v>
      </c>
      <c r="AC20" s="98">
        <v>1</v>
      </c>
      <c r="AD20" s="98">
        <v>10907</v>
      </c>
      <c r="AE20" s="98">
        <v>8347</v>
      </c>
      <c r="AF20" s="98">
        <v>0</v>
      </c>
      <c r="AG20" s="98">
        <v>12</v>
      </c>
      <c r="AH20" s="98">
        <v>8359</v>
      </c>
    </row>
    <row r="21" spans="1:34" x14ac:dyDescent="0.2">
      <c r="A21" s="5" t="s">
        <v>55</v>
      </c>
      <c r="B21" s="98">
        <v>8402</v>
      </c>
      <c r="C21" s="98">
        <v>3812</v>
      </c>
      <c r="D21" s="98">
        <v>157</v>
      </c>
      <c r="E21" s="98">
        <v>12371</v>
      </c>
      <c r="F21" s="98">
        <v>2092</v>
      </c>
      <c r="G21" s="98">
        <v>31</v>
      </c>
      <c r="H21" s="98">
        <v>2472</v>
      </c>
      <c r="I21" s="98">
        <v>2</v>
      </c>
      <c r="J21" s="98">
        <v>4597</v>
      </c>
      <c r="K21" s="98">
        <v>2245</v>
      </c>
      <c r="L21" s="98">
        <v>4955900</v>
      </c>
      <c r="M21" s="98">
        <v>0</v>
      </c>
      <c r="N21" s="98">
        <v>4958145</v>
      </c>
      <c r="O21" s="98">
        <v>4962742</v>
      </c>
      <c r="P21" s="98">
        <v>16968</v>
      </c>
      <c r="Q21" s="98">
        <v>4975113</v>
      </c>
      <c r="R21" s="98">
        <v>8051</v>
      </c>
      <c r="S21" s="98">
        <v>3858</v>
      </c>
      <c r="T21" s="98">
        <v>11909</v>
      </c>
      <c r="U21" s="98">
        <v>3890</v>
      </c>
      <c r="V21" s="98">
        <v>622</v>
      </c>
      <c r="W21" s="98">
        <v>4512</v>
      </c>
      <c r="X21" s="98">
        <v>430</v>
      </c>
      <c r="Y21" s="98">
        <v>115</v>
      </c>
      <c r="Z21" s="98">
        <v>545</v>
      </c>
      <c r="AA21" s="98">
        <v>6117</v>
      </c>
      <c r="AB21" s="98">
        <v>0</v>
      </c>
      <c r="AC21" s="98">
        <v>0</v>
      </c>
      <c r="AD21" s="98">
        <v>6117</v>
      </c>
      <c r="AE21" s="98">
        <v>2750</v>
      </c>
      <c r="AF21" s="98">
        <v>0</v>
      </c>
      <c r="AG21" s="98">
        <v>7</v>
      </c>
      <c r="AH21" s="98">
        <v>2757</v>
      </c>
    </row>
    <row r="22" spans="1:34" x14ac:dyDescent="0.2">
      <c r="A22" s="5" t="s">
        <v>43</v>
      </c>
      <c r="B22" s="98">
        <v>53441</v>
      </c>
      <c r="C22" s="98">
        <v>9683</v>
      </c>
      <c r="D22" s="98">
        <v>817</v>
      </c>
      <c r="E22" s="98">
        <v>63941</v>
      </c>
      <c r="F22" s="98">
        <v>6265</v>
      </c>
      <c r="G22" s="98">
        <v>84</v>
      </c>
      <c r="H22" s="98">
        <v>11198</v>
      </c>
      <c r="I22" s="98">
        <v>3558</v>
      </c>
      <c r="J22" s="98">
        <v>21105</v>
      </c>
      <c r="K22" s="98">
        <v>206</v>
      </c>
      <c r="L22" s="98">
        <v>4955900</v>
      </c>
      <c r="M22" s="98">
        <v>11847</v>
      </c>
      <c r="N22" s="98">
        <v>4967953</v>
      </c>
      <c r="O22" s="98">
        <v>4989058</v>
      </c>
      <c r="P22" s="98">
        <v>85046</v>
      </c>
      <c r="Q22" s="98">
        <v>5052999</v>
      </c>
      <c r="R22" s="98">
        <v>34095</v>
      </c>
      <c r="S22" s="98">
        <v>14826</v>
      </c>
      <c r="T22" s="98">
        <v>48921</v>
      </c>
      <c r="U22" s="98">
        <v>26073</v>
      </c>
      <c r="V22" s="98">
        <v>1820</v>
      </c>
      <c r="W22" s="98">
        <v>27893</v>
      </c>
      <c r="X22" s="98">
        <v>3014</v>
      </c>
      <c r="Y22" s="98">
        <v>891</v>
      </c>
      <c r="Z22" s="98">
        <v>3905</v>
      </c>
      <c r="AA22" s="98">
        <v>14404</v>
      </c>
      <c r="AB22" s="98">
        <v>1</v>
      </c>
      <c r="AC22" s="98">
        <v>1</v>
      </c>
      <c r="AD22" s="98">
        <v>14406</v>
      </c>
      <c r="AE22" s="98">
        <v>15574</v>
      </c>
      <c r="AF22" s="98">
        <v>2</v>
      </c>
      <c r="AG22" s="98">
        <v>5</v>
      </c>
      <c r="AH22" s="98">
        <v>15581</v>
      </c>
    </row>
    <row r="23" spans="1:34" x14ac:dyDescent="0.2">
      <c r="A23" s="5" t="s">
        <v>16</v>
      </c>
      <c r="B23" s="98">
        <v>30305</v>
      </c>
      <c r="C23" s="98">
        <v>8405</v>
      </c>
      <c r="D23" s="98">
        <v>81</v>
      </c>
      <c r="E23" s="98">
        <v>38791</v>
      </c>
      <c r="F23" s="98">
        <v>5388</v>
      </c>
      <c r="G23" s="98">
        <v>48</v>
      </c>
      <c r="H23" s="98">
        <v>9190</v>
      </c>
      <c r="I23" s="98">
        <v>0</v>
      </c>
      <c r="J23" s="98">
        <v>14626</v>
      </c>
      <c r="K23" s="98">
        <v>3565</v>
      </c>
      <c r="L23" s="98">
        <v>4955900</v>
      </c>
      <c r="M23" s="98">
        <v>0</v>
      </c>
      <c r="N23" s="98">
        <v>4959465</v>
      </c>
      <c r="O23" s="98">
        <v>4974091</v>
      </c>
      <c r="P23" s="98">
        <v>53417</v>
      </c>
      <c r="Q23" s="98">
        <v>5012882</v>
      </c>
      <c r="R23" s="98">
        <v>23474</v>
      </c>
      <c r="S23" s="98">
        <v>12097</v>
      </c>
      <c r="T23" s="98">
        <v>35571</v>
      </c>
      <c r="U23" s="98">
        <v>13758</v>
      </c>
      <c r="V23" s="98">
        <v>1422</v>
      </c>
      <c r="W23" s="98">
        <v>15180</v>
      </c>
      <c r="X23" s="98">
        <v>1566</v>
      </c>
      <c r="Y23" s="98">
        <v>1099</v>
      </c>
      <c r="Z23" s="98">
        <v>2665</v>
      </c>
      <c r="AA23" s="98">
        <v>19974</v>
      </c>
      <c r="AB23" s="98">
        <v>0</v>
      </c>
      <c r="AC23" s="98">
        <v>0</v>
      </c>
      <c r="AD23" s="98">
        <v>19974</v>
      </c>
      <c r="AE23" s="98">
        <v>10945</v>
      </c>
      <c r="AF23" s="98">
        <v>0</v>
      </c>
      <c r="AG23" s="98">
        <v>0</v>
      </c>
      <c r="AH23" s="98">
        <v>10945</v>
      </c>
    </row>
    <row r="24" spans="1:34" x14ac:dyDescent="0.2">
      <c r="A24" s="5" t="s">
        <v>42</v>
      </c>
      <c r="B24" s="98">
        <v>19240</v>
      </c>
      <c r="C24" s="98">
        <v>2638</v>
      </c>
      <c r="D24" s="98">
        <v>42</v>
      </c>
      <c r="E24" s="98">
        <v>21920</v>
      </c>
      <c r="F24" s="98">
        <v>3133</v>
      </c>
      <c r="G24" s="98">
        <v>39</v>
      </c>
      <c r="H24" s="98">
        <v>5159</v>
      </c>
      <c r="I24" s="98">
        <v>0</v>
      </c>
      <c r="J24" s="98">
        <v>8331</v>
      </c>
      <c r="K24" s="98">
        <v>0</v>
      </c>
      <c r="L24" s="98">
        <v>4955900</v>
      </c>
      <c r="M24" s="98">
        <v>0</v>
      </c>
      <c r="N24" s="98">
        <v>4955900</v>
      </c>
      <c r="O24" s="98">
        <v>4964231</v>
      </c>
      <c r="P24" s="98">
        <v>30251</v>
      </c>
      <c r="Q24" s="98">
        <v>4986151</v>
      </c>
      <c r="R24" s="98">
        <v>11623</v>
      </c>
      <c r="S24" s="98">
        <v>7393</v>
      </c>
      <c r="T24" s="98">
        <v>19016</v>
      </c>
      <c r="U24" s="98">
        <v>9425</v>
      </c>
      <c r="V24" s="98">
        <v>562</v>
      </c>
      <c r="W24" s="98">
        <v>9987</v>
      </c>
      <c r="X24" s="98">
        <v>887</v>
      </c>
      <c r="Y24" s="98">
        <v>372</v>
      </c>
      <c r="Z24" s="98">
        <v>1259</v>
      </c>
      <c r="AA24" s="98">
        <v>7259</v>
      </c>
      <c r="AB24" s="98">
        <v>0</v>
      </c>
      <c r="AC24" s="98">
        <v>0</v>
      </c>
      <c r="AD24" s="98">
        <v>7259</v>
      </c>
      <c r="AE24" s="98">
        <v>8927</v>
      </c>
      <c r="AF24" s="98">
        <v>3</v>
      </c>
      <c r="AG24" s="98">
        <v>9</v>
      </c>
      <c r="AH24" s="98">
        <v>8939</v>
      </c>
    </row>
    <row r="25" spans="1:34" x14ac:dyDescent="0.2">
      <c r="A25" s="5" t="s">
        <v>35</v>
      </c>
      <c r="B25" s="98">
        <v>12412</v>
      </c>
      <c r="C25" s="98">
        <v>2668</v>
      </c>
      <c r="D25" s="98">
        <v>1</v>
      </c>
      <c r="E25" s="98">
        <v>15081</v>
      </c>
      <c r="F25" s="98">
        <v>2110</v>
      </c>
      <c r="G25" s="98">
        <v>96</v>
      </c>
      <c r="H25" s="98">
        <v>3992</v>
      </c>
      <c r="I25" s="98">
        <v>0</v>
      </c>
      <c r="J25" s="98">
        <v>6198</v>
      </c>
      <c r="K25" s="98">
        <v>0</v>
      </c>
      <c r="L25" s="98">
        <v>4955900</v>
      </c>
      <c r="M25" s="98">
        <v>0</v>
      </c>
      <c r="N25" s="98">
        <v>4955900</v>
      </c>
      <c r="O25" s="98">
        <v>4962098</v>
      </c>
      <c r="P25" s="98">
        <v>21279</v>
      </c>
      <c r="Q25" s="98">
        <v>4977179</v>
      </c>
      <c r="R25" s="98">
        <v>8934</v>
      </c>
      <c r="S25" s="98">
        <v>4276</v>
      </c>
      <c r="T25" s="98">
        <v>13210</v>
      </c>
      <c r="U25" s="98">
        <v>5460</v>
      </c>
      <c r="V25" s="98">
        <v>1415</v>
      </c>
      <c r="W25" s="98">
        <v>6875</v>
      </c>
      <c r="X25" s="98">
        <v>687</v>
      </c>
      <c r="Y25" s="98">
        <v>500</v>
      </c>
      <c r="Z25" s="98">
        <v>1187</v>
      </c>
      <c r="AA25" s="98">
        <v>6938</v>
      </c>
      <c r="AB25" s="98">
        <v>0</v>
      </c>
      <c r="AC25" s="98">
        <v>0</v>
      </c>
      <c r="AD25" s="98">
        <v>6938</v>
      </c>
      <c r="AE25" s="98">
        <v>7231</v>
      </c>
      <c r="AF25" s="98">
        <v>0</v>
      </c>
      <c r="AG25" s="98">
        <v>0</v>
      </c>
      <c r="AH25" s="98">
        <v>7231</v>
      </c>
    </row>
    <row r="26" spans="1:34" x14ac:dyDescent="0.2">
      <c r="A26" s="5" t="s">
        <v>47</v>
      </c>
      <c r="B26" s="98">
        <v>93645</v>
      </c>
      <c r="C26" s="98">
        <v>23281</v>
      </c>
      <c r="D26" s="98">
        <v>680</v>
      </c>
      <c r="E26" s="98">
        <v>117606</v>
      </c>
      <c r="F26" s="98">
        <v>11248</v>
      </c>
      <c r="G26" s="98">
        <v>248</v>
      </c>
      <c r="H26" s="98">
        <v>25974</v>
      </c>
      <c r="I26" s="98">
        <v>0</v>
      </c>
      <c r="J26" s="98">
        <v>37470</v>
      </c>
      <c r="K26" s="98">
        <v>111771</v>
      </c>
      <c r="L26" s="98">
        <v>4955900</v>
      </c>
      <c r="M26" s="98">
        <v>0</v>
      </c>
      <c r="N26" s="98">
        <v>5067671</v>
      </c>
      <c r="O26" s="98">
        <v>5105141</v>
      </c>
      <c r="P26" s="98">
        <v>155076</v>
      </c>
      <c r="Q26" s="98">
        <v>5222747</v>
      </c>
      <c r="R26" s="98">
        <v>72701</v>
      </c>
      <c r="S26" s="98">
        <v>29087</v>
      </c>
      <c r="T26" s="98">
        <v>101788</v>
      </c>
      <c r="U26" s="98">
        <v>39237</v>
      </c>
      <c r="V26" s="98">
        <v>6150</v>
      </c>
      <c r="W26" s="98">
        <v>45387</v>
      </c>
      <c r="X26" s="98">
        <v>5684</v>
      </c>
      <c r="Y26" s="98">
        <v>2208</v>
      </c>
      <c r="Z26" s="98">
        <v>7892</v>
      </c>
      <c r="AA26" s="98">
        <v>54844</v>
      </c>
      <c r="AB26" s="98">
        <v>9</v>
      </c>
      <c r="AC26" s="98">
        <v>0</v>
      </c>
      <c r="AD26" s="98">
        <v>54853</v>
      </c>
      <c r="AE26" s="98">
        <v>23775</v>
      </c>
      <c r="AF26" s="98">
        <v>1</v>
      </c>
      <c r="AG26" s="98">
        <v>2</v>
      </c>
      <c r="AH26" s="98">
        <v>23778</v>
      </c>
    </row>
    <row r="27" spans="1:34" x14ac:dyDescent="0.2">
      <c r="A27" s="5" t="s">
        <v>91</v>
      </c>
      <c r="B27" s="98">
        <v>29761</v>
      </c>
      <c r="C27" s="98">
        <v>6219</v>
      </c>
      <c r="D27" s="98">
        <v>23</v>
      </c>
      <c r="E27" s="98">
        <v>36003</v>
      </c>
      <c r="F27" s="98">
        <v>2063</v>
      </c>
      <c r="G27" s="98">
        <v>91</v>
      </c>
      <c r="H27" s="98">
        <v>7245</v>
      </c>
      <c r="I27" s="98">
        <v>0</v>
      </c>
      <c r="J27" s="98">
        <v>9399</v>
      </c>
      <c r="K27" s="98">
        <v>1523</v>
      </c>
      <c r="L27" s="98">
        <v>4955900</v>
      </c>
      <c r="M27" s="98">
        <v>0</v>
      </c>
      <c r="N27" s="98">
        <v>4957423</v>
      </c>
      <c r="O27" s="98">
        <v>4966822</v>
      </c>
      <c r="P27" s="98">
        <v>45402</v>
      </c>
      <c r="Q27" s="98">
        <v>5002825</v>
      </c>
      <c r="R27" s="98">
        <v>15918</v>
      </c>
      <c r="S27" s="98">
        <v>6830</v>
      </c>
      <c r="T27" s="98">
        <v>22748</v>
      </c>
      <c r="U27" s="98">
        <v>18538</v>
      </c>
      <c r="V27" s="98">
        <v>2145</v>
      </c>
      <c r="W27" s="98">
        <v>20683</v>
      </c>
      <c r="X27" s="98">
        <v>1547</v>
      </c>
      <c r="Y27" s="98">
        <v>418</v>
      </c>
      <c r="Z27" s="98">
        <v>1965</v>
      </c>
      <c r="AA27" s="98">
        <v>11942</v>
      </c>
      <c r="AB27" s="98">
        <v>0</v>
      </c>
      <c r="AC27" s="98">
        <v>0</v>
      </c>
      <c r="AD27" s="98">
        <v>11942</v>
      </c>
      <c r="AE27" s="98">
        <v>8032</v>
      </c>
      <c r="AF27" s="98">
        <v>0</v>
      </c>
      <c r="AG27" s="98">
        <v>9</v>
      </c>
      <c r="AH27" s="98">
        <v>8041</v>
      </c>
    </row>
    <row r="28" spans="1:34" x14ac:dyDescent="0.2">
      <c r="A28" s="5" t="s">
        <v>45</v>
      </c>
      <c r="B28" s="98">
        <v>22326</v>
      </c>
      <c r="C28" s="98">
        <v>2710</v>
      </c>
      <c r="D28" s="98">
        <v>5</v>
      </c>
      <c r="E28" s="98">
        <v>25041</v>
      </c>
      <c r="F28" s="98">
        <v>4584</v>
      </c>
      <c r="G28" s="98">
        <v>16</v>
      </c>
      <c r="H28" s="98">
        <v>9666</v>
      </c>
      <c r="I28" s="98">
        <v>0</v>
      </c>
      <c r="J28" s="98">
        <v>14266</v>
      </c>
      <c r="K28" s="98">
        <v>0</v>
      </c>
      <c r="L28" s="98">
        <v>4955900</v>
      </c>
      <c r="M28" s="98">
        <v>0</v>
      </c>
      <c r="N28" s="98">
        <v>4955900</v>
      </c>
      <c r="O28" s="98">
        <v>4970166</v>
      </c>
      <c r="P28" s="98">
        <v>39307</v>
      </c>
      <c r="Q28" s="98">
        <v>4995207</v>
      </c>
      <c r="R28" s="98">
        <v>12782</v>
      </c>
      <c r="S28" s="98">
        <v>11454</v>
      </c>
      <c r="T28" s="98">
        <v>24236</v>
      </c>
      <c r="U28" s="98">
        <v>10889</v>
      </c>
      <c r="V28" s="98">
        <v>1921</v>
      </c>
      <c r="W28" s="98">
        <v>12810</v>
      </c>
      <c r="X28" s="98">
        <v>1370</v>
      </c>
      <c r="Y28" s="98">
        <v>884</v>
      </c>
      <c r="Z28" s="98">
        <v>2254</v>
      </c>
      <c r="AA28" s="98">
        <v>12485</v>
      </c>
      <c r="AB28" s="98">
        <v>1</v>
      </c>
      <c r="AC28" s="98">
        <v>0</v>
      </c>
      <c r="AD28" s="98">
        <v>12486</v>
      </c>
      <c r="AE28" s="98">
        <v>8713</v>
      </c>
      <c r="AF28" s="98">
        <v>2</v>
      </c>
      <c r="AG28" s="98">
        <v>4</v>
      </c>
      <c r="AH28" s="98">
        <v>8719</v>
      </c>
    </row>
    <row r="29" spans="1:34" x14ac:dyDescent="0.2">
      <c r="A29" s="5" t="s">
        <v>193</v>
      </c>
      <c r="B29" s="98">
        <v>79846</v>
      </c>
      <c r="C29" s="98">
        <v>34441</v>
      </c>
      <c r="D29" s="98">
        <v>355</v>
      </c>
      <c r="E29" s="98">
        <v>114642</v>
      </c>
      <c r="F29" s="98">
        <v>11424</v>
      </c>
      <c r="G29" s="98">
        <v>112</v>
      </c>
      <c r="H29" s="98">
        <v>22976</v>
      </c>
      <c r="I29" s="98">
        <v>0</v>
      </c>
      <c r="J29" s="98">
        <v>34512</v>
      </c>
      <c r="K29" s="98">
        <v>89499</v>
      </c>
      <c r="L29" s="98">
        <v>4955900</v>
      </c>
      <c r="M29" s="98">
        <v>0</v>
      </c>
      <c r="N29" s="98">
        <v>5045399</v>
      </c>
      <c r="O29" s="98">
        <v>5079911</v>
      </c>
      <c r="P29" s="98">
        <v>149154</v>
      </c>
      <c r="Q29" s="98">
        <v>5194553</v>
      </c>
      <c r="R29" s="98">
        <v>80889</v>
      </c>
      <c r="S29" s="98">
        <v>30673</v>
      </c>
      <c r="T29" s="98">
        <v>111562</v>
      </c>
      <c r="U29" s="98">
        <v>30979</v>
      </c>
      <c r="V29" s="98">
        <v>2426</v>
      </c>
      <c r="W29" s="98">
        <v>33405</v>
      </c>
      <c r="X29" s="98">
        <v>2777</v>
      </c>
      <c r="Y29" s="98">
        <v>1387</v>
      </c>
      <c r="Z29" s="98">
        <v>4164</v>
      </c>
      <c r="AA29" s="98">
        <v>26986</v>
      </c>
      <c r="AB29" s="98">
        <v>0</v>
      </c>
      <c r="AC29" s="98">
        <v>1</v>
      </c>
      <c r="AD29" s="98">
        <v>26987</v>
      </c>
      <c r="AE29" s="98">
        <v>23450</v>
      </c>
      <c r="AF29" s="98">
        <v>18</v>
      </c>
      <c r="AG29" s="98">
        <v>80</v>
      </c>
      <c r="AH29" s="98">
        <v>23548</v>
      </c>
    </row>
    <row r="30" spans="1:34" x14ac:dyDescent="0.2">
      <c r="A30" s="5" t="s">
        <v>63</v>
      </c>
      <c r="B30" s="98">
        <v>79069</v>
      </c>
      <c r="C30" s="98">
        <v>31471</v>
      </c>
      <c r="D30" s="98">
        <v>651</v>
      </c>
      <c r="E30" s="98">
        <v>111191</v>
      </c>
      <c r="F30" s="98">
        <v>8108</v>
      </c>
      <c r="G30" s="98">
        <v>118</v>
      </c>
      <c r="H30" s="98">
        <v>19326</v>
      </c>
      <c r="I30" s="98">
        <v>158</v>
      </c>
      <c r="J30" s="98">
        <v>27710</v>
      </c>
      <c r="K30" s="98">
        <v>12183</v>
      </c>
      <c r="L30" s="98">
        <v>4955900</v>
      </c>
      <c r="M30" s="98">
        <v>0</v>
      </c>
      <c r="N30" s="98">
        <v>4968083</v>
      </c>
      <c r="O30" s="98">
        <v>4995793</v>
      </c>
      <c r="P30" s="98">
        <v>138901</v>
      </c>
      <c r="Q30" s="98">
        <v>5106984</v>
      </c>
      <c r="R30" s="98">
        <v>63024</v>
      </c>
      <c r="S30" s="98">
        <v>21047</v>
      </c>
      <c r="T30" s="98">
        <v>84071</v>
      </c>
      <c r="U30" s="98">
        <v>44777</v>
      </c>
      <c r="V30" s="98">
        <v>5020</v>
      </c>
      <c r="W30" s="98">
        <v>49797</v>
      </c>
      <c r="X30" s="98">
        <v>3402</v>
      </c>
      <c r="Y30" s="98">
        <v>1988</v>
      </c>
      <c r="Z30" s="98">
        <v>5390</v>
      </c>
      <c r="AA30" s="98">
        <v>43129</v>
      </c>
      <c r="AB30" s="98">
        <v>1</v>
      </c>
      <c r="AC30" s="98">
        <v>0</v>
      </c>
      <c r="AD30" s="98">
        <v>43130</v>
      </c>
      <c r="AE30" s="98">
        <v>25902</v>
      </c>
      <c r="AF30" s="98">
        <v>1</v>
      </c>
      <c r="AG30" s="98">
        <v>2</v>
      </c>
      <c r="AH30" s="98">
        <v>25905</v>
      </c>
    </row>
    <row r="31" spans="1:34" x14ac:dyDescent="0.2">
      <c r="A31" s="5" t="s">
        <v>51</v>
      </c>
      <c r="B31" s="98">
        <v>66810</v>
      </c>
      <c r="C31" s="98">
        <v>13581</v>
      </c>
      <c r="D31" s="98">
        <v>88</v>
      </c>
      <c r="E31" s="98">
        <v>80479</v>
      </c>
      <c r="F31" s="98">
        <v>9882</v>
      </c>
      <c r="G31" s="98">
        <v>200</v>
      </c>
      <c r="H31" s="98">
        <v>18483</v>
      </c>
      <c r="I31" s="98">
        <v>0</v>
      </c>
      <c r="J31" s="98">
        <v>28565</v>
      </c>
      <c r="K31" s="98">
        <v>14529</v>
      </c>
      <c r="L31" s="98">
        <v>4955900</v>
      </c>
      <c r="M31" s="98">
        <v>0</v>
      </c>
      <c r="N31" s="98">
        <v>4970429</v>
      </c>
      <c r="O31" s="98">
        <v>4998994</v>
      </c>
      <c r="P31" s="98">
        <v>109044</v>
      </c>
      <c r="Q31" s="98">
        <v>5079473</v>
      </c>
      <c r="R31" s="98">
        <v>42616</v>
      </c>
      <c r="S31" s="98">
        <v>22877</v>
      </c>
      <c r="T31" s="98">
        <v>65493</v>
      </c>
      <c r="U31" s="98">
        <v>35588</v>
      </c>
      <c r="V31" s="98">
        <v>3984</v>
      </c>
      <c r="W31" s="98">
        <v>39572</v>
      </c>
      <c r="X31" s="98">
        <v>2275</v>
      </c>
      <c r="Y31" s="98">
        <v>1704</v>
      </c>
      <c r="Z31" s="98">
        <v>3979</v>
      </c>
      <c r="AA31" s="98">
        <v>24405</v>
      </c>
      <c r="AB31" s="98">
        <v>2</v>
      </c>
      <c r="AC31" s="98">
        <v>1</v>
      </c>
      <c r="AD31" s="98">
        <v>24408</v>
      </c>
      <c r="AE31" s="98">
        <v>18110</v>
      </c>
      <c r="AF31" s="98">
        <v>16</v>
      </c>
      <c r="AG31" s="98">
        <v>12</v>
      </c>
      <c r="AH31" s="98">
        <v>18138</v>
      </c>
    </row>
    <row r="32" spans="1:34" x14ac:dyDescent="0.2">
      <c r="A32" s="5" t="s">
        <v>57</v>
      </c>
      <c r="B32" s="98">
        <v>107816</v>
      </c>
      <c r="C32" s="98">
        <v>35354</v>
      </c>
      <c r="D32" s="98">
        <v>337</v>
      </c>
      <c r="E32" s="98">
        <v>143507</v>
      </c>
      <c r="F32" s="98">
        <v>13180</v>
      </c>
      <c r="G32" s="98">
        <v>195</v>
      </c>
      <c r="H32" s="98">
        <v>25185</v>
      </c>
      <c r="I32" s="98">
        <v>867</v>
      </c>
      <c r="J32" s="98">
        <v>39427</v>
      </c>
      <c r="K32" s="98">
        <v>16858</v>
      </c>
      <c r="L32" s="98">
        <v>4955900</v>
      </c>
      <c r="M32" s="98">
        <v>0</v>
      </c>
      <c r="N32" s="98">
        <v>4972758</v>
      </c>
      <c r="O32" s="98">
        <v>5012185</v>
      </c>
      <c r="P32" s="98">
        <v>182934</v>
      </c>
      <c r="Q32" s="98">
        <v>5155692</v>
      </c>
      <c r="R32" s="98">
        <v>91321</v>
      </c>
      <c r="S32" s="98">
        <v>32804</v>
      </c>
      <c r="T32" s="98">
        <v>124125</v>
      </c>
      <c r="U32" s="98">
        <v>47853</v>
      </c>
      <c r="V32" s="98">
        <v>3606</v>
      </c>
      <c r="W32" s="98">
        <v>51459</v>
      </c>
      <c r="X32" s="98">
        <v>4335</v>
      </c>
      <c r="Y32" s="98">
        <v>2130</v>
      </c>
      <c r="Z32" s="98">
        <v>6465</v>
      </c>
      <c r="AA32" s="98">
        <v>74174</v>
      </c>
      <c r="AB32" s="98">
        <v>2</v>
      </c>
      <c r="AC32" s="98">
        <v>7</v>
      </c>
      <c r="AD32" s="98">
        <v>74183</v>
      </c>
      <c r="AE32" s="98">
        <v>28523</v>
      </c>
      <c r="AF32" s="98">
        <v>28</v>
      </c>
      <c r="AG32" s="98">
        <v>137</v>
      </c>
      <c r="AH32" s="98">
        <v>28688</v>
      </c>
    </row>
    <row r="33" spans="1:34" x14ac:dyDescent="0.2">
      <c r="A33" s="5" t="s">
        <v>61</v>
      </c>
      <c r="B33" s="98">
        <v>136568</v>
      </c>
      <c r="C33" s="98">
        <v>41922</v>
      </c>
      <c r="D33" s="98">
        <v>355</v>
      </c>
      <c r="E33" s="98">
        <v>178845</v>
      </c>
      <c r="F33" s="98">
        <v>19508</v>
      </c>
      <c r="G33" s="98">
        <v>189</v>
      </c>
      <c r="H33" s="98">
        <v>39950</v>
      </c>
      <c r="I33" s="98">
        <v>315</v>
      </c>
      <c r="J33" s="98">
        <v>59962</v>
      </c>
      <c r="K33" s="98">
        <v>47327</v>
      </c>
      <c r="L33" s="98">
        <v>4955900</v>
      </c>
      <c r="M33" s="98">
        <v>45</v>
      </c>
      <c r="N33" s="98">
        <v>5003272</v>
      </c>
      <c r="O33" s="98">
        <v>5063234</v>
      </c>
      <c r="P33" s="98">
        <v>238807</v>
      </c>
      <c r="Q33" s="98">
        <v>5242079</v>
      </c>
      <c r="R33" s="98">
        <v>107985</v>
      </c>
      <c r="S33" s="98">
        <v>49300</v>
      </c>
      <c r="T33" s="98">
        <v>157285</v>
      </c>
      <c r="U33" s="98">
        <v>62324</v>
      </c>
      <c r="V33" s="98">
        <v>6147</v>
      </c>
      <c r="W33" s="98">
        <v>68471</v>
      </c>
      <c r="X33" s="98">
        <v>8543</v>
      </c>
      <c r="Y33" s="98">
        <v>4150</v>
      </c>
      <c r="Z33" s="98">
        <v>12693</v>
      </c>
      <c r="AA33" s="98">
        <v>32473</v>
      </c>
      <c r="AB33" s="98">
        <v>4</v>
      </c>
      <c r="AC33" s="98">
        <v>0</v>
      </c>
      <c r="AD33" s="98">
        <v>32477</v>
      </c>
      <c r="AE33" s="98">
        <v>45986</v>
      </c>
      <c r="AF33" s="98">
        <v>3</v>
      </c>
      <c r="AG33" s="98">
        <v>3</v>
      </c>
      <c r="AH33" s="98">
        <v>45992</v>
      </c>
    </row>
    <row r="34" spans="1:34" x14ac:dyDescent="0.2">
      <c r="A34" s="5" t="s">
        <v>78</v>
      </c>
      <c r="B34" s="98">
        <v>40920</v>
      </c>
      <c r="C34" s="98">
        <v>9304</v>
      </c>
      <c r="D34" s="98">
        <v>46</v>
      </c>
      <c r="E34" s="98">
        <v>50270</v>
      </c>
      <c r="F34" s="98">
        <v>2897</v>
      </c>
      <c r="G34" s="98">
        <v>17</v>
      </c>
      <c r="H34" s="98">
        <v>5432</v>
      </c>
      <c r="I34" s="98">
        <v>0</v>
      </c>
      <c r="J34" s="98">
        <v>8346</v>
      </c>
      <c r="K34" s="98">
        <v>598</v>
      </c>
      <c r="L34" s="98">
        <v>4955900</v>
      </c>
      <c r="M34" s="98">
        <v>0</v>
      </c>
      <c r="N34" s="98">
        <v>4956498</v>
      </c>
      <c r="O34" s="98">
        <v>4964844</v>
      </c>
      <c r="P34" s="98">
        <v>58616</v>
      </c>
      <c r="Q34" s="98">
        <v>5015114</v>
      </c>
      <c r="R34" s="98">
        <v>32009</v>
      </c>
      <c r="S34" s="98">
        <v>7228</v>
      </c>
      <c r="T34" s="98">
        <v>39237</v>
      </c>
      <c r="U34" s="98">
        <v>16347</v>
      </c>
      <c r="V34" s="98">
        <v>524</v>
      </c>
      <c r="W34" s="98">
        <v>16871</v>
      </c>
      <c r="X34" s="98">
        <v>1919</v>
      </c>
      <c r="Y34" s="98">
        <v>588</v>
      </c>
      <c r="Z34" s="98">
        <v>2507</v>
      </c>
      <c r="AA34" s="98">
        <v>14638</v>
      </c>
      <c r="AB34" s="98">
        <v>1</v>
      </c>
      <c r="AC34" s="98">
        <v>0</v>
      </c>
      <c r="AD34" s="98">
        <v>14639</v>
      </c>
      <c r="AE34" s="98">
        <v>16849</v>
      </c>
      <c r="AF34" s="98">
        <v>16</v>
      </c>
      <c r="AG34" s="98">
        <v>42</v>
      </c>
      <c r="AH34" s="98">
        <v>16907</v>
      </c>
    </row>
    <row r="35" spans="1:34" x14ac:dyDescent="0.2">
      <c r="A35" s="5" t="s">
        <v>65</v>
      </c>
      <c r="B35" s="98">
        <v>29005</v>
      </c>
      <c r="C35" s="98">
        <v>7950</v>
      </c>
      <c r="D35" s="98">
        <v>37</v>
      </c>
      <c r="E35" s="98">
        <v>36992</v>
      </c>
      <c r="F35" s="98">
        <v>3916</v>
      </c>
      <c r="G35" s="98">
        <v>90</v>
      </c>
      <c r="H35" s="98">
        <v>6946</v>
      </c>
      <c r="I35" s="98">
        <v>0</v>
      </c>
      <c r="J35" s="98">
        <v>10952</v>
      </c>
      <c r="K35" s="98">
        <v>65</v>
      </c>
      <c r="L35" s="98">
        <v>4955900</v>
      </c>
      <c r="M35" s="98">
        <v>0</v>
      </c>
      <c r="N35" s="98">
        <v>4955965</v>
      </c>
      <c r="O35" s="98">
        <v>4966917</v>
      </c>
      <c r="P35" s="98">
        <v>47944</v>
      </c>
      <c r="Q35" s="98">
        <v>5003909</v>
      </c>
      <c r="R35" s="98">
        <v>22633</v>
      </c>
      <c r="S35" s="98">
        <v>8274</v>
      </c>
      <c r="T35" s="98">
        <v>30907</v>
      </c>
      <c r="U35" s="98">
        <v>13083</v>
      </c>
      <c r="V35" s="98">
        <v>2075</v>
      </c>
      <c r="W35" s="98">
        <v>15158</v>
      </c>
      <c r="X35" s="98">
        <v>1283</v>
      </c>
      <c r="Y35" s="98">
        <v>595</v>
      </c>
      <c r="Z35" s="98">
        <v>1878</v>
      </c>
      <c r="AA35" s="98">
        <v>16145</v>
      </c>
      <c r="AB35" s="98">
        <v>0</v>
      </c>
      <c r="AC35" s="98">
        <v>0</v>
      </c>
      <c r="AD35" s="98">
        <v>16145</v>
      </c>
      <c r="AE35" s="98">
        <v>9121</v>
      </c>
      <c r="AF35" s="98">
        <v>0</v>
      </c>
      <c r="AG35" s="98">
        <v>12</v>
      </c>
      <c r="AH35" s="98">
        <v>9133</v>
      </c>
    </row>
    <row r="36" spans="1:34" x14ac:dyDescent="0.2">
      <c r="A36" s="5" t="s">
        <v>18</v>
      </c>
      <c r="B36" s="98">
        <v>2544</v>
      </c>
      <c r="C36" s="98">
        <v>1169</v>
      </c>
      <c r="D36" s="98">
        <v>0</v>
      </c>
      <c r="E36" s="98">
        <v>3713</v>
      </c>
      <c r="F36" s="98">
        <v>144</v>
      </c>
      <c r="G36" s="98">
        <v>3</v>
      </c>
      <c r="H36" s="98">
        <v>330</v>
      </c>
      <c r="I36" s="98">
        <v>0</v>
      </c>
      <c r="J36" s="98">
        <v>477</v>
      </c>
      <c r="K36" s="98">
        <v>0</v>
      </c>
      <c r="L36" s="98">
        <v>4955900</v>
      </c>
      <c r="M36" s="98">
        <v>0</v>
      </c>
      <c r="N36" s="98">
        <v>4955900</v>
      </c>
      <c r="O36" s="98">
        <v>4956377</v>
      </c>
      <c r="P36" s="98">
        <v>4190</v>
      </c>
      <c r="Q36" s="98">
        <v>4960090</v>
      </c>
      <c r="R36" s="98">
        <v>2323</v>
      </c>
      <c r="S36" s="98">
        <v>354</v>
      </c>
      <c r="T36" s="98">
        <v>2677</v>
      </c>
      <c r="U36" s="98">
        <v>1273</v>
      </c>
      <c r="V36" s="98">
        <v>40</v>
      </c>
      <c r="W36" s="98">
        <v>1313</v>
      </c>
      <c r="X36" s="98">
        <v>123</v>
      </c>
      <c r="Y36" s="98">
        <v>83</v>
      </c>
      <c r="Z36" s="98">
        <v>206</v>
      </c>
      <c r="AA36" s="98">
        <v>2269</v>
      </c>
      <c r="AB36" s="98">
        <v>2</v>
      </c>
      <c r="AC36" s="98">
        <v>0</v>
      </c>
      <c r="AD36" s="98">
        <v>2271</v>
      </c>
      <c r="AE36" s="98">
        <v>1703</v>
      </c>
      <c r="AF36" s="98">
        <v>3</v>
      </c>
      <c r="AG36" s="98">
        <v>0</v>
      </c>
      <c r="AH36" s="98">
        <v>1706</v>
      </c>
    </row>
    <row r="37" spans="1:34" x14ac:dyDescent="0.2">
      <c r="A37" s="5" t="s">
        <v>67</v>
      </c>
      <c r="B37" s="98">
        <v>55650</v>
      </c>
      <c r="C37" s="98">
        <v>13177</v>
      </c>
      <c r="D37" s="98">
        <v>352</v>
      </c>
      <c r="E37" s="98">
        <v>69179</v>
      </c>
      <c r="F37" s="98">
        <v>8809</v>
      </c>
      <c r="G37" s="98">
        <v>107</v>
      </c>
      <c r="H37" s="98">
        <v>14967</v>
      </c>
      <c r="I37" s="98">
        <v>0</v>
      </c>
      <c r="J37" s="98">
        <v>23883</v>
      </c>
      <c r="K37" s="98">
        <v>197146</v>
      </c>
      <c r="L37" s="98">
        <v>4955900</v>
      </c>
      <c r="M37" s="98">
        <v>0</v>
      </c>
      <c r="N37" s="98">
        <v>5153046</v>
      </c>
      <c r="O37" s="98">
        <v>5176929</v>
      </c>
      <c r="P37" s="98">
        <v>93062</v>
      </c>
      <c r="Q37" s="98">
        <v>5246108</v>
      </c>
      <c r="R37" s="98">
        <v>37292</v>
      </c>
      <c r="S37" s="98">
        <v>18432</v>
      </c>
      <c r="T37" s="98">
        <v>55724</v>
      </c>
      <c r="U37" s="98">
        <v>25098</v>
      </c>
      <c r="V37" s="98">
        <v>3414</v>
      </c>
      <c r="W37" s="98">
        <v>28512</v>
      </c>
      <c r="X37" s="98">
        <v>6808</v>
      </c>
      <c r="Y37" s="98">
        <v>2018</v>
      </c>
      <c r="Z37" s="98">
        <v>8826</v>
      </c>
      <c r="AA37" s="98">
        <v>22396</v>
      </c>
      <c r="AB37" s="98">
        <v>4</v>
      </c>
      <c r="AC37" s="98">
        <v>0</v>
      </c>
      <c r="AD37" s="98">
        <v>22400</v>
      </c>
      <c r="AE37" s="98">
        <v>20195</v>
      </c>
      <c r="AF37" s="98">
        <v>0</v>
      </c>
      <c r="AG37" s="98">
        <v>20</v>
      </c>
      <c r="AH37" s="98">
        <v>20215</v>
      </c>
    </row>
    <row r="38" spans="1:34" x14ac:dyDescent="0.2">
      <c r="A38" s="5" t="s">
        <v>88</v>
      </c>
      <c r="B38" s="98">
        <v>5708</v>
      </c>
      <c r="C38" s="98">
        <v>2373</v>
      </c>
      <c r="D38" s="98">
        <v>0</v>
      </c>
      <c r="E38" s="98">
        <v>8081</v>
      </c>
      <c r="F38" s="98">
        <v>257</v>
      </c>
      <c r="G38" s="98">
        <v>2</v>
      </c>
      <c r="H38" s="98">
        <v>696</v>
      </c>
      <c r="I38" s="98">
        <v>0</v>
      </c>
      <c r="J38" s="98">
        <v>955</v>
      </c>
      <c r="K38" s="98">
        <v>0</v>
      </c>
      <c r="L38" s="98">
        <v>4955900</v>
      </c>
      <c r="M38" s="98">
        <v>0</v>
      </c>
      <c r="N38" s="98">
        <v>4955900</v>
      </c>
      <c r="O38" s="98">
        <v>4956855</v>
      </c>
      <c r="P38" s="98">
        <v>9036</v>
      </c>
      <c r="Q38" s="98">
        <v>4964936</v>
      </c>
      <c r="R38" s="98">
        <v>5986</v>
      </c>
      <c r="S38" s="98">
        <v>836</v>
      </c>
      <c r="T38" s="98">
        <v>6822</v>
      </c>
      <c r="U38" s="98">
        <v>1877</v>
      </c>
      <c r="V38" s="98">
        <v>81</v>
      </c>
      <c r="W38" s="98">
        <v>1958</v>
      </c>
      <c r="X38" s="98">
        <v>218</v>
      </c>
      <c r="Y38" s="98">
        <v>38</v>
      </c>
      <c r="Z38" s="98">
        <v>256</v>
      </c>
      <c r="AA38" s="98">
        <v>3586</v>
      </c>
      <c r="AB38" s="98">
        <v>0</v>
      </c>
      <c r="AC38" s="98">
        <v>0</v>
      </c>
      <c r="AD38" s="98">
        <v>3586</v>
      </c>
      <c r="AE38" s="98">
        <v>3221</v>
      </c>
      <c r="AF38" s="98">
        <v>0</v>
      </c>
      <c r="AG38" s="98">
        <v>11</v>
      </c>
      <c r="AH38" s="98">
        <v>3232</v>
      </c>
    </row>
    <row r="39" spans="1:34" x14ac:dyDescent="0.2">
      <c r="A39" s="5" t="s">
        <v>69</v>
      </c>
      <c r="B39" s="98">
        <v>85842</v>
      </c>
      <c r="C39" s="98">
        <v>10907</v>
      </c>
      <c r="D39" s="98">
        <v>147</v>
      </c>
      <c r="E39" s="98">
        <v>96896</v>
      </c>
      <c r="F39" s="98">
        <v>9380</v>
      </c>
      <c r="G39" s="98">
        <v>65</v>
      </c>
      <c r="H39" s="98">
        <v>17573</v>
      </c>
      <c r="I39" s="98">
        <v>0</v>
      </c>
      <c r="J39" s="98">
        <v>27018</v>
      </c>
      <c r="K39" s="98">
        <v>945</v>
      </c>
      <c r="L39" s="98">
        <v>4955900</v>
      </c>
      <c r="M39" s="98">
        <v>0</v>
      </c>
      <c r="N39" s="98">
        <v>4956845</v>
      </c>
      <c r="O39" s="98">
        <v>4983863</v>
      </c>
      <c r="P39" s="98">
        <v>123914</v>
      </c>
      <c r="Q39" s="98">
        <v>5080759</v>
      </c>
      <c r="R39" s="98">
        <v>43245</v>
      </c>
      <c r="S39" s="98">
        <v>22420</v>
      </c>
      <c r="T39" s="98">
        <v>65665</v>
      </c>
      <c r="U39" s="98">
        <v>49192</v>
      </c>
      <c r="V39" s="98">
        <v>2763</v>
      </c>
      <c r="W39" s="98">
        <v>51955</v>
      </c>
      <c r="X39" s="98">
        <v>4463</v>
      </c>
      <c r="Y39" s="98">
        <v>1799</v>
      </c>
      <c r="Z39" s="98">
        <v>6262</v>
      </c>
      <c r="AA39" s="98">
        <v>17539</v>
      </c>
      <c r="AB39" s="98">
        <v>2</v>
      </c>
      <c r="AC39" s="98">
        <v>0</v>
      </c>
      <c r="AD39" s="98">
        <v>17541</v>
      </c>
      <c r="AE39" s="98">
        <v>22166</v>
      </c>
      <c r="AF39" s="98">
        <v>11</v>
      </c>
      <c r="AG39" s="98">
        <v>42</v>
      </c>
      <c r="AH39" s="98">
        <v>22219</v>
      </c>
    </row>
    <row r="40" spans="1:34" x14ac:dyDescent="0.2">
      <c r="A40" s="5" t="s">
        <v>71</v>
      </c>
      <c r="B40" s="98">
        <v>235257</v>
      </c>
      <c r="C40" s="98">
        <v>47544</v>
      </c>
      <c r="D40" s="98">
        <v>403</v>
      </c>
      <c r="E40" s="98">
        <v>283204</v>
      </c>
      <c r="F40" s="98">
        <v>32591</v>
      </c>
      <c r="G40" s="98">
        <v>435</v>
      </c>
      <c r="H40" s="98">
        <v>59074</v>
      </c>
      <c r="I40" s="98">
        <v>0</v>
      </c>
      <c r="J40" s="98">
        <v>92100</v>
      </c>
      <c r="K40" s="98">
        <v>18027</v>
      </c>
      <c r="L40" s="98">
        <v>4955900</v>
      </c>
      <c r="M40" s="98">
        <v>0</v>
      </c>
      <c r="N40" s="98">
        <v>4973927</v>
      </c>
      <c r="O40" s="98">
        <v>5066027</v>
      </c>
      <c r="P40" s="98">
        <v>375304</v>
      </c>
      <c r="Q40" s="98">
        <v>5349231</v>
      </c>
      <c r="R40" s="98">
        <v>134639</v>
      </c>
      <c r="S40" s="98">
        <v>65826</v>
      </c>
      <c r="T40" s="98">
        <v>200465</v>
      </c>
      <c r="U40" s="98">
        <v>129008</v>
      </c>
      <c r="V40" s="98">
        <v>17771</v>
      </c>
      <c r="W40" s="98">
        <v>146779</v>
      </c>
      <c r="X40" s="98">
        <v>19683</v>
      </c>
      <c r="Y40" s="98">
        <v>8416</v>
      </c>
      <c r="Z40" s="98">
        <v>28099</v>
      </c>
      <c r="AA40" s="98">
        <v>49386</v>
      </c>
      <c r="AB40" s="98">
        <v>5</v>
      </c>
      <c r="AC40" s="98">
        <v>0</v>
      </c>
      <c r="AD40" s="98">
        <v>49391</v>
      </c>
      <c r="AE40" s="98">
        <v>114634</v>
      </c>
      <c r="AF40" s="98">
        <v>32</v>
      </c>
      <c r="AG40" s="98">
        <v>254</v>
      </c>
      <c r="AH40" s="98">
        <v>114920</v>
      </c>
    </row>
    <row r="41" spans="1:34" x14ac:dyDescent="0.2">
      <c r="A41" s="5" t="s">
        <v>73</v>
      </c>
      <c r="B41" s="98">
        <v>28389</v>
      </c>
      <c r="C41" s="98">
        <v>10947</v>
      </c>
      <c r="D41" s="98">
        <v>97</v>
      </c>
      <c r="E41" s="98">
        <v>39433</v>
      </c>
      <c r="F41" s="98">
        <v>12083</v>
      </c>
      <c r="G41" s="98">
        <v>81</v>
      </c>
      <c r="H41" s="98">
        <v>18219</v>
      </c>
      <c r="I41" s="98">
        <v>0</v>
      </c>
      <c r="J41" s="98">
        <v>30383</v>
      </c>
      <c r="K41" s="98">
        <v>15475</v>
      </c>
      <c r="L41" s="98">
        <v>4955900</v>
      </c>
      <c r="M41" s="98">
        <v>1</v>
      </c>
      <c r="N41" s="98">
        <v>4971376</v>
      </c>
      <c r="O41" s="98">
        <v>5001759</v>
      </c>
      <c r="P41" s="98">
        <v>69816</v>
      </c>
      <c r="Q41" s="98">
        <v>5041192</v>
      </c>
      <c r="R41" s="98">
        <v>30087</v>
      </c>
      <c r="S41" s="98">
        <v>24351</v>
      </c>
      <c r="T41" s="98">
        <v>54438</v>
      </c>
      <c r="U41" s="98">
        <v>7402</v>
      </c>
      <c r="V41" s="98">
        <v>3228</v>
      </c>
      <c r="W41" s="98">
        <v>10630</v>
      </c>
      <c r="X41" s="98">
        <v>1949</v>
      </c>
      <c r="Y41" s="98">
        <v>2770</v>
      </c>
      <c r="Z41" s="98">
        <v>4719</v>
      </c>
      <c r="AA41" s="98">
        <v>44279</v>
      </c>
      <c r="AB41" s="98">
        <v>19</v>
      </c>
      <c r="AC41" s="98">
        <v>3</v>
      </c>
      <c r="AD41" s="98">
        <v>44301</v>
      </c>
      <c r="AE41" s="98">
        <v>14902</v>
      </c>
      <c r="AF41" s="98">
        <v>60</v>
      </c>
      <c r="AG41" s="98">
        <v>112</v>
      </c>
      <c r="AH41" s="98">
        <v>15074</v>
      </c>
    </row>
    <row r="42" spans="1:34" x14ac:dyDescent="0.2">
      <c r="A42" s="5" t="s">
        <v>14</v>
      </c>
      <c r="B42" s="98">
        <v>65883</v>
      </c>
      <c r="C42" s="98">
        <v>14968</v>
      </c>
      <c r="D42" s="98">
        <v>177</v>
      </c>
      <c r="E42" s="98">
        <v>81028</v>
      </c>
      <c r="F42" s="98">
        <v>9896</v>
      </c>
      <c r="G42" s="98">
        <v>198</v>
      </c>
      <c r="H42" s="98">
        <v>18936</v>
      </c>
      <c r="I42" s="98">
        <v>0</v>
      </c>
      <c r="J42" s="98">
        <v>29030</v>
      </c>
      <c r="K42" s="98">
        <v>31388</v>
      </c>
      <c r="L42" s="98">
        <v>4955900</v>
      </c>
      <c r="M42" s="98">
        <v>0</v>
      </c>
      <c r="N42" s="98">
        <v>4987288</v>
      </c>
      <c r="O42" s="98">
        <v>5016318</v>
      </c>
      <c r="P42" s="98">
        <v>110058</v>
      </c>
      <c r="Q42" s="98">
        <v>5097346</v>
      </c>
      <c r="R42" s="98">
        <v>51980</v>
      </c>
      <c r="S42" s="98">
        <v>24751</v>
      </c>
      <c r="T42" s="98">
        <v>76731</v>
      </c>
      <c r="U42" s="98">
        <v>25859</v>
      </c>
      <c r="V42" s="98">
        <v>2643</v>
      </c>
      <c r="W42" s="98">
        <v>28502</v>
      </c>
      <c r="X42" s="98">
        <v>3198</v>
      </c>
      <c r="Y42" s="98">
        <v>1622</v>
      </c>
      <c r="Z42" s="98">
        <v>4820</v>
      </c>
      <c r="AA42" s="98">
        <v>22974</v>
      </c>
      <c r="AB42" s="98">
        <v>0</v>
      </c>
      <c r="AC42" s="98">
        <v>2</v>
      </c>
      <c r="AD42" s="98">
        <v>22976</v>
      </c>
      <c r="AE42" s="98">
        <v>26630</v>
      </c>
      <c r="AF42" s="98">
        <v>6</v>
      </c>
      <c r="AG42" s="98">
        <v>38</v>
      </c>
      <c r="AH42" s="98">
        <v>26674</v>
      </c>
    </row>
    <row r="43" spans="1:34" x14ac:dyDescent="0.2">
      <c r="A43" s="5" t="s">
        <v>82</v>
      </c>
      <c r="B43" s="98">
        <v>117992</v>
      </c>
      <c r="C43" s="98">
        <v>13077</v>
      </c>
      <c r="D43" s="98">
        <v>89</v>
      </c>
      <c r="E43" s="98">
        <v>131158</v>
      </c>
      <c r="F43" s="98">
        <v>17377</v>
      </c>
      <c r="G43" s="98">
        <v>444</v>
      </c>
      <c r="H43" s="98">
        <v>42151</v>
      </c>
      <c r="I43" s="98">
        <v>4329</v>
      </c>
      <c r="J43" s="98">
        <v>64301</v>
      </c>
      <c r="K43" s="98">
        <v>4780</v>
      </c>
      <c r="L43" s="98">
        <v>4955900</v>
      </c>
      <c r="M43" s="98">
        <v>0</v>
      </c>
      <c r="N43" s="98">
        <v>4960680</v>
      </c>
      <c r="O43" s="98">
        <v>5024981</v>
      </c>
      <c r="P43" s="98">
        <v>195459</v>
      </c>
      <c r="Q43" s="98">
        <v>5156139</v>
      </c>
      <c r="R43" s="98">
        <v>71145</v>
      </c>
      <c r="S43" s="98">
        <v>45772</v>
      </c>
      <c r="T43" s="98">
        <v>116917</v>
      </c>
      <c r="U43" s="98">
        <v>51399</v>
      </c>
      <c r="V43" s="98">
        <v>10188</v>
      </c>
      <c r="W43" s="98">
        <v>61587</v>
      </c>
      <c r="X43" s="98">
        <v>8624</v>
      </c>
      <c r="Y43" s="98">
        <v>3969</v>
      </c>
      <c r="Z43" s="98">
        <v>12593</v>
      </c>
      <c r="AA43" s="98">
        <v>32056</v>
      </c>
      <c r="AB43" s="98">
        <v>0</v>
      </c>
      <c r="AC43" s="98">
        <v>0</v>
      </c>
      <c r="AD43" s="98">
        <v>32056</v>
      </c>
      <c r="AE43" s="98">
        <v>48632</v>
      </c>
      <c r="AF43" s="98">
        <v>7</v>
      </c>
      <c r="AG43" s="98">
        <v>13</v>
      </c>
      <c r="AH43" s="98">
        <v>48652</v>
      </c>
    </row>
    <row r="44" spans="1:34" x14ac:dyDescent="0.2">
      <c r="A44" s="5" t="s">
        <v>84</v>
      </c>
      <c r="B44" s="98">
        <v>56724</v>
      </c>
      <c r="C44" s="98">
        <v>12407</v>
      </c>
      <c r="D44" s="98">
        <v>91</v>
      </c>
      <c r="E44" s="98">
        <v>69222</v>
      </c>
      <c r="F44" s="98">
        <v>6513</v>
      </c>
      <c r="G44" s="98">
        <v>60</v>
      </c>
      <c r="H44" s="98">
        <v>15309</v>
      </c>
      <c r="I44" s="98">
        <v>0</v>
      </c>
      <c r="J44" s="98">
        <v>21882</v>
      </c>
      <c r="K44" s="98">
        <v>5</v>
      </c>
      <c r="L44" s="98">
        <v>4955900</v>
      </c>
      <c r="M44" s="98">
        <v>0</v>
      </c>
      <c r="N44" s="98">
        <v>4955905</v>
      </c>
      <c r="O44" s="98">
        <v>4977787</v>
      </c>
      <c r="P44" s="98">
        <v>91104</v>
      </c>
      <c r="Q44" s="98">
        <v>5047009</v>
      </c>
      <c r="R44" s="98">
        <v>38643</v>
      </c>
      <c r="S44" s="98">
        <v>19121</v>
      </c>
      <c r="T44" s="98">
        <v>57764</v>
      </c>
      <c r="U44" s="98">
        <v>27998</v>
      </c>
      <c r="V44" s="98">
        <v>1313</v>
      </c>
      <c r="W44" s="98">
        <v>29311</v>
      </c>
      <c r="X44" s="98">
        <v>2551</v>
      </c>
      <c r="Y44" s="98">
        <v>1433</v>
      </c>
      <c r="Z44" s="98">
        <v>3984</v>
      </c>
      <c r="AA44" s="98">
        <v>21724</v>
      </c>
      <c r="AB44" s="98">
        <v>2</v>
      </c>
      <c r="AC44" s="98">
        <v>0</v>
      </c>
      <c r="AD44" s="98">
        <v>21726</v>
      </c>
      <c r="AE44" s="98">
        <v>21380</v>
      </c>
      <c r="AF44" s="98">
        <v>1</v>
      </c>
      <c r="AG44" s="98">
        <v>64</v>
      </c>
      <c r="AH44" s="98">
        <v>21445</v>
      </c>
    </row>
    <row r="45" spans="1:34" x14ac:dyDescent="0.2">
      <c r="A45" s="5" t="s">
        <v>90</v>
      </c>
      <c r="B45" s="98">
        <v>242553</v>
      </c>
      <c r="C45" s="98">
        <v>67587</v>
      </c>
      <c r="D45" s="98">
        <v>990</v>
      </c>
      <c r="E45" s="98">
        <v>311130</v>
      </c>
      <c r="F45" s="98">
        <v>27378</v>
      </c>
      <c r="G45" s="98">
        <v>300</v>
      </c>
      <c r="H45" s="98">
        <v>63360</v>
      </c>
      <c r="I45" s="98">
        <v>22906</v>
      </c>
      <c r="J45" s="98">
        <v>113944</v>
      </c>
      <c r="K45" s="98">
        <v>51101</v>
      </c>
      <c r="L45" s="98">
        <v>4955900</v>
      </c>
      <c r="M45" s="98">
        <v>0</v>
      </c>
      <c r="N45" s="98">
        <v>5007001</v>
      </c>
      <c r="O45" s="98">
        <v>5120945</v>
      </c>
      <c r="P45" s="98">
        <v>425074</v>
      </c>
      <c r="Q45" s="98">
        <v>5432075</v>
      </c>
      <c r="R45" s="98">
        <v>206587</v>
      </c>
      <c r="S45" s="98">
        <v>74815</v>
      </c>
      <c r="T45" s="98">
        <v>281402</v>
      </c>
      <c r="U45" s="98">
        <v>91349</v>
      </c>
      <c r="V45" s="98">
        <v>10002</v>
      </c>
      <c r="W45" s="98">
        <v>101351</v>
      </c>
      <c r="X45" s="98">
        <v>13221</v>
      </c>
      <c r="Y45" s="98">
        <v>6174</v>
      </c>
      <c r="Z45" s="98">
        <v>19395</v>
      </c>
      <c r="AA45" s="98">
        <v>50493</v>
      </c>
      <c r="AB45" s="98">
        <v>4</v>
      </c>
      <c r="AC45" s="98">
        <v>0</v>
      </c>
      <c r="AD45" s="98">
        <v>50497</v>
      </c>
      <c r="AE45" s="98">
        <v>63876</v>
      </c>
      <c r="AF45" s="98">
        <v>38</v>
      </c>
      <c r="AG45" s="98">
        <v>26</v>
      </c>
      <c r="AH45" s="98">
        <v>63940</v>
      </c>
    </row>
    <row r="46" spans="1:34" x14ac:dyDescent="0.2">
      <c r="A46" s="5" t="s">
        <v>93</v>
      </c>
      <c r="B46" s="98">
        <v>42865</v>
      </c>
      <c r="C46" s="98">
        <v>21841</v>
      </c>
      <c r="D46" s="98">
        <v>138</v>
      </c>
      <c r="E46" s="98">
        <v>64844</v>
      </c>
      <c r="F46" s="98">
        <v>6393</v>
      </c>
      <c r="G46" s="98">
        <v>49</v>
      </c>
      <c r="H46" s="98">
        <v>13325</v>
      </c>
      <c r="I46" s="98">
        <v>0</v>
      </c>
      <c r="J46" s="98">
        <v>19767</v>
      </c>
      <c r="K46" s="98">
        <v>1465</v>
      </c>
      <c r="L46" s="98">
        <v>4955900</v>
      </c>
      <c r="M46" s="98">
        <v>0</v>
      </c>
      <c r="N46" s="98">
        <v>4957365</v>
      </c>
      <c r="O46" s="98">
        <v>4977132</v>
      </c>
      <c r="P46" s="98">
        <v>84611</v>
      </c>
      <c r="Q46" s="98">
        <v>5041976</v>
      </c>
      <c r="R46" s="98">
        <v>46135</v>
      </c>
      <c r="S46" s="98">
        <v>17041</v>
      </c>
      <c r="T46" s="98">
        <v>63176</v>
      </c>
      <c r="U46" s="98">
        <v>15717</v>
      </c>
      <c r="V46" s="98">
        <v>1514</v>
      </c>
      <c r="W46" s="98">
        <v>17231</v>
      </c>
      <c r="X46" s="98">
        <v>3004</v>
      </c>
      <c r="Y46" s="98">
        <v>1199</v>
      </c>
      <c r="Z46" s="98">
        <v>4203</v>
      </c>
      <c r="AA46" s="98">
        <v>20461</v>
      </c>
      <c r="AB46" s="98">
        <v>0</v>
      </c>
      <c r="AC46" s="98">
        <v>0</v>
      </c>
      <c r="AD46" s="98">
        <v>20461</v>
      </c>
      <c r="AE46" s="98">
        <v>18253</v>
      </c>
      <c r="AF46" s="98">
        <v>0</v>
      </c>
      <c r="AG46" s="98">
        <v>0</v>
      </c>
      <c r="AH46" s="98">
        <v>18253</v>
      </c>
    </row>
    <row r="47" spans="1:34" x14ac:dyDescent="0.2">
      <c r="A47" s="5" t="s">
        <v>95</v>
      </c>
      <c r="B47" s="98">
        <v>101989</v>
      </c>
      <c r="C47" s="98">
        <v>34848</v>
      </c>
      <c r="D47" s="98">
        <v>426</v>
      </c>
      <c r="E47" s="98">
        <v>137263</v>
      </c>
      <c r="F47" s="98">
        <v>18542</v>
      </c>
      <c r="G47" s="98">
        <v>333</v>
      </c>
      <c r="H47" s="98">
        <v>34931</v>
      </c>
      <c r="I47" s="98">
        <v>2329</v>
      </c>
      <c r="J47" s="98">
        <v>56135</v>
      </c>
      <c r="K47" s="98">
        <v>5396</v>
      </c>
      <c r="L47" s="98">
        <v>4955900</v>
      </c>
      <c r="M47" s="98">
        <v>0</v>
      </c>
      <c r="N47" s="98">
        <v>4961296</v>
      </c>
      <c r="O47" s="98">
        <v>5017431</v>
      </c>
      <c r="P47" s="98">
        <v>193398</v>
      </c>
      <c r="Q47" s="98">
        <v>5154694</v>
      </c>
      <c r="R47" s="98">
        <v>89199</v>
      </c>
      <c r="S47" s="98">
        <v>44155</v>
      </c>
      <c r="T47" s="98">
        <v>133354</v>
      </c>
      <c r="U47" s="98">
        <v>42793</v>
      </c>
      <c r="V47" s="98">
        <v>6611</v>
      </c>
      <c r="W47" s="98">
        <v>49404</v>
      </c>
      <c r="X47" s="98">
        <v>5286</v>
      </c>
      <c r="Y47" s="98">
        <v>3007</v>
      </c>
      <c r="Z47" s="98">
        <v>8293</v>
      </c>
      <c r="AA47" s="98">
        <v>36628</v>
      </c>
      <c r="AB47" s="98">
        <v>2</v>
      </c>
      <c r="AC47" s="98">
        <v>0</v>
      </c>
      <c r="AD47" s="98">
        <v>36630</v>
      </c>
      <c r="AE47" s="98">
        <v>32461</v>
      </c>
      <c r="AF47" s="98">
        <v>10</v>
      </c>
      <c r="AG47" s="98">
        <v>11</v>
      </c>
      <c r="AH47" s="98">
        <v>32482</v>
      </c>
    </row>
    <row r="48" spans="1:34" x14ac:dyDescent="0.2">
      <c r="A48" s="5" t="s">
        <v>62</v>
      </c>
      <c r="B48" s="98">
        <v>8907</v>
      </c>
      <c r="C48" s="98">
        <v>1011</v>
      </c>
      <c r="D48" s="98">
        <v>0</v>
      </c>
      <c r="E48" s="98">
        <v>9918</v>
      </c>
      <c r="F48" s="98">
        <v>472</v>
      </c>
      <c r="G48" s="98">
        <v>9</v>
      </c>
      <c r="H48" s="98">
        <v>905</v>
      </c>
      <c r="I48" s="98">
        <v>0</v>
      </c>
      <c r="J48" s="98">
        <v>1386</v>
      </c>
      <c r="K48" s="98">
        <v>0</v>
      </c>
      <c r="L48" s="98">
        <v>4955900</v>
      </c>
      <c r="M48" s="98">
        <v>0</v>
      </c>
      <c r="N48" s="98">
        <v>4955900</v>
      </c>
      <c r="O48" s="98">
        <v>4957286</v>
      </c>
      <c r="P48" s="98">
        <v>11304</v>
      </c>
      <c r="Q48" s="98">
        <v>4967204</v>
      </c>
      <c r="R48" s="98">
        <v>5168</v>
      </c>
      <c r="S48" s="98">
        <v>1164</v>
      </c>
      <c r="T48" s="98">
        <v>6332</v>
      </c>
      <c r="U48" s="98">
        <v>4354</v>
      </c>
      <c r="V48" s="98">
        <v>99</v>
      </c>
      <c r="W48" s="98">
        <v>4453</v>
      </c>
      <c r="X48" s="98">
        <v>396</v>
      </c>
      <c r="Y48" s="98">
        <v>119</v>
      </c>
      <c r="Z48" s="98">
        <v>515</v>
      </c>
      <c r="AA48" s="98">
        <v>3075</v>
      </c>
      <c r="AB48" s="98">
        <v>0</v>
      </c>
      <c r="AC48" s="98">
        <v>0</v>
      </c>
      <c r="AD48" s="98">
        <v>3075</v>
      </c>
      <c r="AE48" s="98">
        <v>3698</v>
      </c>
      <c r="AF48" s="98">
        <v>1</v>
      </c>
      <c r="AG48" s="98">
        <v>0</v>
      </c>
      <c r="AH48" s="98">
        <v>3699</v>
      </c>
    </row>
    <row r="49" spans="1:34" x14ac:dyDescent="0.2">
      <c r="A49" s="5" t="s">
        <v>97</v>
      </c>
      <c r="B49" s="98">
        <v>31334</v>
      </c>
      <c r="C49" s="98">
        <v>7028</v>
      </c>
      <c r="D49" s="98">
        <v>82</v>
      </c>
      <c r="E49" s="98">
        <v>38444</v>
      </c>
      <c r="F49" s="98">
        <v>7700</v>
      </c>
      <c r="G49" s="98">
        <v>114</v>
      </c>
      <c r="H49" s="98">
        <v>14416</v>
      </c>
      <c r="I49" s="98">
        <v>0</v>
      </c>
      <c r="J49" s="98">
        <v>22230</v>
      </c>
      <c r="K49" s="98">
        <v>87909</v>
      </c>
      <c r="L49" s="98">
        <v>4955900</v>
      </c>
      <c r="M49" s="98">
        <v>0</v>
      </c>
      <c r="N49" s="98">
        <v>5043809</v>
      </c>
      <c r="O49" s="98">
        <v>5066039</v>
      </c>
      <c r="P49" s="98">
        <v>60674</v>
      </c>
      <c r="Q49" s="98">
        <v>5104483</v>
      </c>
      <c r="R49" s="98">
        <v>23381</v>
      </c>
      <c r="S49" s="98">
        <v>17676</v>
      </c>
      <c r="T49" s="98">
        <v>41057</v>
      </c>
      <c r="U49" s="98">
        <v>10799</v>
      </c>
      <c r="V49" s="98">
        <v>3075</v>
      </c>
      <c r="W49" s="98">
        <v>13874</v>
      </c>
      <c r="X49" s="98">
        <v>4278</v>
      </c>
      <c r="Y49" s="98">
        <v>1463</v>
      </c>
      <c r="Z49" s="98">
        <v>5741</v>
      </c>
      <c r="AA49" s="98">
        <v>16808</v>
      </c>
      <c r="AB49" s="98">
        <v>2</v>
      </c>
      <c r="AC49" s="98">
        <v>0</v>
      </c>
      <c r="AD49" s="98">
        <v>16810</v>
      </c>
      <c r="AE49" s="98">
        <v>14116</v>
      </c>
      <c r="AF49" s="98">
        <v>0</v>
      </c>
      <c r="AG49" s="98">
        <v>3</v>
      </c>
      <c r="AH49" s="98">
        <v>14119</v>
      </c>
    </row>
    <row r="50" spans="1:34" x14ac:dyDescent="0.2">
      <c r="E50" s="102"/>
      <c r="H50" s="103"/>
      <c r="J50" s="102"/>
    </row>
    <row r="52" spans="1:34" x14ac:dyDescent="0.2">
      <c r="E52" s="10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16D5-846C-4589-83AE-74DE5531D9FE}">
  <sheetPr>
    <tabColor theme="8" tint="-0.249977111117893"/>
  </sheetPr>
  <dimension ref="A1:I4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5" customWidth="1"/>
    <col min="2" max="2" width="15.28515625" style="5" customWidth="1"/>
    <col min="3" max="3" width="15.28515625" style="101" customWidth="1"/>
    <col min="4" max="5" width="9.140625" style="101"/>
    <col min="6" max="6" width="15.7109375" style="101" customWidth="1"/>
    <col min="7" max="7" width="15.5703125" style="101" customWidth="1"/>
    <col min="8" max="8" width="16.28515625" style="101" customWidth="1"/>
    <col min="9" max="9" width="11.42578125" style="101" bestFit="1" customWidth="1"/>
    <col min="10" max="16384" width="9.140625" style="5"/>
  </cols>
  <sheetData>
    <row r="1" spans="1:9" s="6" customFormat="1" ht="63.75" x14ac:dyDescent="0.2">
      <c r="A1" s="97" t="s">
        <v>0</v>
      </c>
      <c r="B1" s="97" t="s">
        <v>194</v>
      </c>
      <c r="C1" s="96" t="s">
        <v>210</v>
      </c>
      <c r="D1" s="96" t="s">
        <v>195</v>
      </c>
      <c r="E1" s="96" t="s">
        <v>196</v>
      </c>
      <c r="F1" s="96" t="s">
        <v>197</v>
      </c>
      <c r="G1" s="96" t="s">
        <v>198</v>
      </c>
      <c r="H1" s="96" t="s">
        <v>199</v>
      </c>
      <c r="I1" s="96" t="s">
        <v>200</v>
      </c>
    </row>
    <row r="2" spans="1:9" x14ac:dyDescent="0.2">
      <c r="A2" s="7" t="s">
        <v>19</v>
      </c>
      <c r="B2" s="8" t="s">
        <v>20</v>
      </c>
      <c r="C2" s="98">
        <v>22583</v>
      </c>
      <c r="D2" s="98">
        <v>1172</v>
      </c>
      <c r="E2" s="98">
        <v>50</v>
      </c>
      <c r="F2" s="98">
        <v>2</v>
      </c>
      <c r="G2" s="98">
        <v>50</v>
      </c>
      <c r="H2" s="99">
        <v>13080</v>
      </c>
      <c r="I2" s="98">
        <v>1717</v>
      </c>
    </row>
    <row r="3" spans="1:9" x14ac:dyDescent="0.2">
      <c r="A3" s="7" t="s">
        <v>40</v>
      </c>
      <c r="B3" s="8" t="s">
        <v>41</v>
      </c>
      <c r="C3" s="98">
        <v>3778</v>
      </c>
      <c r="D3" s="98">
        <v>1404</v>
      </c>
      <c r="E3" s="98">
        <v>52</v>
      </c>
      <c r="F3" s="98">
        <v>0</v>
      </c>
      <c r="G3" s="98">
        <v>13</v>
      </c>
      <c r="H3" s="99">
        <v>10209</v>
      </c>
      <c r="I3" s="98">
        <v>580</v>
      </c>
    </row>
    <row r="4" spans="1:9" x14ac:dyDescent="0.2">
      <c r="A4" s="7" t="s">
        <v>12</v>
      </c>
      <c r="B4" s="8" t="s">
        <v>13</v>
      </c>
      <c r="C4" s="98">
        <v>17153</v>
      </c>
      <c r="D4" s="98">
        <v>2248</v>
      </c>
      <c r="E4" s="98">
        <v>52</v>
      </c>
      <c r="F4" s="98">
        <v>0</v>
      </c>
      <c r="G4" s="98">
        <v>41</v>
      </c>
      <c r="H4" s="99">
        <v>144041</v>
      </c>
      <c r="I4" s="98">
        <v>10352</v>
      </c>
    </row>
    <row r="5" spans="1:9" x14ac:dyDescent="0.2">
      <c r="A5" s="7" t="s">
        <v>49</v>
      </c>
      <c r="B5" s="8" t="s">
        <v>50</v>
      </c>
      <c r="C5" s="98">
        <v>3616</v>
      </c>
      <c r="D5" s="98">
        <v>1943</v>
      </c>
      <c r="E5" s="98">
        <v>52</v>
      </c>
      <c r="F5" s="98">
        <v>0</v>
      </c>
      <c r="G5" s="98">
        <v>40</v>
      </c>
      <c r="H5" s="99">
        <v>26211</v>
      </c>
      <c r="I5" s="98">
        <v>1740</v>
      </c>
    </row>
    <row r="6" spans="1:9" x14ac:dyDescent="0.2">
      <c r="A6" s="7" t="s">
        <v>74</v>
      </c>
      <c r="B6" s="8" t="s">
        <v>75</v>
      </c>
      <c r="C6" s="98">
        <v>8020</v>
      </c>
      <c r="D6" s="98">
        <v>1788</v>
      </c>
      <c r="E6" s="98">
        <v>52</v>
      </c>
      <c r="F6" s="98">
        <v>0</v>
      </c>
      <c r="G6" s="98">
        <v>26</v>
      </c>
      <c r="H6" s="99">
        <v>15573</v>
      </c>
      <c r="I6" s="98">
        <v>1482</v>
      </c>
    </row>
    <row r="7" spans="1:9" x14ac:dyDescent="0.2">
      <c r="A7" s="7" t="s">
        <v>23</v>
      </c>
      <c r="B7" s="8" t="s">
        <v>24</v>
      </c>
      <c r="C7" s="98">
        <v>35688</v>
      </c>
      <c r="D7" s="98">
        <v>3276</v>
      </c>
      <c r="E7" s="98">
        <v>51</v>
      </c>
      <c r="F7" s="98">
        <v>2</v>
      </c>
      <c r="G7" s="98">
        <v>96</v>
      </c>
      <c r="H7" s="99">
        <v>169353</v>
      </c>
      <c r="I7" s="98">
        <v>8282</v>
      </c>
    </row>
    <row r="8" spans="1:9" x14ac:dyDescent="0.2">
      <c r="A8" s="7" t="s">
        <v>25</v>
      </c>
      <c r="B8" s="8" t="s">
        <v>26</v>
      </c>
      <c r="C8" s="98">
        <v>82934</v>
      </c>
      <c r="D8" s="98">
        <v>11014</v>
      </c>
      <c r="E8" s="98">
        <v>52</v>
      </c>
      <c r="F8" s="98">
        <v>3</v>
      </c>
      <c r="G8" s="98">
        <v>282</v>
      </c>
      <c r="H8" s="99">
        <v>291088</v>
      </c>
      <c r="I8" s="98">
        <v>29823</v>
      </c>
    </row>
    <row r="9" spans="1:9" x14ac:dyDescent="0.2">
      <c r="A9" s="7" t="s">
        <v>21</v>
      </c>
      <c r="B9" s="8" t="s">
        <v>22</v>
      </c>
      <c r="C9" s="98">
        <v>7997</v>
      </c>
      <c r="D9" s="98">
        <v>1975</v>
      </c>
      <c r="E9" s="98">
        <v>52</v>
      </c>
      <c r="F9" s="98">
        <v>0</v>
      </c>
      <c r="G9" s="98">
        <v>52</v>
      </c>
      <c r="H9" s="99">
        <v>32055</v>
      </c>
      <c r="I9" s="98">
        <v>3153</v>
      </c>
    </row>
    <row r="10" spans="1:9" x14ac:dyDescent="0.2">
      <c r="A10" s="7" t="s">
        <v>27</v>
      </c>
      <c r="B10" s="8" t="s">
        <v>28</v>
      </c>
      <c r="C10" s="98">
        <v>36405</v>
      </c>
      <c r="D10" s="98">
        <v>2212</v>
      </c>
      <c r="E10" s="98">
        <v>49</v>
      </c>
      <c r="F10" s="98">
        <v>3</v>
      </c>
      <c r="G10" s="98">
        <v>0</v>
      </c>
      <c r="H10" s="99">
        <v>174736</v>
      </c>
      <c r="I10" s="98">
        <v>11555</v>
      </c>
    </row>
    <row r="11" spans="1:9" x14ac:dyDescent="0.2">
      <c r="A11" s="7" t="s">
        <v>59</v>
      </c>
      <c r="B11" s="8" t="s">
        <v>60</v>
      </c>
      <c r="C11" s="98">
        <v>5991</v>
      </c>
      <c r="D11" s="98">
        <v>1123</v>
      </c>
      <c r="E11" s="98">
        <v>52</v>
      </c>
      <c r="F11" s="98">
        <v>0</v>
      </c>
      <c r="G11" s="98">
        <v>12</v>
      </c>
      <c r="H11" s="99">
        <v>5709</v>
      </c>
      <c r="I11" s="98">
        <v>338</v>
      </c>
    </row>
    <row r="12" spans="1:9" x14ac:dyDescent="0.2">
      <c r="A12" s="7" t="s">
        <v>29</v>
      </c>
      <c r="B12" s="8" t="s">
        <v>30</v>
      </c>
      <c r="C12" s="98">
        <v>14312</v>
      </c>
      <c r="D12" s="98">
        <v>2124</v>
      </c>
      <c r="E12" s="98">
        <v>52</v>
      </c>
      <c r="F12" s="98">
        <v>0</v>
      </c>
      <c r="G12" s="98">
        <v>50</v>
      </c>
      <c r="H12" s="99">
        <v>65459</v>
      </c>
      <c r="I12" s="98">
        <v>6094</v>
      </c>
    </row>
    <row r="13" spans="1:9" x14ac:dyDescent="0.2">
      <c r="A13" s="7" t="s">
        <v>31</v>
      </c>
      <c r="B13" s="8" t="s">
        <v>32</v>
      </c>
      <c r="C13" s="98">
        <v>47139</v>
      </c>
      <c r="D13" s="98">
        <v>3981</v>
      </c>
      <c r="E13" s="98">
        <v>39</v>
      </c>
      <c r="F13" s="98">
        <v>52</v>
      </c>
      <c r="G13" s="98">
        <v>88</v>
      </c>
      <c r="H13" s="99">
        <v>158023</v>
      </c>
      <c r="I13" s="98">
        <v>14398</v>
      </c>
    </row>
    <row r="14" spans="1:9" x14ac:dyDescent="0.2">
      <c r="A14" s="7" t="s">
        <v>79</v>
      </c>
      <c r="B14" s="8" t="s">
        <v>80</v>
      </c>
      <c r="C14" s="98">
        <v>9476</v>
      </c>
      <c r="D14" s="98">
        <v>1925</v>
      </c>
      <c r="E14" s="98">
        <v>52</v>
      </c>
      <c r="F14" s="98">
        <v>0</v>
      </c>
      <c r="G14" s="98">
        <v>45</v>
      </c>
      <c r="H14" s="99">
        <v>60113</v>
      </c>
      <c r="I14" s="98">
        <v>1833</v>
      </c>
    </row>
    <row r="15" spans="1:9" x14ac:dyDescent="0.2">
      <c r="A15" s="7" t="s">
        <v>33</v>
      </c>
      <c r="B15" s="8" t="s">
        <v>34</v>
      </c>
      <c r="C15" s="98">
        <v>6460</v>
      </c>
      <c r="D15" s="98">
        <v>1930</v>
      </c>
      <c r="E15" s="98">
        <v>52</v>
      </c>
      <c r="F15" s="98">
        <v>0</v>
      </c>
      <c r="G15" s="98">
        <v>47</v>
      </c>
      <c r="H15" s="99">
        <v>25971</v>
      </c>
      <c r="I15" s="98">
        <v>1725</v>
      </c>
    </row>
    <row r="16" spans="1:9" x14ac:dyDescent="0.2">
      <c r="A16" s="7" t="s">
        <v>86</v>
      </c>
      <c r="B16" s="8" t="s">
        <v>87</v>
      </c>
      <c r="C16" s="98">
        <v>11147</v>
      </c>
      <c r="D16" s="98">
        <v>1560</v>
      </c>
      <c r="E16" s="98">
        <v>48</v>
      </c>
      <c r="F16" s="98">
        <v>4</v>
      </c>
      <c r="G16" s="98">
        <v>46</v>
      </c>
      <c r="H16" s="99">
        <v>24807</v>
      </c>
      <c r="I16" s="98">
        <v>2108</v>
      </c>
    </row>
    <row r="17" spans="1:9" x14ac:dyDescent="0.2">
      <c r="A17" s="7" t="s">
        <v>37</v>
      </c>
      <c r="B17" s="8" t="s">
        <v>38</v>
      </c>
      <c r="C17" s="98">
        <v>4489</v>
      </c>
      <c r="D17" s="98">
        <v>2300</v>
      </c>
      <c r="E17" s="98">
        <v>52</v>
      </c>
      <c r="F17" s="98">
        <v>0</v>
      </c>
      <c r="G17" s="98">
        <v>50</v>
      </c>
      <c r="H17" s="99">
        <v>15390</v>
      </c>
      <c r="I17" s="98">
        <v>1141</v>
      </c>
    </row>
    <row r="18" spans="1:9" x14ac:dyDescent="0.2">
      <c r="A18" s="7" t="s">
        <v>81</v>
      </c>
      <c r="B18" s="8" t="s">
        <v>80</v>
      </c>
      <c r="C18" s="98">
        <v>12642</v>
      </c>
      <c r="D18" s="98">
        <v>2769</v>
      </c>
      <c r="E18" s="98">
        <v>52</v>
      </c>
      <c r="F18" s="98">
        <v>0</v>
      </c>
      <c r="G18" s="98">
        <v>52</v>
      </c>
      <c r="H18" s="99">
        <v>116436</v>
      </c>
      <c r="I18" s="98">
        <v>5293</v>
      </c>
    </row>
    <row r="19" spans="1:9" x14ac:dyDescent="0.2">
      <c r="A19" s="7" t="s">
        <v>39</v>
      </c>
      <c r="B19" s="8" t="s">
        <v>38</v>
      </c>
      <c r="C19" s="98">
        <v>5485</v>
      </c>
      <c r="D19" s="98">
        <v>2344</v>
      </c>
      <c r="E19" s="98">
        <v>52</v>
      </c>
      <c r="F19" s="98">
        <v>0</v>
      </c>
      <c r="G19" s="98">
        <v>50</v>
      </c>
      <c r="H19" s="99">
        <v>21200</v>
      </c>
      <c r="I19" s="98">
        <v>1095</v>
      </c>
    </row>
    <row r="20" spans="1:9" x14ac:dyDescent="0.2">
      <c r="A20" s="7" t="s">
        <v>76</v>
      </c>
      <c r="B20" s="8" t="s">
        <v>77</v>
      </c>
      <c r="C20" s="98">
        <v>4230</v>
      </c>
      <c r="D20" s="98">
        <v>2496</v>
      </c>
      <c r="E20" s="98">
        <v>52</v>
      </c>
      <c r="F20" s="98">
        <v>0</v>
      </c>
      <c r="G20" s="98">
        <v>8</v>
      </c>
      <c r="H20" s="99">
        <v>24014</v>
      </c>
      <c r="I20" s="98">
        <v>1220</v>
      </c>
    </row>
    <row r="21" spans="1:9" x14ac:dyDescent="0.2">
      <c r="A21" s="7" t="s">
        <v>55</v>
      </c>
      <c r="B21" s="8" t="s">
        <v>56</v>
      </c>
      <c r="C21" s="98">
        <v>1410</v>
      </c>
      <c r="D21" s="98">
        <v>1369</v>
      </c>
      <c r="E21" s="98">
        <v>37</v>
      </c>
      <c r="F21" s="98">
        <v>15</v>
      </c>
      <c r="G21" s="98">
        <v>0</v>
      </c>
      <c r="H21" s="99">
        <v>40334</v>
      </c>
      <c r="I21" s="98">
        <v>1953</v>
      </c>
    </row>
    <row r="22" spans="1:9" x14ac:dyDescent="0.2">
      <c r="A22" s="7" t="s">
        <v>43</v>
      </c>
      <c r="B22" s="8" t="s">
        <v>44</v>
      </c>
      <c r="C22" s="98">
        <v>5559</v>
      </c>
      <c r="D22" s="98">
        <v>2086</v>
      </c>
      <c r="E22" s="98">
        <v>49</v>
      </c>
      <c r="F22" s="98">
        <v>3</v>
      </c>
      <c r="G22" s="98">
        <v>45</v>
      </c>
      <c r="H22" s="99">
        <v>72715</v>
      </c>
      <c r="I22" s="98">
        <v>3219</v>
      </c>
    </row>
    <row r="23" spans="1:9" x14ac:dyDescent="0.2">
      <c r="A23" s="7" t="s">
        <v>16</v>
      </c>
      <c r="B23" s="8" t="s">
        <v>17</v>
      </c>
      <c r="C23" s="98">
        <v>12330</v>
      </c>
      <c r="D23" s="98">
        <v>1241</v>
      </c>
      <c r="E23" s="98">
        <v>38</v>
      </c>
      <c r="F23" s="98">
        <v>14</v>
      </c>
      <c r="G23" s="98">
        <v>22</v>
      </c>
      <c r="H23" s="99">
        <v>23206</v>
      </c>
      <c r="I23" s="98">
        <v>4282</v>
      </c>
    </row>
    <row r="24" spans="1:9" x14ac:dyDescent="0.2">
      <c r="A24" s="7" t="s">
        <v>42</v>
      </c>
      <c r="B24" s="8" t="s">
        <v>41</v>
      </c>
      <c r="C24" s="98">
        <v>4620</v>
      </c>
      <c r="D24" s="98">
        <v>2028</v>
      </c>
      <c r="E24" s="98">
        <v>52</v>
      </c>
      <c r="F24" s="98">
        <v>0</v>
      </c>
      <c r="G24" s="98">
        <v>9</v>
      </c>
      <c r="H24" s="99">
        <v>12725</v>
      </c>
      <c r="I24" s="98">
        <v>1113</v>
      </c>
    </row>
    <row r="25" spans="1:9" x14ac:dyDescent="0.2">
      <c r="A25" s="7" t="s">
        <v>35</v>
      </c>
      <c r="B25" s="8" t="s">
        <v>36</v>
      </c>
      <c r="C25" s="98">
        <v>4469</v>
      </c>
      <c r="D25" s="98">
        <v>3055</v>
      </c>
      <c r="E25" s="98">
        <v>39</v>
      </c>
      <c r="F25" s="98">
        <v>26</v>
      </c>
      <c r="G25" s="100" t="s">
        <v>201</v>
      </c>
      <c r="H25" s="99">
        <v>17636</v>
      </c>
      <c r="I25" s="98">
        <v>899</v>
      </c>
    </row>
    <row r="26" spans="1:9" x14ac:dyDescent="0.2">
      <c r="A26" s="7" t="s">
        <v>47</v>
      </c>
      <c r="B26" s="8" t="s">
        <v>48</v>
      </c>
      <c r="C26" s="98">
        <v>22529</v>
      </c>
      <c r="D26" s="98">
        <v>2612</v>
      </c>
      <c r="E26" s="98">
        <v>50</v>
      </c>
      <c r="F26" s="98">
        <v>2</v>
      </c>
      <c r="G26" s="98">
        <v>2</v>
      </c>
      <c r="H26" s="99">
        <v>178400</v>
      </c>
      <c r="I26" s="98">
        <v>6909</v>
      </c>
    </row>
    <row r="27" spans="1:9" x14ac:dyDescent="0.2">
      <c r="A27" s="7" t="s">
        <v>91</v>
      </c>
      <c r="B27" s="8" t="s">
        <v>92</v>
      </c>
      <c r="C27" s="98">
        <v>6528</v>
      </c>
      <c r="D27" s="98">
        <v>2070</v>
      </c>
      <c r="E27" s="98">
        <v>52</v>
      </c>
      <c r="F27" s="98">
        <v>0</v>
      </c>
      <c r="G27" s="98">
        <v>52</v>
      </c>
      <c r="H27" s="99">
        <v>40857</v>
      </c>
      <c r="I27" s="98">
        <v>1432</v>
      </c>
    </row>
    <row r="28" spans="1:9" x14ac:dyDescent="0.2">
      <c r="A28" s="7" t="s">
        <v>45</v>
      </c>
      <c r="B28" s="8" t="s">
        <v>46</v>
      </c>
      <c r="C28" s="98">
        <v>29568</v>
      </c>
      <c r="D28" s="98">
        <v>1755</v>
      </c>
      <c r="E28" s="98">
        <v>39</v>
      </c>
      <c r="F28" s="98">
        <v>13</v>
      </c>
      <c r="G28" s="98">
        <v>39</v>
      </c>
      <c r="H28" s="99">
        <v>18512</v>
      </c>
      <c r="I28" s="98">
        <v>5201</v>
      </c>
    </row>
    <row r="29" spans="1:9" x14ac:dyDescent="0.2">
      <c r="A29" s="7" t="s">
        <v>193</v>
      </c>
      <c r="B29" s="8" t="s">
        <v>54</v>
      </c>
      <c r="C29" s="98">
        <v>14532</v>
      </c>
      <c r="D29" s="98">
        <v>2563</v>
      </c>
      <c r="E29" s="98">
        <v>52</v>
      </c>
      <c r="F29" s="98">
        <v>0</v>
      </c>
      <c r="G29" s="100" t="s">
        <v>201</v>
      </c>
      <c r="H29" s="99">
        <v>83721</v>
      </c>
      <c r="I29" s="98">
        <v>6312</v>
      </c>
    </row>
    <row r="30" spans="1:9" x14ac:dyDescent="0.2">
      <c r="A30" s="7" t="s">
        <v>63</v>
      </c>
      <c r="B30" s="8" t="s">
        <v>64</v>
      </c>
      <c r="C30" s="98">
        <v>34114</v>
      </c>
      <c r="D30" s="98">
        <v>2400</v>
      </c>
      <c r="E30" s="98">
        <v>48</v>
      </c>
      <c r="F30" s="98">
        <v>4</v>
      </c>
      <c r="G30" s="98">
        <v>10</v>
      </c>
      <c r="H30" s="99">
        <v>166826</v>
      </c>
      <c r="I30" s="98">
        <v>9143</v>
      </c>
    </row>
    <row r="31" spans="1:9" x14ac:dyDescent="0.2">
      <c r="A31" s="7" t="s">
        <v>51</v>
      </c>
      <c r="B31" s="8" t="s">
        <v>52</v>
      </c>
      <c r="C31" s="98">
        <v>17075</v>
      </c>
      <c r="D31" s="98">
        <v>2603</v>
      </c>
      <c r="E31" s="98">
        <v>51</v>
      </c>
      <c r="F31" s="98">
        <v>1</v>
      </c>
      <c r="G31" s="98">
        <v>46</v>
      </c>
      <c r="H31" s="99">
        <v>80908</v>
      </c>
      <c r="I31" s="98">
        <v>7806</v>
      </c>
    </row>
    <row r="32" spans="1:9" x14ac:dyDescent="0.2">
      <c r="A32" s="7" t="s">
        <v>57</v>
      </c>
      <c r="B32" s="8" t="s">
        <v>58</v>
      </c>
      <c r="C32" s="98">
        <v>25163</v>
      </c>
      <c r="D32" s="98">
        <v>2863</v>
      </c>
      <c r="E32" s="98">
        <v>51</v>
      </c>
      <c r="F32" s="98">
        <v>1</v>
      </c>
      <c r="G32" s="98">
        <v>10</v>
      </c>
      <c r="H32" s="99">
        <v>223689</v>
      </c>
      <c r="I32" s="98">
        <v>9124</v>
      </c>
    </row>
    <row r="33" spans="1:9" x14ac:dyDescent="0.2">
      <c r="A33" s="7" t="s">
        <v>61</v>
      </c>
      <c r="B33" s="8" t="s">
        <v>60</v>
      </c>
      <c r="C33" s="98">
        <v>19821</v>
      </c>
      <c r="D33" s="98">
        <v>2583</v>
      </c>
      <c r="E33" s="98">
        <v>52</v>
      </c>
      <c r="F33" s="98">
        <v>0</v>
      </c>
      <c r="G33" s="98">
        <v>19</v>
      </c>
      <c r="H33" s="99">
        <v>146963</v>
      </c>
      <c r="I33" s="98">
        <v>10962</v>
      </c>
    </row>
    <row r="34" spans="1:9" x14ac:dyDescent="0.2">
      <c r="A34" s="7" t="s">
        <v>78</v>
      </c>
      <c r="B34" s="8" t="s">
        <v>77</v>
      </c>
      <c r="C34" s="98">
        <v>6154</v>
      </c>
      <c r="D34" s="98">
        <v>1928</v>
      </c>
      <c r="E34" s="98">
        <v>52</v>
      </c>
      <c r="F34" s="98">
        <v>0</v>
      </c>
      <c r="G34" s="98">
        <v>4</v>
      </c>
      <c r="H34" s="99">
        <v>40144</v>
      </c>
      <c r="I34" s="98">
        <v>1866</v>
      </c>
    </row>
    <row r="35" spans="1:9" x14ac:dyDescent="0.2">
      <c r="A35" s="7" t="s">
        <v>65</v>
      </c>
      <c r="B35" s="8" t="s">
        <v>66</v>
      </c>
      <c r="C35" s="98">
        <v>12588</v>
      </c>
      <c r="D35" s="98">
        <v>2402</v>
      </c>
      <c r="E35" s="98">
        <v>51</v>
      </c>
      <c r="F35" s="98">
        <v>1</v>
      </c>
      <c r="G35" s="98">
        <v>0</v>
      </c>
      <c r="H35" s="99">
        <v>63767</v>
      </c>
      <c r="I35" s="98">
        <v>2371</v>
      </c>
    </row>
    <row r="36" spans="1:9" x14ac:dyDescent="0.2">
      <c r="A36" s="7" t="s">
        <v>18</v>
      </c>
      <c r="B36" s="8" t="s">
        <v>17</v>
      </c>
      <c r="C36" s="98">
        <v>3828</v>
      </c>
      <c r="D36" s="98">
        <v>962</v>
      </c>
      <c r="E36" s="98">
        <v>37</v>
      </c>
      <c r="F36" s="98">
        <v>15</v>
      </c>
      <c r="G36" s="98">
        <v>0</v>
      </c>
      <c r="H36" s="99">
        <v>10129</v>
      </c>
      <c r="I36" s="98">
        <v>250</v>
      </c>
    </row>
    <row r="37" spans="1:9" x14ac:dyDescent="0.2">
      <c r="A37" s="7" t="s">
        <v>67</v>
      </c>
      <c r="B37" s="8" t="s">
        <v>68</v>
      </c>
      <c r="C37" s="98">
        <v>75604</v>
      </c>
      <c r="D37" s="98">
        <v>2736</v>
      </c>
      <c r="E37" s="98">
        <v>49</v>
      </c>
      <c r="F37" s="98">
        <v>30</v>
      </c>
      <c r="G37" s="98">
        <v>71</v>
      </c>
      <c r="H37" s="99">
        <v>170672</v>
      </c>
      <c r="I37" s="98">
        <v>21704</v>
      </c>
    </row>
    <row r="38" spans="1:9" x14ac:dyDescent="0.2">
      <c r="A38" s="7" t="s">
        <v>88</v>
      </c>
      <c r="B38" s="8" t="s">
        <v>89</v>
      </c>
      <c r="C38" s="98">
        <v>9631</v>
      </c>
      <c r="D38" s="98">
        <v>903</v>
      </c>
      <c r="E38" s="98">
        <v>48</v>
      </c>
      <c r="F38" s="98">
        <v>0</v>
      </c>
      <c r="G38" s="98">
        <v>44</v>
      </c>
      <c r="H38" s="99">
        <v>21314</v>
      </c>
      <c r="I38" s="98">
        <v>278</v>
      </c>
    </row>
    <row r="39" spans="1:9" x14ac:dyDescent="0.2">
      <c r="A39" s="7" t="s">
        <v>69</v>
      </c>
      <c r="B39" s="8" t="s">
        <v>70</v>
      </c>
      <c r="C39" s="98">
        <v>17871</v>
      </c>
      <c r="D39" s="98">
        <v>2295</v>
      </c>
      <c r="E39" s="98">
        <v>52</v>
      </c>
      <c r="F39" s="98">
        <v>0</v>
      </c>
      <c r="G39" s="98">
        <v>1</v>
      </c>
      <c r="H39" s="99">
        <v>52508</v>
      </c>
      <c r="I39" s="98">
        <v>4702</v>
      </c>
    </row>
    <row r="40" spans="1:9" x14ac:dyDescent="0.2">
      <c r="A40" s="7" t="s">
        <v>71</v>
      </c>
      <c r="B40" s="8" t="s">
        <v>72</v>
      </c>
      <c r="C40" s="98">
        <v>131744</v>
      </c>
      <c r="D40" s="98">
        <v>13702</v>
      </c>
      <c r="E40" s="98">
        <v>51</v>
      </c>
      <c r="F40" s="98">
        <v>19</v>
      </c>
      <c r="G40" s="98">
        <v>454</v>
      </c>
      <c r="H40" s="99">
        <v>181442</v>
      </c>
      <c r="I40" s="98">
        <v>35011</v>
      </c>
    </row>
    <row r="41" spans="1:9" x14ac:dyDescent="0.2">
      <c r="A41" s="7" t="s">
        <v>73</v>
      </c>
      <c r="B41" s="8" t="s">
        <v>72</v>
      </c>
      <c r="C41" s="98">
        <v>59190</v>
      </c>
      <c r="D41" s="98">
        <v>2677</v>
      </c>
      <c r="E41" s="98">
        <v>50</v>
      </c>
      <c r="F41" s="98">
        <v>2</v>
      </c>
      <c r="G41" s="98">
        <v>2</v>
      </c>
      <c r="H41" s="99">
        <v>404918</v>
      </c>
      <c r="I41" s="98">
        <v>9116</v>
      </c>
    </row>
    <row r="42" spans="1:9" x14ac:dyDescent="0.2">
      <c r="A42" s="7" t="s">
        <v>14</v>
      </c>
      <c r="B42" s="8" t="s">
        <v>15</v>
      </c>
      <c r="C42" s="98">
        <v>22493</v>
      </c>
      <c r="D42" s="98">
        <v>1993</v>
      </c>
      <c r="E42" s="98">
        <v>48</v>
      </c>
      <c r="F42" s="98">
        <v>4</v>
      </c>
      <c r="G42" s="98">
        <v>48</v>
      </c>
      <c r="H42" s="99">
        <v>46253</v>
      </c>
      <c r="I42" s="98">
        <v>6970</v>
      </c>
    </row>
    <row r="43" spans="1:9" x14ac:dyDescent="0.2">
      <c r="A43" s="7" t="s">
        <v>82</v>
      </c>
      <c r="B43" s="8" t="s">
        <v>83</v>
      </c>
      <c r="C43" s="98">
        <v>31931</v>
      </c>
      <c r="D43" s="98">
        <v>2999</v>
      </c>
      <c r="E43" s="98">
        <v>39</v>
      </c>
      <c r="F43" s="98">
        <v>45</v>
      </c>
      <c r="G43" s="98">
        <v>98</v>
      </c>
      <c r="H43" s="99">
        <v>107758</v>
      </c>
      <c r="I43" s="98">
        <v>8282</v>
      </c>
    </row>
    <row r="44" spans="1:9" x14ac:dyDescent="0.2">
      <c r="A44" s="7" t="s">
        <v>84</v>
      </c>
      <c r="B44" s="8" t="s">
        <v>85</v>
      </c>
      <c r="C44" s="98">
        <v>16359</v>
      </c>
      <c r="D44" s="98">
        <v>2726</v>
      </c>
      <c r="E44" s="98">
        <v>52</v>
      </c>
      <c r="F44" s="98">
        <v>12</v>
      </c>
      <c r="G44" s="98">
        <v>76</v>
      </c>
      <c r="H44" s="99">
        <v>53144</v>
      </c>
      <c r="I44" s="98">
        <v>5237</v>
      </c>
    </row>
    <row r="45" spans="1:9" x14ac:dyDescent="0.2">
      <c r="A45" s="7" t="s">
        <v>90</v>
      </c>
      <c r="B45" s="8" t="s">
        <v>89</v>
      </c>
      <c r="C45" s="98">
        <v>73192</v>
      </c>
      <c r="D45" s="98">
        <v>2783</v>
      </c>
      <c r="E45" s="98">
        <v>51</v>
      </c>
      <c r="F45" s="98">
        <v>144</v>
      </c>
      <c r="G45" s="98">
        <v>2</v>
      </c>
      <c r="H45" s="99">
        <v>348609</v>
      </c>
      <c r="I45" s="98">
        <v>24532</v>
      </c>
    </row>
    <row r="46" spans="1:9" x14ac:dyDescent="0.2">
      <c r="A46" s="7" t="s">
        <v>93</v>
      </c>
      <c r="B46" s="8" t="s">
        <v>94</v>
      </c>
      <c r="C46" s="98">
        <v>31012</v>
      </c>
      <c r="D46" s="98">
        <v>2257</v>
      </c>
      <c r="E46" s="98">
        <v>50</v>
      </c>
      <c r="F46" s="98">
        <v>2</v>
      </c>
      <c r="G46" s="98">
        <v>50</v>
      </c>
      <c r="H46" s="99">
        <v>61707</v>
      </c>
      <c r="I46" s="98">
        <v>6376</v>
      </c>
    </row>
    <row r="47" spans="1:9" x14ac:dyDescent="0.2">
      <c r="A47" s="7" t="s">
        <v>95</v>
      </c>
      <c r="B47" s="8" t="s">
        <v>96</v>
      </c>
      <c r="C47" s="98">
        <v>23359</v>
      </c>
      <c r="D47" s="98">
        <v>2720</v>
      </c>
      <c r="E47" s="98">
        <v>52</v>
      </c>
      <c r="F47" s="98">
        <v>0</v>
      </c>
      <c r="G47" s="98">
        <v>13</v>
      </c>
      <c r="H47" s="99">
        <v>114462</v>
      </c>
      <c r="I47" s="98">
        <v>15532</v>
      </c>
    </row>
    <row r="48" spans="1:9" x14ac:dyDescent="0.2">
      <c r="A48" s="7" t="s">
        <v>62</v>
      </c>
      <c r="B48" s="8" t="s">
        <v>60</v>
      </c>
      <c r="C48" s="98">
        <v>1920</v>
      </c>
      <c r="D48" s="98">
        <v>1386</v>
      </c>
      <c r="E48" s="98">
        <v>52</v>
      </c>
      <c r="F48" s="98">
        <v>0</v>
      </c>
      <c r="G48" s="98">
        <v>0</v>
      </c>
      <c r="H48" s="99">
        <v>8080</v>
      </c>
      <c r="I48" s="98">
        <v>280</v>
      </c>
    </row>
    <row r="49" spans="1:9" x14ac:dyDescent="0.2">
      <c r="A49" s="7" t="s">
        <v>97</v>
      </c>
      <c r="B49" s="8" t="s">
        <v>98</v>
      </c>
      <c r="C49" s="98">
        <v>43240</v>
      </c>
      <c r="D49" s="98">
        <v>1956</v>
      </c>
      <c r="E49" s="98">
        <v>49</v>
      </c>
      <c r="F49" s="98">
        <v>3</v>
      </c>
      <c r="G49" s="98">
        <v>16</v>
      </c>
      <c r="H49" s="99">
        <v>65531</v>
      </c>
      <c r="I49" s="98">
        <v>11965</v>
      </c>
    </row>
  </sheetData>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05F2-635D-4FBE-B175-EC4DEDD798DC}">
  <sheetPr>
    <tabColor theme="7" tint="0.39997558519241921"/>
  </sheetPr>
  <dimension ref="A1:L55"/>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7109375" style="2" bestFit="1" customWidth="1"/>
    <col min="2" max="2" width="15.140625" style="2" bestFit="1" customWidth="1"/>
    <col min="3" max="5" width="15.140625" style="1" customWidth="1"/>
    <col min="6" max="6" width="13" style="1" customWidth="1"/>
    <col min="7" max="7" width="15.28515625" style="3" hidden="1" customWidth="1"/>
    <col min="8" max="8" width="15.42578125" style="3" hidden="1" customWidth="1"/>
    <col min="9" max="9" width="17" style="3" hidden="1" customWidth="1"/>
    <col min="10" max="10" width="16.140625" style="4" hidden="1" customWidth="1"/>
    <col min="11" max="11" width="15" style="3" hidden="1" customWidth="1"/>
    <col min="12" max="12" width="17.28515625" style="3" hidden="1" customWidth="1"/>
    <col min="13" max="16384" width="9.140625" style="2"/>
  </cols>
  <sheetData>
    <row r="1" spans="1:12" ht="38.25" x14ac:dyDescent="0.2">
      <c r="A1" s="14" t="s">
        <v>0</v>
      </c>
      <c r="B1" s="15" t="s">
        <v>1</v>
      </c>
      <c r="C1" s="16" t="s">
        <v>2</v>
      </c>
      <c r="D1" s="16" t="s">
        <v>3</v>
      </c>
      <c r="E1" s="16" t="s">
        <v>4</v>
      </c>
      <c r="F1" s="17" t="s">
        <v>5</v>
      </c>
      <c r="G1" s="9" t="s">
        <v>202</v>
      </c>
      <c r="H1" s="9" t="s">
        <v>7</v>
      </c>
      <c r="I1" s="9" t="s">
        <v>8</v>
      </c>
      <c r="J1" s="10" t="s">
        <v>9</v>
      </c>
      <c r="K1" s="9" t="s">
        <v>10</v>
      </c>
      <c r="L1" s="9" t="s">
        <v>11</v>
      </c>
    </row>
    <row r="2" spans="1:12" x14ac:dyDescent="0.2">
      <c r="A2" s="18" t="s">
        <v>12</v>
      </c>
      <c r="B2" s="19" t="s">
        <v>13</v>
      </c>
      <c r="C2" s="78">
        <f>I2/K2</f>
        <v>27.956626738794437</v>
      </c>
      <c r="D2" s="78">
        <f>I2/G2</f>
        <v>16.872092345362326</v>
      </c>
      <c r="E2" s="20">
        <f>I2/L2</f>
        <v>1.0005289468771392</v>
      </c>
      <c r="F2" s="21">
        <f>J2/L2</f>
        <v>0.49797409888886585</v>
      </c>
      <c r="G2" s="3">
        <v>17153</v>
      </c>
      <c r="H2" s="3">
        <v>225794</v>
      </c>
      <c r="I2" s="3">
        <v>289407</v>
      </c>
      <c r="J2" s="4">
        <v>144041</v>
      </c>
      <c r="K2" s="3">
        <v>10352</v>
      </c>
      <c r="L2" s="3">
        <v>289254</v>
      </c>
    </row>
    <row r="3" spans="1:12" x14ac:dyDescent="0.2">
      <c r="A3" s="18" t="s">
        <v>14</v>
      </c>
      <c r="B3" s="19" t="s">
        <v>15</v>
      </c>
      <c r="C3" s="78">
        <f>I3/K3</f>
        <v>15.790243902439025</v>
      </c>
      <c r="D3" s="78">
        <f>I3/G3</f>
        <v>4.8929889298892988</v>
      </c>
      <c r="E3" s="20">
        <f>I3/L3</f>
        <v>0.44014749168159711</v>
      </c>
      <c r="F3" s="21">
        <f>J3/L3</f>
        <v>0.18497648451497312</v>
      </c>
      <c r="G3" s="3">
        <v>22493</v>
      </c>
      <c r="H3" s="3">
        <v>81028</v>
      </c>
      <c r="I3" s="3">
        <v>110058</v>
      </c>
      <c r="J3" s="4">
        <v>46253</v>
      </c>
      <c r="K3" s="3">
        <v>6970</v>
      </c>
      <c r="L3" s="3">
        <v>250048</v>
      </c>
    </row>
    <row r="4" spans="1:12" x14ac:dyDescent="0.2">
      <c r="A4" s="18" t="s">
        <v>16</v>
      </c>
      <c r="B4" s="19" t="s">
        <v>17</v>
      </c>
      <c r="C4" s="78">
        <f>I4/K4</f>
        <v>12.474778141055582</v>
      </c>
      <c r="D4" s="78">
        <f>I4/G4</f>
        <v>4.33227899432279</v>
      </c>
      <c r="E4" s="20">
        <f>I4/L4</f>
        <v>0.2141047737384264</v>
      </c>
      <c r="F4" s="21">
        <f>J4/L4</f>
        <v>9.3013748046013867E-2</v>
      </c>
      <c r="G4" s="3">
        <v>12330</v>
      </c>
      <c r="H4" s="3">
        <v>38791</v>
      </c>
      <c r="I4" s="3">
        <v>53417</v>
      </c>
      <c r="J4" s="4">
        <v>23206</v>
      </c>
      <c r="K4" s="3">
        <v>4282</v>
      </c>
      <c r="L4" s="3">
        <v>249490</v>
      </c>
    </row>
    <row r="5" spans="1:12" x14ac:dyDescent="0.2">
      <c r="A5" s="18" t="s">
        <v>18</v>
      </c>
      <c r="B5" s="19" t="s">
        <v>17</v>
      </c>
      <c r="C5" s="78">
        <f>I5/K5</f>
        <v>16.760000000000002</v>
      </c>
      <c r="D5" s="78">
        <f>I5/G5</f>
        <v>1.0945663531870429</v>
      </c>
      <c r="E5" s="20">
        <f>I5/L5</f>
        <v>2.1115545879696822E-2</v>
      </c>
      <c r="F5" s="21">
        <f>J5/L5</f>
        <v>5.1045194323496211E-2</v>
      </c>
      <c r="G5" s="3">
        <v>3828</v>
      </c>
      <c r="H5" s="3">
        <v>3713</v>
      </c>
      <c r="I5" s="3">
        <v>4190</v>
      </c>
      <c r="J5" s="4">
        <v>10129</v>
      </c>
      <c r="K5" s="3">
        <v>250</v>
      </c>
      <c r="L5" s="3">
        <v>198432</v>
      </c>
    </row>
    <row r="6" spans="1:12" x14ac:dyDescent="0.2">
      <c r="A6" s="18" t="s">
        <v>19</v>
      </c>
      <c r="B6" s="19" t="s">
        <v>20</v>
      </c>
      <c r="C6" s="78">
        <f>I6/K6</f>
        <v>1.9312754804892254</v>
      </c>
      <c r="D6" s="20">
        <f>I6/G6</f>
        <v>0.14683611566222379</v>
      </c>
      <c r="E6" s="20">
        <f>I6/L6</f>
        <v>1.5753343309817334E-2</v>
      </c>
      <c r="F6" s="21">
        <f>J6/L6</f>
        <v>6.213924321242785E-2</v>
      </c>
      <c r="G6" s="3">
        <v>22583</v>
      </c>
      <c r="H6" s="3">
        <v>2051</v>
      </c>
      <c r="I6" s="3">
        <v>3316</v>
      </c>
      <c r="J6" s="4">
        <v>13080</v>
      </c>
      <c r="K6" s="3">
        <v>1717</v>
      </c>
      <c r="L6" s="3">
        <v>210495</v>
      </c>
    </row>
    <row r="7" spans="1:12" x14ac:dyDescent="0.2">
      <c r="A7" s="18" t="s">
        <v>21</v>
      </c>
      <c r="B7" s="19" t="s">
        <v>22</v>
      </c>
      <c r="C7" s="78">
        <f>I7/K7</f>
        <v>32.47161433555344</v>
      </c>
      <c r="D7" s="78">
        <f>I7/G7</f>
        <v>12.802676003501313</v>
      </c>
      <c r="E7" s="20">
        <f>I7/L7</f>
        <v>0.47828666461118741</v>
      </c>
      <c r="F7" s="21">
        <f>J7/L7</f>
        <v>0.14974633517392158</v>
      </c>
      <c r="G7" s="3">
        <v>7997</v>
      </c>
      <c r="H7" s="3">
        <v>86659</v>
      </c>
      <c r="I7" s="3">
        <v>102383</v>
      </c>
      <c r="J7" s="4">
        <v>32055</v>
      </c>
      <c r="K7" s="3">
        <v>3153</v>
      </c>
      <c r="L7" s="3">
        <v>214062</v>
      </c>
    </row>
    <row r="8" spans="1:12" x14ac:dyDescent="0.2">
      <c r="A8" s="18" t="s">
        <v>23</v>
      </c>
      <c r="B8" s="19" t="s">
        <v>24</v>
      </c>
      <c r="C8" s="78">
        <f>I8/K8</f>
        <v>17.288215406906545</v>
      </c>
      <c r="D8" s="78">
        <f>I8/G8</f>
        <v>4.0120208473436447</v>
      </c>
      <c r="E8" s="20">
        <f>I8/L8</f>
        <v>0.51028183269658434</v>
      </c>
      <c r="F8" s="21">
        <f>J8/L8</f>
        <v>0.60355605291669046</v>
      </c>
      <c r="G8" s="3">
        <v>35688</v>
      </c>
      <c r="H8" s="3">
        <v>109436</v>
      </c>
      <c r="I8" s="3">
        <v>143181</v>
      </c>
      <c r="J8" s="4">
        <v>169353</v>
      </c>
      <c r="K8" s="3">
        <v>8282</v>
      </c>
      <c r="L8" s="3">
        <v>280592</v>
      </c>
    </row>
    <row r="9" spans="1:12" x14ac:dyDescent="0.2">
      <c r="A9" s="18" t="s">
        <v>25</v>
      </c>
      <c r="B9" s="19" t="s">
        <v>26</v>
      </c>
      <c r="C9" s="78">
        <f>I9/K9</f>
        <v>18.123998256379306</v>
      </c>
      <c r="D9" s="78">
        <f>I9/G9</f>
        <v>6.517375262256734</v>
      </c>
      <c r="E9" s="20">
        <f>I9/L9</f>
        <v>1.2353289375949903</v>
      </c>
      <c r="F9" s="21">
        <f>J9/L9</f>
        <v>0.6652755716554869</v>
      </c>
      <c r="G9" s="3">
        <v>82934</v>
      </c>
      <c r="H9" s="3">
        <v>443519</v>
      </c>
      <c r="I9" s="3">
        <v>540512</v>
      </c>
      <c r="J9" s="4">
        <v>291088</v>
      </c>
      <c r="K9" s="3">
        <v>29823</v>
      </c>
      <c r="L9" s="3">
        <v>437545</v>
      </c>
    </row>
    <row r="10" spans="1:12" x14ac:dyDescent="0.2">
      <c r="A10" s="18" t="s">
        <v>27</v>
      </c>
      <c r="B10" s="19" t="s">
        <v>28</v>
      </c>
      <c r="C10" s="78">
        <f>I10/K10</f>
        <v>21.094331458243186</v>
      </c>
      <c r="D10" s="78">
        <f>I10/G10</f>
        <v>6.6953715149017992</v>
      </c>
      <c r="E10" s="20">
        <f>I10/L10</f>
        <v>0.84357468428029059</v>
      </c>
      <c r="F10" s="21">
        <f>J10/L10</f>
        <v>0.60474211176598847</v>
      </c>
      <c r="G10" s="3">
        <v>36405</v>
      </c>
      <c r="H10" s="3">
        <v>190193</v>
      </c>
      <c r="I10" s="3">
        <v>243745</v>
      </c>
      <c r="J10" s="4">
        <v>174736</v>
      </c>
      <c r="K10" s="3">
        <v>11555</v>
      </c>
      <c r="L10" s="3">
        <v>288943</v>
      </c>
    </row>
    <row r="11" spans="1:12" x14ac:dyDescent="0.2">
      <c r="A11" s="18" t="s">
        <v>29</v>
      </c>
      <c r="B11" s="19" t="s">
        <v>30</v>
      </c>
      <c r="C11" s="78">
        <f>I11/K11</f>
        <v>24.716934689858878</v>
      </c>
      <c r="D11" s="78">
        <f>I11/G11</f>
        <v>10.524385131358301</v>
      </c>
      <c r="E11" s="20">
        <f>I11/L11</f>
        <v>0.59359839841733364</v>
      </c>
      <c r="F11" s="21">
        <f>J11/L11</f>
        <v>0.25796751908381904</v>
      </c>
      <c r="G11" s="3">
        <v>14312</v>
      </c>
      <c r="H11" s="3">
        <v>113095</v>
      </c>
      <c r="I11" s="3">
        <v>150625</v>
      </c>
      <c r="J11" s="4">
        <v>65459</v>
      </c>
      <c r="K11" s="3">
        <v>6094</v>
      </c>
      <c r="L11" s="3">
        <v>253749</v>
      </c>
    </row>
    <row r="12" spans="1:12" x14ac:dyDescent="0.2">
      <c r="A12" s="18" t="s">
        <v>31</v>
      </c>
      <c r="B12" s="19" t="s">
        <v>32</v>
      </c>
      <c r="C12" s="78">
        <f>I12/K12</f>
        <v>14.150784831226559</v>
      </c>
      <c r="D12" s="78">
        <f>I12/G12</f>
        <v>4.3221748446084982</v>
      </c>
      <c r="E12" s="20">
        <f>I12/L12</f>
        <v>0.70614881796157725</v>
      </c>
      <c r="F12" s="21">
        <f>J12/L12</f>
        <v>0.54768877782668524</v>
      </c>
      <c r="G12" s="3">
        <v>47139</v>
      </c>
      <c r="H12" s="3">
        <v>153975</v>
      </c>
      <c r="I12" s="3">
        <v>203743</v>
      </c>
      <c r="J12" s="4">
        <v>158023</v>
      </c>
      <c r="K12" s="3">
        <v>14398</v>
      </c>
      <c r="L12" s="3">
        <v>288527</v>
      </c>
    </row>
    <row r="13" spans="1:12" x14ac:dyDescent="0.2">
      <c r="A13" s="18" t="s">
        <v>33</v>
      </c>
      <c r="B13" s="19" t="s">
        <v>34</v>
      </c>
      <c r="C13" s="78">
        <f>I13/K13</f>
        <v>35.63246376811594</v>
      </c>
      <c r="D13" s="78">
        <f>I13/G13</f>
        <v>9.514860681114552</v>
      </c>
      <c r="E13" s="20">
        <f>I13/L13</f>
        <v>0.29644741538135061</v>
      </c>
      <c r="F13" s="21">
        <f>J13/L13</f>
        <v>0.12525682206210029</v>
      </c>
      <c r="G13" s="3">
        <v>6460</v>
      </c>
      <c r="H13" s="3">
        <v>51791</v>
      </c>
      <c r="I13" s="3">
        <v>61466</v>
      </c>
      <c r="J13" s="4">
        <v>25971</v>
      </c>
      <c r="K13" s="3">
        <v>1725</v>
      </c>
      <c r="L13" s="3">
        <v>207342</v>
      </c>
    </row>
    <row r="14" spans="1:12" x14ac:dyDescent="0.2">
      <c r="A14" s="18" t="s">
        <v>35</v>
      </c>
      <c r="B14" s="19" t="s">
        <v>36</v>
      </c>
      <c r="C14" s="78">
        <f>I14/K14</f>
        <v>23.669632925472747</v>
      </c>
      <c r="D14" s="78">
        <f>I14/G14</f>
        <v>4.761467889908257</v>
      </c>
      <c r="E14" s="20">
        <f>I14/L14</f>
        <v>9.7278096770654285E-2</v>
      </c>
      <c r="F14" s="21">
        <f>J14/L14</f>
        <v>8.0623925684818784E-2</v>
      </c>
      <c r="G14" s="3">
        <v>4469</v>
      </c>
      <c r="H14" s="3">
        <v>15081</v>
      </c>
      <c r="I14" s="3">
        <v>21279</v>
      </c>
      <c r="J14" s="4">
        <v>17636</v>
      </c>
      <c r="K14" s="3">
        <v>899</v>
      </c>
      <c r="L14" s="3">
        <v>218744</v>
      </c>
    </row>
    <row r="15" spans="1:12" x14ac:dyDescent="0.2">
      <c r="A15" s="18" t="s">
        <v>39</v>
      </c>
      <c r="B15" s="19" t="s">
        <v>38</v>
      </c>
      <c r="C15" s="78">
        <f>I15/K15</f>
        <v>28.974429223744291</v>
      </c>
      <c r="D15" s="78">
        <f>I15/G15</f>
        <v>5.7843208751139468</v>
      </c>
      <c r="E15" s="20">
        <f>I15/L15</f>
        <v>0.13984660818971217</v>
      </c>
      <c r="F15" s="21">
        <f>J15/L15</f>
        <v>9.3445585577643583E-2</v>
      </c>
      <c r="G15" s="3">
        <v>5485</v>
      </c>
      <c r="H15" s="3">
        <v>27949</v>
      </c>
      <c r="I15" s="3">
        <v>31727</v>
      </c>
      <c r="J15" s="4">
        <v>21200</v>
      </c>
      <c r="K15" s="3">
        <v>1095</v>
      </c>
      <c r="L15" s="3">
        <v>226870</v>
      </c>
    </row>
    <row r="16" spans="1:12" x14ac:dyDescent="0.2">
      <c r="A16" s="18" t="s">
        <v>37</v>
      </c>
      <c r="B16" s="19" t="s">
        <v>38</v>
      </c>
      <c r="C16" s="78">
        <f>I16/K16</f>
        <v>19.178790534618756</v>
      </c>
      <c r="D16" s="78">
        <f>I16/G16</f>
        <v>4.8748050790822006</v>
      </c>
      <c r="E16" s="20">
        <f>I16/L16</f>
        <v>0.10543839108040262</v>
      </c>
      <c r="F16" s="21">
        <f>J16/L16</f>
        <v>7.4153307989187789E-2</v>
      </c>
      <c r="G16" s="3">
        <v>4489</v>
      </c>
      <c r="H16" s="3">
        <v>16635</v>
      </c>
      <c r="I16" s="3">
        <v>21883</v>
      </c>
      <c r="J16" s="4">
        <v>15390</v>
      </c>
      <c r="K16" s="3">
        <v>1141</v>
      </c>
      <c r="L16" s="3">
        <v>207543</v>
      </c>
    </row>
    <row r="17" spans="1:12" x14ac:dyDescent="0.2">
      <c r="A17" s="18" t="s">
        <v>42</v>
      </c>
      <c r="B17" s="19" t="s">
        <v>41</v>
      </c>
      <c r="C17" s="78">
        <f>I17/K17</f>
        <v>27.17969451931716</v>
      </c>
      <c r="D17" s="78">
        <f>I17/G17</f>
        <v>6.5478354978354982</v>
      </c>
      <c r="E17" s="20">
        <f>I17/L17</f>
        <v>0.14584207151569498</v>
      </c>
      <c r="F17" s="21">
        <f>J17/L17</f>
        <v>6.1348066511428337E-2</v>
      </c>
      <c r="G17" s="3">
        <v>4620</v>
      </c>
      <c r="H17" s="3">
        <v>21920</v>
      </c>
      <c r="I17" s="3">
        <v>30251</v>
      </c>
      <c r="J17" s="4">
        <v>12725</v>
      </c>
      <c r="K17" s="3">
        <v>1113</v>
      </c>
      <c r="L17" s="3">
        <v>207423</v>
      </c>
    </row>
    <row r="18" spans="1:12" x14ac:dyDescent="0.2">
      <c r="A18" s="18" t="s">
        <v>40</v>
      </c>
      <c r="B18" s="19" t="s">
        <v>41</v>
      </c>
      <c r="C18" s="78">
        <f>I18/K18</f>
        <v>38.894827586206894</v>
      </c>
      <c r="D18" s="78">
        <f>I18/G18</f>
        <v>5.9711487559555323</v>
      </c>
      <c r="E18" s="20">
        <f>I18/L18</f>
        <v>0.11060068245999373</v>
      </c>
      <c r="F18" s="21">
        <f>J18/L18</f>
        <v>5.0051968936303731E-2</v>
      </c>
      <c r="G18" s="3">
        <v>3778</v>
      </c>
      <c r="H18" s="3">
        <v>18784</v>
      </c>
      <c r="I18" s="3">
        <v>22559</v>
      </c>
      <c r="J18" s="4">
        <v>10209</v>
      </c>
      <c r="K18" s="3">
        <v>580</v>
      </c>
      <c r="L18" s="3">
        <v>203968</v>
      </c>
    </row>
    <row r="19" spans="1:12" x14ac:dyDescent="0.2">
      <c r="A19" s="18" t="s">
        <v>43</v>
      </c>
      <c r="B19" s="19" t="s">
        <v>44</v>
      </c>
      <c r="C19" s="78">
        <f>I19/K19</f>
        <v>26.420006213109662</v>
      </c>
      <c r="D19" s="78">
        <f>I19/G19</f>
        <v>15.2987947472567</v>
      </c>
      <c r="E19" s="20">
        <f>I19/L19</f>
        <v>0.37610670346096353</v>
      </c>
      <c r="F19" s="21">
        <f>J19/L19</f>
        <v>0.32157419446139696</v>
      </c>
      <c r="G19" s="3">
        <v>5559</v>
      </c>
      <c r="H19" s="3">
        <v>63941</v>
      </c>
      <c r="I19" s="3">
        <v>85046</v>
      </c>
      <c r="J19" s="4">
        <v>72715</v>
      </c>
      <c r="K19" s="3">
        <v>3219</v>
      </c>
      <c r="L19" s="3">
        <v>226122</v>
      </c>
    </row>
    <row r="20" spans="1:12" x14ac:dyDescent="0.2">
      <c r="A20" s="18" t="s">
        <v>45</v>
      </c>
      <c r="B20" s="19" t="s">
        <v>46</v>
      </c>
      <c r="C20" s="78">
        <f>I20/K20</f>
        <v>7.5575850797923474</v>
      </c>
      <c r="D20" s="78">
        <f>I20/G20</f>
        <v>1.3293763528138529</v>
      </c>
      <c r="E20" s="20">
        <f>I20/L20</f>
        <v>0.16872564001304924</v>
      </c>
      <c r="F20" s="21">
        <f>J20/L20</f>
        <v>7.9462921309730261E-2</v>
      </c>
      <c r="G20" s="3">
        <v>29568</v>
      </c>
      <c r="H20" s="3">
        <v>25041</v>
      </c>
      <c r="I20" s="3">
        <v>39307</v>
      </c>
      <c r="J20" s="4">
        <v>18512</v>
      </c>
      <c r="K20" s="3">
        <v>5201</v>
      </c>
      <c r="L20" s="3">
        <v>232964</v>
      </c>
    </row>
    <row r="21" spans="1:12" x14ac:dyDescent="0.2">
      <c r="A21" s="18" t="s">
        <v>47</v>
      </c>
      <c r="B21" s="19" t="s">
        <v>48</v>
      </c>
      <c r="C21" s="78">
        <f>I21/K21</f>
        <v>22.445505861919237</v>
      </c>
      <c r="D21" s="78">
        <f>I21/G21</f>
        <v>6.8833947356740204</v>
      </c>
      <c r="E21" s="20">
        <f>I21/L21</f>
        <v>0.47458975755758082</v>
      </c>
      <c r="F21" s="21">
        <f>J21/L21</f>
        <v>0.54596980028032982</v>
      </c>
      <c r="G21" s="3">
        <v>22529</v>
      </c>
      <c r="H21" s="3">
        <v>117606</v>
      </c>
      <c r="I21" s="3">
        <v>155076</v>
      </c>
      <c r="J21" s="4">
        <v>178400</v>
      </c>
      <c r="K21" s="3">
        <v>6909</v>
      </c>
      <c r="L21" s="3">
        <v>326758</v>
      </c>
    </row>
    <row r="22" spans="1:12" x14ac:dyDescent="0.2">
      <c r="A22" s="18" t="s">
        <v>49</v>
      </c>
      <c r="B22" s="19" t="s">
        <v>50</v>
      </c>
      <c r="C22" s="78">
        <f>I22/K22</f>
        <v>20.602298850574712</v>
      </c>
      <c r="D22" s="78">
        <f>I22/G22</f>
        <v>9.913716814159292</v>
      </c>
      <c r="E22" s="20">
        <f>I22/L22</f>
        <v>0.16961037117645666</v>
      </c>
      <c r="F22" s="21">
        <f>J22/L22</f>
        <v>0.12401409950083982</v>
      </c>
      <c r="G22" s="3">
        <v>3616</v>
      </c>
      <c r="H22" s="3">
        <v>28506</v>
      </c>
      <c r="I22" s="3">
        <v>35848</v>
      </c>
      <c r="J22" s="4">
        <v>26211</v>
      </c>
      <c r="K22" s="3">
        <v>1740</v>
      </c>
      <c r="L22" s="3">
        <v>211355</v>
      </c>
    </row>
    <row r="23" spans="1:12" x14ac:dyDescent="0.2">
      <c r="A23" s="18" t="s">
        <v>51</v>
      </c>
      <c r="B23" s="19" t="s">
        <v>52</v>
      </c>
      <c r="C23" s="78">
        <f>I23/K23</f>
        <v>13.969254419677171</v>
      </c>
      <c r="D23" s="78">
        <f>I23/G23</f>
        <v>6.3861786237188873</v>
      </c>
      <c r="E23" s="20">
        <f>I23/L23</f>
        <v>0.41803655768876896</v>
      </c>
      <c r="F23" s="21">
        <f>J23/L23</f>
        <v>0.31017297429920876</v>
      </c>
      <c r="G23" s="3">
        <v>17075</v>
      </c>
      <c r="H23" s="3">
        <v>80479</v>
      </c>
      <c r="I23" s="3">
        <v>109044</v>
      </c>
      <c r="J23" s="4">
        <v>80908</v>
      </c>
      <c r="K23" s="3">
        <v>7806</v>
      </c>
      <c r="L23" s="3">
        <v>260848</v>
      </c>
    </row>
    <row r="24" spans="1:12" x14ac:dyDescent="0.2">
      <c r="A24" s="18" t="s">
        <v>53</v>
      </c>
      <c r="B24" s="19" t="s">
        <v>54</v>
      </c>
      <c r="C24" s="78">
        <f>I24/K24</f>
        <v>23.630228136882128</v>
      </c>
      <c r="D24" s="78">
        <f>I24/G24</f>
        <v>10.263831544178364</v>
      </c>
      <c r="E24" s="20">
        <f>I24/L24</f>
        <v>0.5899985759718992</v>
      </c>
      <c r="F24" s="21">
        <f>J24/L24</f>
        <v>0.33116960174680782</v>
      </c>
      <c r="G24" s="3">
        <v>14532</v>
      </c>
      <c r="H24" s="3">
        <v>114642</v>
      </c>
      <c r="I24" s="3">
        <v>149154</v>
      </c>
      <c r="J24" s="4">
        <v>83721</v>
      </c>
      <c r="K24" s="3">
        <v>6312</v>
      </c>
      <c r="L24" s="3">
        <v>252804</v>
      </c>
    </row>
    <row r="25" spans="1:12" x14ac:dyDescent="0.2">
      <c r="A25" s="18" t="s">
        <v>55</v>
      </c>
      <c r="B25" s="19" t="s">
        <v>56</v>
      </c>
      <c r="C25" s="78">
        <f>I25/K25</f>
        <v>8.6881720430107521</v>
      </c>
      <c r="D25" s="78">
        <f>I25/G25</f>
        <v>12.034042553191489</v>
      </c>
      <c r="E25" s="20">
        <f>I25/L25</f>
        <v>7.9651875114422122E-2</v>
      </c>
      <c r="F25" s="21">
        <f>J25/L25</f>
        <v>0.18933750181901823</v>
      </c>
      <c r="G25" s="3">
        <v>1410</v>
      </c>
      <c r="H25" s="3">
        <v>12371</v>
      </c>
      <c r="I25" s="3">
        <v>16968</v>
      </c>
      <c r="J25" s="4">
        <v>40334</v>
      </c>
      <c r="K25" s="3">
        <v>1953</v>
      </c>
      <c r="L25" s="3">
        <v>213027</v>
      </c>
    </row>
    <row r="26" spans="1:12" x14ac:dyDescent="0.2">
      <c r="A26" s="18" t="s">
        <v>57</v>
      </c>
      <c r="B26" s="19" t="s">
        <v>58</v>
      </c>
      <c r="C26" s="78">
        <f>I26/K26</f>
        <v>20.049758877685225</v>
      </c>
      <c r="D26" s="78">
        <f>I26/G26</f>
        <v>7.2699598617017047</v>
      </c>
      <c r="E26" s="20">
        <f>I26/L26</f>
        <v>0.58161435547868556</v>
      </c>
      <c r="F26" s="21">
        <f>J26/L26</f>
        <v>0.71118946484891643</v>
      </c>
      <c r="G26" s="3">
        <v>25163</v>
      </c>
      <c r="H26" s="3">
        <v>143507</v>
      </c>
      <c r="I26" s="3">
        <v>182934</v>
      </c>
      <c r="J26" s="4">
        <v>223689</v>
      </c>
      <c r="K26" s="3">
        <v>9124</v>
      </c>
      <c r="L26" s="3">
        <v>314528</v>
      </c>
    </row>
    <row r="27" spans="1:12" x14ac:dyDescent="0.2">
      <c r="A27" s="18" t="s">
        <v>61</v>
      </c>
      <c r="B27" s="19" t="s">
        <v>60</v>
      </c>
      <c r="C27" s="78">
        <f>I27/K27</f>
        <v>21.784984491881044</v>
      </c>
      <c r="D27" s="78">
        <f>I27/G27</f>
        <v>12.04818122193633</v>
      </c>
      <c r="E27" s="20">
        <f>I27/L27</f>
        <v>0.81158410592425434</v>
      </c>
      <c r="F27" s="21">
        <f>J27/L27</f>
        <v>0.49945284250020389</v>
      </c>
      <c r="G27" s="3">
        <v>19821</v>
      </c>
      <c r="H27" s="3">
        <v>178845</v>
      </c>
      <c r="I27" s="3">
        <v>238807</v>
      </c>
      <c r="J27" s="4">
        <v>146963</v>
      </c>
      <c r="K27" s="3">
        <v>10962</v>
      </c>
      <c r="L27" s="3">
        <v>294248</v>
      </c>
    </row>
    <row r="28" spans="1:12" x14ac:dyDescent="0.2">
      <c r="A28" s="18" t="s">
        <v>62</v>
      </c>
      <c r="B28" s="19" t="s">
        <v>60</v>
      </c>
      <c r="C28" s="78">
        <f>I28/K28</f>
        <v>40.371428571428574</v>
      </c>
      <c r="D28" s="78">
        <f>I28/G28</f>
        <v>5.8875000000000002</v>
      </c>
      <c r="E28" s="20">
        <f>I28/L28</f>
        <v>5.8348345403209573E-2</v>
      </c>
      <c r="F28" s="21">
        <f>J28/L28</f>
        <v>4.1706885249286389E-2</v>
      </c>
      <c r="G28" s="3">
        <v>1920</v>
      </c>
      <c r="H28" s="3">
        <v>9918</v>
      </c>
      <c r="I28" s="3">
        <v>11304</v>
      </c>
      <c r="J28" s="4">
        <v>8080</v>
      </c>
      <c r="K28" s="3">
        <v>280</v>
      </c>
      <c r="L28" s="3">
        <v>193733</v>
      </c>
    </row>
    <row r="29" spans="1:12" x14ac:dyDescent="0.2">
      <c r="A29" s="18" t="s">
        <v>59</v>
      </c>
      <c r="B29" s="19" t="s">
        <v>60</v>
      </c>
      <c r="C29" s="78">
        <f>I29/K29</f>
        <v>43.174556213017752</v>
      </c>
      <c r="D29" s="78">
        <f>I29/G29</f>
        <v>2.4358203972625607</v>
      </c>
      <c r="E29" s="20">
        <f>I29/L29</f>
        <v>7.3799674316519834E-2</v>
      </c>
      <c r="F29" s="21">
        <f>J29/L29</f>
        <v>2.8871537084424845E-2</v>
      </c>
      <c r="G29" s="3">
        <v>5991</v>
      </c>
      <c r="H29" s="3">
        <v>13529</v>
      </c>
      <c r="I29" s="3">
        <v>14593</v>
      </c>
      <c r="J29" s="4">
        <v>5709</v>
      </c>
      <c r="K29" s="3">
        <v>338</v>
      </c>
      <c r="L29" s="3">
        <v>197738</v>
      </c>
    </row>
    <row r="30" spans="1:12" x14ac:dyDescent="0.2">
      <c r="A30" s="18" t="s">
        <v>63</v>
      </c>
      <c r="B30" s="19" t="s">
        <v>64</v>
      </c>
      <c r="C30" s="78">
        <f>I30/K30</f>
        <v>15.192059499070327</v>
      </c>
      <c r="D30" s="78">
        <f>I30/G30</f>
        <v>4.071671454534795</v>
      </c>
      <c r="E30" s="20">
        <f>I30/L30</f>
        <v>0.45491494560055545</v>
      </c>
      <c r="F30" s="21">
        <f>J30/L30</f>
        <v>0.54637216949307976</v>
      </c>
      <c r="G30" s="3">
        <v>34114</v>
      </c>
      <c r="H30" s="3">
        <v>111191</v>
      </c>
      <c r="I30" s="3">
        <v>138901</v>
      </c>
      <c r="J30" s="4">
        <v>166826</v>
      </c>
      <c r="K30" s="3">
        <v>9143</v>
      </c>
      <c r="L30" s="3">
        <v>305334</v>
      </c>
    </row>
    <row r="31" spans="1:12" x14ac:dyDescent="0.2">
      <c r="A31" s="18" t="s">
        <v>65</v>
      </c>
      <c r="B31" s="19" t="s">
        <v>66</v>
      </c>
      <c r="C31" s="78">
        <f>I31/K31</f>
        <v>20.221003795866721</v>
      </c>
      <c r="D31" s="78">
        <f>I31/G31</f>
        <v>3.8087067047982206</v>
      </c>
      <c r="E31" s="20">
        <f>I31/L31</f>
        <v>0.19872172161384719</v>
      </c>
      <c r="F31" s="21">
        <f>J31/L31</f>
        <v>0.26430602415631138</v>
      </c>
      <c r="G31" s="3">
        <v>12588</v>
      </c>
      <c r="H31" s="3">
        <v>36992</v>
      </c>
      <c r="I31" s="3">
        <v>47944</v>
      </c>
      <c r="J31" s="4">
        <v>63767</v>
      </c>
      <c r="K31" s="3">
        <v>2371</v>
      </c>
      <c r="L31" s="3">
        <v>241262</v>
      </c>
    </row>
    <row r="32" spans="1:12" x14ac:dyDescent="0.2">
      <c r="A32" s="18" t="s">
        <v>67</v>
      </c>
      <c r="B32" s="19" t="s">
        <v>68</v>
      </c>
      <c r="C32" s="78">
        <f>I32/K32</f>
        <v>4.2877810541835606</v>
      </c>
      <c r="D32" s="78">
        <f>I32/G32</f>
        <v>1.2309137082694037</v>
      </c>
      <c r="E32" s="20">
        <f>I32/L32</f>
        <v>0.33530056062374797</v>
      </c>
      <c r="F32" s="21">
        <f>J32/L32</f>
        <v>0.61492786833268476</v>
      </c>
      <c r="G32" s="3">
        <v>75604</v>
      </c>
      <c r="H32" s="3">
        <v>69179</v>
      </c>
      <c r="I32" s="3">
        <v>93062</v>
      </c>
      <c r="J32" s="4">
        <v>170672</v>
      </c>
      <c r="K32" s="3">
        <v>21704</v>
      </c>
      <c r="L32" s="3">
        <v>277548</v>
      </c>
    </row>
    <row r="33" spans="1:12" x14ac:dyDescent="0.2">
      <c r="A33" s="18" t="s">
        <v>69</v>
      </c>
      <c r="B33" s="19" t="s">
        <v>70</v>
      </c>
      <c r="C33" s="78">
        <f>I33/K33</f>
        <v>26.353466609953212</v>
      </c>
      <c r="D33" s="78">
        <f>I33/G33</f>
        <v>6.933803368585977</v>
      </c>
      <c r="E33" s="20">
        <f>I33/L33</f>
        <v>0.5029916299309124</v>
      </c>
      <c r="F33" s="21">
        <f>J33/L33</f>
        <v>0.21314044017957898</v>
      </c>
      <c r="G33" s="3">
        <v>17871</v>
      </c>
      <c r="H33" s="3">
        <v>96896</v>
      </c>
      <c r="I33" s="3">
        <v>123914</v>
      </c>
      <c r="J33" s="4">
        <v>52508</v>
      </c>
      <c r="K33" s="3">
        <v>4702</v>
      </c>
      <c r="L33" s="3">
        <v>246354</v>
      </c>
    </row>
    <row r="34" spans="1:12" x14ac:dyDescent="0.2">
      <c r="A34" s="18" t="s">
        <v>71</v>
      </c>
      <c r="B34" s="19" t="s">
        <v>72</v>
      </c>
      <c r="C34" s="78">
        <f>I34/K34</f>
        <v>10.719602410670932</v>
      </c>
      <c r="D34" s="78">
        <f>I34/G34</f>
        <v>2.8487369443769737</v>
      </c>
      <c r="E34" s="20">
        <f>I34/L34</f>
        <v>0.82670995852176232</v>
      </c>
      <c r="F34" s="21">
        <f>J34/L34</f>
        <v>0.39967575164161745</v>
      </c>
      <c r="G34" s="3">
        <v>131744</v>
      </c>
      <c r="H34" s="3">
        <v>283204</v>
      </c>
      <c r="I34" s="3">
        <v>375304</v>
      </c>
      <c r="J34" s="4">
        <v>181442</v>
      </c>
      <c r="K34" s="3">
        <v>35011</v>
      </c>
      <c r="L34" s="3">
        <v>453973</v>
      </c>
    </row>
    <row r="35" spans="1:12" x14ac:dyDescent="0.2">
      <c r="A35" s="18" t="s">
        <v>73</v>
      </c>
      <c r="B35" s="19" t="s">
        <v>72</v>
      </c>
      <c r="C35" s="78">
        <f>I35/K35</f>
        <v>7.6586222027204913</v>
      </c>
      <c r="D35" s="78">
        <f>I35/G35</f>
        <v>1.1795235681702991</v>
      </c>
      <c r="E35" s="20">
        <f>I35/L35</f>
        <v>0.13868478293257056</v>
      </c>
      <c r="F35" s="21">
        <f>J35/L35</f>
        <v>0.8043423418054686</v>
      </c>
      <c r="G35" s="3">
        <v>59190</v>
      </c>
      <c r="H35" s="3">
        <v>39433</v>
      </c>
      <c r="I35" s="3">
        <v>69816</v>
      </c>
      <c r="J35" s="4">
        <v>404918</v>
      </c>
      <c r="K35" s="3">
        <v>9116</v>
      </c>
      <c r="L35" s="3">
        <v>503415</v>
      </c>
    </row>
    <row r="36" spans="1:12" x14ac:dyDescent="0.2">
      <c r="A36" s="18" t="s">
        <v>74</v>
      </c>
      <c r="B36" s="19" t="s">
        <v>75</v>
      </c>
      <c r="C36" s="78">
        <f>I36/K36</f>
        <v>28.316464237516868</v>
      </c>
      <c r="D36" s="78">
        <f>I36/G36</f>
        <v>5.2325436408977559</v>
      </c>
      <c r="E36" s="20">
        <f>I36/L36</f>
        <v>0.200842326928139</v>
      </c>
      <c r="F36" s="21">
        <f>J36/L36</f>
        <v>7.453157529493408E-2</v>
      </c>
      <c r="G36" s="3">
        <v>8020</v>
      </c>
      <c r="H36" s="3">
        <v>33660</v>
      </c>
      <c r="I36" s="3">
        <v>41965</v>
      </c>
      <c r="J36" s="4">
        <v>15573</v>
      </c>
      <c r="K36" s="3">
        <v>1482</v>
      </c>
      <c r="L36" s="3">
        <v>208945</v>
      </c>
    </row>
    <row r="37" spans="1:12" x14ac:dyDescent="0.2">
      <c r="A37" s="18" t="s">
        <v>78</v>
      </c>
      <c r="B37" s="19" t="s">
        <v>77</v>
      </c>
      <c r="C37" s="78">
        <f>I37/K37</f>
        <v>31.412647374062164</v>
      </c>
      <c r="D37" s="78">
        <f>I37/G37</f>
        <v>9.5248618784530379</v>
      </c>
      <c r="E37" s="20">
        <f>I37/L37</f>
        <v>0.26304900979657414</v>
      </c>
      <c r="F37" s="21">
        <f>J37/L37</f>
        <v>0.18015284989207164</v>
      </c>
      <c r="G37" s="3">
        <v>6154</v>
      </c>
      <c r="H37" s="3">
        <v>50270</v>
      </c>
      <c r="I37" s="3">
        <v>58616</v>
      </c>
      <c r="J37" s="4">
        <v>40144</v>
      </c>
      <c r="K37" s="3">
        <v>1866</v>
      </c>
      <c r="L37" s="3">
        <v>222833</v>
      </c>
    </row>
    <row r="38" spans="1:12" x14ac:dyDescent="0.2">
      <c r="A38" s="18" t="s">
        <v>76</v>
      </c>
      <c r="B38" s="19" t="s">
        <v>77</v>
      </c>
      <c r="C38" s="78">
        <f>I38/K38</f>
        <v>19.721311475409838</v>
      </c>
      <c r="D38" s="78">
        <f>I38/G38</f>
        <v>5.6879432624113475</v>
      </c>
      <c r="E38" s="20">
        <f>I38/L38</f>
        <v>0.10805033367164554</v>
      </c>
      <c r="F38" s="21">
        <f>J38/L38</f>
        <v>0.10784375364883192</v>
      </c>
      <c r="G38" s="3">
        <v>4230</v>
      </c>
      <c r="H38" s="3">
        <v>19445</v>
      </c>
      <c r="I38" s="3">
        <v>24060</v>
      </c>
      <c r="J38" s="4">
        <v>24014</v>
      </c>
      <c r="K38" s="3">
        <v>1220</v>
      </c>
      <c r="L38" s="3">
        <v>222674</v>
      </c>
    </row>
    <row r="39" spans="1:12" x14ac:dyDescent="0.2">
      <c r="A39" s="18" t="s">
        <v>81</v>
      </c>
      <c r="B39" s="19" t="s">
        <v>80</v>
      </c>
      <c r="C39" s="78">
        <f>I39/K39</f>
        <v>22.783298696391462</v>
      </c>
      <c r="D39" s="78">
        <f>I39/G39</f>
        <v>9.5389969941464958</v>
      </c>
      <c r="E39" s="20">
        <f>I39/L39</f>
        <v>0.46015011199255162</v>
      </c>
      <c r="F39" s="21">
        <f>J39/L39</f>
        <v>0.44429181405039092</v>
      </c>
      <c r="G39" s="3">
        <v>12642</v>
      </c>
      <c r="H39" s="3">
        <v>93079</v>
      </c>
      <c r="I39" s="3">
        <v>120592</v>
      </c>
      <c r="J39" s="4">
        <v>116436</v>
      </c>
      <c r="K39" s="3">
        <v>5293</v>
      </c>
      <c r="L39" s="3">
        <v>262071</v>
      </c>
    </row>
    <row r="40" spans="1:12" x14ac:dyDescent="0.2">
      <c r="A40" s="18" t="s">
        <v>79</v>
      </c>
      <c r="B40" s="19" t="s">
        <v>80</v>
      </c>
      <c r="C40" s="78">
        <f>I40/K40</f>
        <v>18.721767594108019</v>
      </c>
      <c r="D40" s="78">
        <f>I40/G40</f>
        <v>3.621464753060363</v>
      </c>
      <c r="E40" s="20">
        <f>I40/L40</f>
        <v>0.14241310049467149</v>
      </c>
      <c r="F40" s="21">
        <f>J40/L40</f>
        <v>0.24946465920786162</v>
      </c>
      <c r="G40" s="3">
        <v>9476</v>
      </c>
      <c r="H40" s="3">
        <v>27622</v>
      </c>
      <c r="I40" s="3">
        <v>34317</v>
      </c>
      <c r="J40" s="4">
        <v>60113</v>
      </c>
      <c r="K40" s="3">
        <v>1833</v>
      </c>
      <c r="L40" s="3">
        <v>240968</v>
      </c>
    </row>
    <row r="41" spans="1:12" x14ac:dyDescent="0.2">
      <c r="A41" s="18" t="s">
        <v>82</v>
      </c>
      <c r="B41" s="19" t="s">
        <v>83</v>
      </c>
      <c r="C41" s="78">
        <f>I41/K41</f>
        <v>23.600458826370442</v>
      </c>
      <c r="D41" s="78">
        <f>I41/G41</f>
        <v>6.1212927875732044</v>
      </c>
      <c r="E41" s="20">
        <f>I41/L41</f>
        <v>0.70939795592462473</v>
      </c>
      <c r="F41" s="21">
        <f>J41/L41</f>
        <v>0.39109636770128625</v>
      </c>
      <c r="G41" s="3">
        <v>31931</v>
      </c>
      <c r="H41" s="3">
        <v>131158</v>
      </c>
      <c r="I41" s="3">
        <v>195459</v>
      </c>
      <c r="J41" s="4">
        <v>107758</v>
      </c>
      <c r="K41" s="3">
        <v>8282</v>
      </c>
      <c r="L41" s="3">
        <v>275528</v>
      </c>
    </row>
    <row r="42" spans="1:12" x14ac:dyDescent="0.2">
      <c r="A42" s="18" t="s">
        <v>84</v>
      </c>
      <c r="B42" s="19" t="s">
        <v>85</v>
      </c>
      <c r="C42" s="78">
        <f>I42/K42</f>
        <v>17.39621920947107</v>
      </c>
      <c r="D42" s="78">
        <f>I42/G42</f>
        <v>5.5690445626260772</v>
      </c>
      <c r="E42" s="20">
        <f>I42/L42</f>
        <v>0.37675861213349326</v>
      </c>
      <c r="F42" s="21">
        <f>J42/L42</f>
        <v>0.21977585707787106</v>
      </c>
      <c r="G42" s="3">
        <v>16359</v>
      </c>
      <c r="H42" s="3">
        <v>69222</v>
      </c>
      <c r="I42" s="3">
        <v>91104</v>
      </c>
      <c r="J42" s="4">
        <v>53144</v>
      </c>
      <c r="K42" s="3">
        <v>5237</v>
      </c>
      <c r="L42" s="3">
        <v>241810</v>
      </c>
    </row>
    <row r="43" spans="1:12" x14ac:dyDescent="0.2">
      <c r="A43" s="18" t="s">
        <v>86</v>
      </c>
      <c r="B43" s="19" t="s">
        <v>87</v>
      </c>
      <c r="C43" s="78">
        <f>I43/K43</f>
        <v>13.434535104364326</v>
      </c>
      <c r="D43" s="78">
        <f>I43/G43</f>
        <v>2.5405938817619091</v>
      </c>
      <c r="E43" s="20">
        <f>I43/L43</f>
        <v>0.13660833156462848</v>
      </c>
      <c r="F43" s="21">
        <f>J43/L43</f>
        <v>0.11966253111312636</v>
      </c>
      <c r="G43" s="3">
        <v>11147</v>
      </c>
      <c r="H43" s="3">
        <v>19369</v>
      </c>
      <c r="I43" s="3">
        <v>28320</v>
      </c>
      <c r="J43" s="4">
        <v>24807</v>
      </c>
      <c r="K43" s="3">
        <v>2108</v>
      </c>
      <c r="L43" s="3">
        <v>207308</v>
      </c>
    </row>
    <row r="44" spans="1:12" x14ac:dyDescent="0.2">
      <c r="A44" s="18" t="s">
        <v>90</v>
      </c>
      <c r="B44" s="19" t="s">
        <v>89</v>
      </c>
      <c r="C44" s="78">
        <f>I44/K44</f>
        <v>17.327327572150661</v>
      </c>
      <c r="D44" s="78">
        <f>I44/G44</f>
        <v>5.8076565744890152</v>
      </c>
      <c r="E44" s="20">
        <f>I44/L44</f>
        <v>1.2595718201348247</v>
      </c>
      <c r="F44" s="21">
        <f>J44/L44</f>
        <v>1.0329920734869249</v>
      </c>
      <c r="G44" s="3">
        <v>73192</v>
      </c>
      <c r="H44" s="3">
        <v>311130</v>
      </c>
      <c r="I44" s="3">
        <v>425074</v>
      </c>
      <c r="J44" s="4">
        <v>348609</v>
      </c>
      <c r="K44" s="3">
        <v>24532</v>
      </c>
      <c r="L44" s="3">
        <v>337475</v>
      </c>
    </row>
    <row r="45" spans="1:12" x14ac:dyDescent="0.2">
      <c r="A45" s="18" t="s">
        <v>88</v>
      </c>
      <c r="B45" s="19" t="s">
        <v>89</v>
      </c>
      <c r="C45" s="78">
        <f>I45/K45</f>
        <v>32.50359712230216</v>
      </c>
      <c r="D45" s="78">
        <f>I45/G45</f>
        <v>0.93822033018378159</v>
      </c>
      <c r="E45" s="20">
        <f>I45/L45</f>
        <v>4.4202678772343483E-2</v>
      </c>
      <c r="F45" s="21">
        <f>J45/L45</f>
        <v>0.10426470732112982</v>
      </c>
      <c r="G45" s="3">
        <v>9631</v>
      </c>
      <c r="H45" s="3">
        <v>8081</v>
      </c>
      <c r="I45" s="3">
        <v>9036</v>
      </c>
      <c r="J45" s="4">
        <v>21314</v>
      </c>
      <c r="K45" s="3">
        <v>278</v>
      </c>
      <c r="L45" s="3">
        <v>204422</v>
      </c>
    </row>
    <row r="46" spans="1:12" x14ac:dyDescent="0.2">
      <c r="A46" s="18" t="s">
        <v>91</v>
      </c>
      <c r="B46" s="19" t="s">
        <v>92</v>
      </c>
      <c r="C46" s="78">
        <f>I46/K46</f>
        <v>31.705307262569832</v>
      </c>
      <c r="D46" s="78">
        <f>I46/G46</f>
        <v>6.9549632352941178</v>
      </c>
      <c r="E46" s="20">
        <f>I46/L46</f>
        <v>0.21301092219344669</v>
      </c>
      <c r="F46" s="21">
        <f>J46/L46</f>
        <v>0.19168730998761402</v>
      </c>
      <c r="G46" s="3">
        <v>6528</v>
      </c>
      <c r="H46" s="3">
        <v>36003</v>
      </c>
      <c r="I46" s="3">
        <v>45402</v>
      </c>
      <c r="J46" s="4">
        <v>40857</v>
      </c>
      <c r="K46" s="3">
        <v>1432</v>
      </c>
      <c r="L46" s="3">
        <v>213144</v>
      </c>
    </row>
    <row r="47" spans="1:12" x14ac:dyDescent="0.2">
      <c r="A47" s="18" t="s">
        <v>93</v>
      </c>
      <c r="B47" s="19" t="s">
        <v>94</v>
      </c>
      <c r="C47" s="78">
        <f>I47/K47</f>
        <v>13.270232120451693</v>
      </c>
      <c r="D47" s="78">
        <f>I47/G47</f>
        <v>2.7283309686572941</v>
      </c>
      <c r="E47" s="20">
        <f>I47/L47</f>
        <v>0.3367092738212728</v>
      </c>
      <c r="F47" s="21">
        <f>J47/L47</f>
        <v>0.24556286014453535</v>
      </c>
      <c r="G47" s="3">
        <v>31012</v>
      </c>
      <c r="H47" s="3">
        <v>64844</v>
      </c>
      <c r="I47" s="3">
        <v>84611</v>
      </c>
      <c r="J47" s="4">
        <v>61707</v>
      </c>
      <c r="K47" s="3">
        <v>6376</v>
      </c>
      <c r="L47" s="3">
        <v>251288</v>
      </c>
    </row>
    <row r="48" spans="1:12" x14ac:dyDescent="0.2">
      <c r="A48" s="18" t="s">
        <v>95</v>
      </c>
      <c r="B48" s="19" t="s">
        <v>96</v>
      </c>
      <c r="C48" s="78">
        <f>I48/K48</f>
        <v>12.451583826937934</v>
      </c>
      <c r="D48" s="78">
        <f>I48/G48</f>
        <v>8.2793783980478608</v>
      </c>
      <c r="E48" s="20">
        <f>I48/L48</f>
        <v>0.66751804284723204</v>
      </c>
      <c r="F48" s="21">
        <f>J48/L48</f>
        <v>0.39506846099949261</v>
      </c>
      <c r="G48" s="3">
        <v>23359</v>
      </c>
      <c r="H48" s="3">
        <v>137263</v>
      </c>
      <c r="I48" s="3">
        <v>193398</v>
      </c>
      <c r="J48" s="4">
        <v>114462</v>
      </c>
      <c r="K48" s="3">
        <v>15532</v>
      </c>
      <c r="L48" s="3">
        <v>289727</v>
      </c>
    </row>
    <row r="49" spans="1:12" x14ac:dyDescent="0.2">
      <c r="A49" s="18" t="s">
        <v>97</v>
      </c>
      <c r="B49" s="19" t="s">
        <v>98</v>
      </c>
      <c r="C49" s="78">
        <f>I49/K49</f>
        <v>5.0709569577935643</v>
      </c>
      <c r="D49" s="78">
        <f>I49/G49</f>
        <v>1.4031914893617021</v>
      </c>
      <c r="E49" s="20">
        <f>I49/L49</f>
        <v>0.20945108584960698</v>
      </c>
      <c r="F49" s="21">
        <f>J49/L49</f>
        <v>0.22621780510285452</v>
      </c>
      <c r="G49" s="3">
        <v>43240</v>
      </c>
      <c r="H49" s="3">
        <v>38444</v>
      </c>
      <c r="I49" s="3">
        <v>60674</v>
      </c>
      <c r="J49" s="4">
        <v>65531</v>
      </c>
      <c r="K49" s="3">
        <v>11965</v>
      </c>
      <c r="L49" s="3">
        <v>289681</v>
      </c>
    </row>
    <row r="50" spans="1:12" x14ac:dyDescent="0.2">
      <c r="A50" s="18"/>
      <c r="B50" s="19"/>
      <c r="C50" s="22"/>
      <c r="D50" s="22"/>
      <c r="E50" s="20"/>
      <c r="F50" s="21"/>
    </row>
    <row r="51" spans="1:12" x14ac:dyDescent="0.2">
      <c r="A51" s="12" t="s">
        <v>99</v>
      </c>
      <c r="B51" s="12"/>
      <c r="C51" s="77">
        <f>AVERAGE(C2:C49)</f>
        <v>20.773555489786791</v>
      </c>
      <c r="D51" s="77">
        <f t="shared" ref="D51:F51" si="0">AVERAGE(D2:D49)</f>
        <v>6.1133300099790988</v>
      </c>
      <c r="E51" s="13">
        <f t="shared" si="0"/>
        <v>0.38211345562293136</v>
      </c>
      <c r="F51" s="13">
        <f t="shared" si="0"/>
        <v>0.29606883037307663</v>
      </c>
    </row>
    <row r="52" spans="1:12" x14ac:dyDescent="0.2">
      <c r="A52" s="12" t="s">
        <v>100</v>
      </c>
      <c r="B52" s="12"/>
      <c r="C52" s="77">
        <f>MEDIAN(C2:C49)</f>
        <v>20.135381336775971</v>
      </c>
      <c r="D52" s="77">
        <f t="shared" ref="D52:F52" si="1">MEDIAN(D2:D49)</f>
        <v>5.7959887248014805</v>
      </c>
      <c r="E52" s="13">
        <f t="shared" si="1"/>
        <v>0.31587398800254929</v>
      </c>
      <c r="F52" s="13">
        <f t="shared" si="1"/>
        <v>0.22299683109036278</v>
      </c>
    </row>
    <row r="53" spans="1:12" x14ac:dyDescent="0.2">
      <c r="F53" s="11"/>
    </row>
    <row r="54" spans="1:12" ht="45.75" customHeight="1" x14ac:dyDescent="0.2">
      <c r="A54" s="129" t="s">
        <v>101</v>
      </c>
      <c r="B54" s="130"/>
      <c r="C54" s="130"/>
      <c r="D54" s="130"/>
      <c r="E54" s="130"/>
      <c r="F54" s="131"/>
    </row>
    <row r="55" spans="1:12" ht="29.25" customHeight="1" x14ac:dyDescent="0.2">
      <c r="A55" s="132" t="s">
        <v>102</v>
      </c>
      <c r="B55" s="133"/>
      <c r="C55" s="133"/>
      <c r="D55" s="133"/>
      <c r="E55" s="133"/>
      <c r="F55" s="134"/>
    </row>
  </sheetData>
  <autoFilter ref="A1:L49" xr:uid="{CCCD05F2-635D-4FBE-B175-EC4DEDD798DC}">
    <sortState xmlns:xlrd2="http://schemas.microsoft.com/office/spreadsheetml/2017/richdata2" ref="A2:L49">
      <sortCondition ref="B1:B49"/>
    </sortState>
  </autoFilter>
  <sortState xmlns:xlrd2="http://schemas.microsoft.com/office/spreadsheetml/2017/richdata2" ref="A2:L49">
    <sortCondition ref="B2:B49"/>
  </sortState>
  <mergeCells count="2">
    <mergeCell ref="A54:F54"/>
    <mergeCell ref="A55:F55"/>
  </mergeCells>
  <conditionalFormatting sqref="A2:F49">
    <cfRule type="expression" dxfId="13"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4827-F885-4110-9373-5D31C60070AE}">
  <sheetPr>
    <tabColor theme="7" tint="0.39997558519241921"/>
  </sheetPr>
  <dimension ref="A1:L46"/>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2.75" x14ac:dyDescent="0.2"/>
  <cols>
    <col min="1" max="1" width="36.7109375" style="2" hidden="1" customWidth="1"/>
    <col min="2" max="2" width="20.140625" style="2" customWidth="1"/>
    <col min="3" max="3" width="24.28515625" style="1" customWidth="1"/>
    <col min="4" max="4" width="19.85546875" style="1" customWidth="1"/>
    <col min="5" max="5" width="18.42578125" style="1" customWidth="1"/>
    <col min="6" max="6" width="19.28515625" style="1" customWidth="1"/>
    <col min="7" max="7" width="15.28515625" style="3" hidden="1" customWidth="1"/>
    <col min="8" max="8" width="15.42578125" style="3" hidden="1" customWidth="1"/>
    <col min="9" max="9" width="17" style="3" hidden="1" customWidth="1"/>
    <col min="10" max="10" width="16.140625" style="4" hidden="1" customWidth="1"/>
    <col min="11" max="11" width="15" style="3" hidden="1" customWidth="1"/>
    <col min="12" max="12" width="17.28515625" style="3" hidden="1" customWidth="1"/>
    <col min="13" max="16384" width="9.140625" style="2"/>
  </cols>
  <sheetData>
    <row r="1" spans="1:12" ht="38.25" x14ac:dyDescent="0.2">
      <c r="A1" s="14" t="s">
        <v>0</v>
      </c>
      <c r="B1" s="15" t="s">
        <v>1</v>
      </c>
      <c r="C1" s="16" t="s">
        <v>2</v>
      </c>
      <c r="D1" s="16" t="s">
        <v>3</v>
      </c>
      <c r="E1" s="16" t="s">
        <v>4</v>
      </c>
      <c r="F1" s="17" t="s">
        <v>5</v>
      </c>
      <c r="G1" s="9" t="s">
        <v>203</v>
      </c>
      <c r="H1" s="9" t="s">
        <v>7</v>
      </c>
      <c r="I1" s="9" t="s">
        <v>8</v>
      </c>
      <c r="J1" s="10" t="s">
        <v>9</v>
      </c>
      <c r="K1" s="9" t="s">
        <v>10</v>
      </c>
      <c r="L1" s="9" t="s">
        <v>11</v>
      </c>
    </row>
    <row r="2" spans="1:12" x14ac:dyDescent="0.2">
      <c r="A2" s="18" t="s">
        <v>12</v>
      </c>
      <c r="B2" s="19" t="s">
        <v>13</v>
      </c>
      <c r="C2" s="78">
        <f t="shared" ref="C2:C40" si="0">I2/K2</f>
        <v>27.956626738794437</v>
      </c>
      <c r="D2" s="78">
        <f>I2/G2</f>
        <v>16.872092345362326</v>
      </c>
      <c r="E2" s="20">
        <f t="shared" ref="E2:E40" si="1">I2/L2</f>
        <v>1.0005289468771392</v>
      </c>
      <c r="F2" s="21">
        <f t="shared" ref="F2:F40" si="2">J2/L2</f>
        <v>0.49797409888886585</v>
      </c>
      <c r="G2" s="3">
        <v>17153</v>
      </c>
      <c r="H2" s="3">
        <v>225794</v>
      </c>
      <c r="I2" s="3">
        <v>289407</v>
      </c>
      <c r="J2" s="4">
        <v>144041</v>
      </c>
      <c r="K2" s="3">
        <v>10352</v>
      </c>
      <c r="L2" s="3">
        <v>289254</v>
      </c>
    </row>
    <row r="3" spans="1:12" x14ac:dyDescent="0.2">
      <c r="A3" s="18" t="s">
        <v>14</v>
      </c>
      <c r="B3" s="19" t="s">
        <v>15</v>
      </c>
      <c r="C3" s="78">
        <f t="shared" si="0"/>
        <v>15.790243902439025</v>
      </c>
      <c r="D3" s="78">
        <f t="shared" ref="D3:D40" si="3">I3/G3</f>
        <v>4.8929889298892988</v>
      </c>
      <c r="E3" s="20">
        <f t="shared" si="1"/>
        <v>0.44014749168159711</v>
      </c>
      <c r="F3" s="21">
        <f t="shared" si="2"/>
        <v>0.18497648451497312</v>
      </c>
      <c r="G3" s="3">
        <v>22493</v>
      </c>
      <c r="H3" s="3">
        <v>81028</v>
      </c>
      <c r="I3" s="3">
        <v>110058</v>
      </c>
      <c r="J3" s="4">
        <v>46253</v>
      </c>
      <c r="K3" s="3">
        <v>6970</v>
      </c>
      <c r="L3" s="3">
        <v>250048</v>
      </c>
    </row>
    <row r="4" spans="1:12" x14ac:dyDescent="0.2">
      <c r="A4" s="18"/>
      <c r="B4" s="19" t="s">
        <v>17</v>
      </c>
      <c r="C4" s="78">
        <v>12.711165048543689</v>
      </c>
      <c r="D4" s="78">
        <v>3.5652308454016586</v>
      </c>
      <c r="E4" s="20">
        <v>0.12860944539451066</v>
      </c>
      <c r="F4" s="21">
        <v>7.4421439447046586E-2</v>
      </c>
      <c r="G4" s="3">
        <v>16158</v>
      </c>
      <c r="H4" s="3">
        <v>42504</v>
      </c>
      <c r="I4" s="3">
        <v>57607</v>
      </c>
      <c r="J4" s="4">
        <v>33335</v>
      </c>
      <c r="K4" s="49">
        <v>4532</v>
      </c>
      <c r="L4" s="49">
        <v>447922</v>
      </c>
    </row>
    <row r="5" spans="1:12" x14ac:dyDescent="0.2">
      <c r="A5" s="18" t="s">
        <v>19</v>
      </c>
      <c r="B5" s="19" t="s">
        <v>20</v>
      </c>
      <c r="C5" s="78">
        <f t="shared" si="0"/>
        <v>1.9312754804892254</v>
      </c>
      <c r="D5" s="78">
        <f t="shared" si="3"/>
        <v>0.14683611566222379</v>
      </c>
      <c r="E5" s="20">
        <f t="shared" si="1"/>
        <v>1.5753343309817334E-2</v>
      </c>
      <c r="F5" s="21">
        <f t="shared" si="2"/>
        <v>6.213924321242785E-2</v>
      </c>
      <c r="G5" s="3">
        <v>22583</v>
      </c>
      <c r="H5" s="3">
        <v>2051</v>
      </c>
      <c r="I5" s="3">
        <v>3316</v>
      </c>
      <c r="J5" s="4">
        <v>13080</v>
      </c>
      <c r="K5" s="3">
        <v>1717</v>
      </c>
      <c r="L5" s="3">
        <v>210495</v>
      </c>
    </row>
    <row r="6" spans="1:12" x14ac:dyDescent="0.2">
      <c r="A6" s="18" t="s">
        <v>21</v>
      </c>
      <c r="B6" s="19" t="s">
        <v>22</v>
      </c>
      <c r="C6" s="78">
        <f t="shared" si="0"/>
        <v>32.47161433555344</v>
      </c>
      <c r="D6" s="78">
        <f t="shared" si="3"/>
        <v>12.802676003501313</v>
      </c>
      <c r="E6" s="20">
        <f t="shared" si="1"/>
        <v>0.47828666461118741</v>
      </c>
      <c r="F6" s="21">
        <f t="shared" si="2"/>
        <v>0.14974633517392158</v>
      </c>
      <c r="G6" s="3">
        <v>7997</v>
      </c>
      <c r="H6" s="3">
        <v>86659</v>
      </c>
      <c r="I6" s="3">
        <v>102383</v>
      </c>
      <c r="J6" s="4">
        <v>32055</v>
      </c>
      <c r="K6" s="3">
        <v>3153</v>
      </c>
      <c r="L6" s="3">
        <v>214062</v>
      </c>
    </row>
    <row r="7" spans="1:12" x14ac:dyDescent="0.2">
      <c r="A7" s="18" t="s">
        <v>23</v>
      </c>
      <c r="B7" s="19" t="s">
        <v>24</v>
      </c>
      <c r="C7" s="78">
        <f t="shared" si="0"/>
        <v>17.288215406906545</v>
      </c>
      <c r="D7" s="78">
        <f t="shared" si="3"/>
        <v>4.0120208473436447</v>
      </c>
      <c r="E7" s="20">
        <f t="shared" si="1"/>
        <v>0.51028183269658434</v>
      </c>
      <c r="F7" s="21">
        <f t="shared" si="2"/>
        <v>0.60355605291669046</v>
      </c>
      <c r="G7" s="3">
        <v>35688</v>
      </c>
      <c r="H7" s="3">
        <v>109436</v>
      </c>
      <c r="I7" s="3">
        <v>143181</v>
      </c>
      <c r="J7" s="4">
        <v>169353</v>
      </c>
      <c r="K7" s="3">
        <v>8282</v>
      </c>
      <c r="L7" s="3">
        <v>280592</v>
      </c>
    </row>
    <row r="8" spans="1:12" x14ac:dyDescent="0.2">
      <c r="A8" s="18" t="s">
        <v>25</v>
      </c>
      <c r="B8" s="19" t="s">
        <v>26</v>
      </c>
      <c r="C8" s="78">
        <f t="shared" si="0"/>
        <v>18.123998256379306</v>
      </c>
      <c r="D8" s="78">
        <f t="shared" si="3"/>
        <v>6.517375262256734</v>
      </c>
      <c r="E8" s="20">
        <f t="shared" si="1"/>
        <v>1.2353289375949903</v>
      </c>
      <c r="F8" s="21">
        <f t="shared" si="2"/>
        <v>0.6652755716554869</v>
      </c>
      <c r="G8" s="3">
        <v>82934</v>
      </c>
      <c r="H8" s="3">
        <v>443519</v>
      </c>
      <c r="I8" s="3">
        <v>540512</v>
      </c>
      <c r="J8" s="4">
        <v>291088</v>
      </c>
      <c r="K8" s="3">
        <v>29823</v>
      </c>
      <c r="L8" s="3">
        <v>437545</v>
      </c>
    </row>
    <row r="9" spans="1:12" x14ac:dyDescent="0.2">
      <c r="A9" s="18" t="s">
        <v>27</v>
      </c>
      <c r="B9" s="19" t="s">
        <v>28</v>
      </c>
      <c r="C9" s="78">
        <f t="shared" si="0"/>
        <v>21.094331458243186</v>
      </c>
      <c r="D9" s="78">
        <f t="shared" si="3"/>
        <v>6.6953715149017992</v>
      </c>
      <c r="E9" s="20">
        <f t="shared" si="1"/>
        <v>0.84357468428029059</v>
      </c>
      <c r="F9" s="21">
        <f t="shared" si="2"/>
        <v>0.60474211176598847</v>
      </c>
      <c r="G9" s="3">
        <v>36405</v>
      </c>
      <c r="H9" s="3">
        <v>190193</v>
      </c>
      <c r="I9" s="3">
        <v>243745</v>
      </c>
      <c r="J9" s="4">
        <v>174736</v>
      </c>
      <c r="K9" s="3">
        <v>11555</v>
      </c>
      <c r="L9" s="3">
        <v>288943</v>
      </c>
    </row>
    <row r="10" spans="1:12" x14ac:dyDescent="0.2">
      <c r="A10" s="18" t="s">
        <v>29</v>
      </c>
      <c r="B10" s="19" t="s">
        <v>30</v>
      </c>
      <c r="C10" s="78">
        <f t="shared" si="0"/>
        <v>24.716934689858878</v>
      </c>
      <c r="D10" s="78">
        <f t="shared" si="3"/>
        <v>10.524385131358301</v>
      </c>
      <c r="E10" s="20">
        <f t="shared" si="1"/>
        <v>0.59359839841733364</v>
      </c>
      <c r="F10" s="21">
        <f t="shared" si="2"/>
        <v>0.25796751908381904</v>
      </c>
      <c r="G10" s="3">
        <v>14312</v>
      </c>
      <c r="H10" s="3">
        <v>113095</v>
      </c>
      <c r="I10" s="3">
        <v>150625</v>
      </c>
      <c r="J10" s="4">
        <v>65459</v>
      </c>
      <c r="K10" s="3">
        <v>6094</v>
      </c>
      <c r="L10" s="3">
        <v>253749</v>
      </c>
    </row>
    <row r="11" spans="1:12" x14ac:dyDescent="0.2">
      <c r="A11" s="18" t="s">
        <v>31</v>
      </c>
      <c r="B11" s="19" t="s">
        <v>32</v>
      </c>
      <c r="C11" s="78">
        <f t="shared" si="0"/>
        <v>14.150784831226559</v>
      </c>
      <c r="D11" s="78">
        <f t="shared" si="3"/>
        <v>4.3221748446084982</v>
      </c>
      <c r="E11" s="20">
        <f t="shared" si="1"/>
        <v>0.70614881796157725</v>
      </c>
      <c r="F11" s="21">
        <f t="shared" si="2"/>
        <v>0.54768877782668524</v>
      </c>
      <c r="G11" s="3">
        <v>47139</v>
      </c>
      <c r="H11" s="3">
        <v>153975</v>
      </c>
      <c r="I11" s="3">
        <v>203743</v>
      </c>
      <c r="J11" s="4">
        <v>158023</v>
      </c>
      <c r="K11" s="3">
        <v>14398</v>
      </c>
      <c r="L11" s="3">
        <v>288527</v>
      </c>
    </row>
    <row r="12" spans="1:12" x14ac:dyDescent="0.2">
      <c r="A12" s="18" t="s">
        <v>33</v>
      </c>
      <c r="B12" s="19" t="s">
        <v>34</v>
      </c>
      <c r="C12" s="78">
        <f t="shared" si="0"/>
        <v>35.63246376811594</v>
      </c>
      <c r="D12" s="78">
        <f t="shared" si="3"/>
        <v>9.514860681114552</v>
      </c>
      <c r="E12" s="20">
        <f t="shared" si="1"/>
        <v>0.29644741538135061</v>
      </c>
      <c r="F12" s="21">
        <f t="shared" si="2"/>
        <v>0.12525682206210029</v>
      </c>
      <c r="G12" s="3">
        <v>6460</v>
      </c>
      <c r="H12" s="3">
        <v>51791</v>
      </c>
      <c r="I12" s="3">
        <v>61466</v>
      </c>
      <c r="J12" s="4">
        <v>25971</v>
      </c>
      <c r="K12" s="3">
        <v>1725</v>
      </c>
      <c r="L12" s="3">
        <v>207342</v>
      </c>
    </row>
    <row r="13" spans="1:12" x14ac:dyDescent="0.2">
      <c r="A13" s="18" t="s">
        <v>35</v>
      </c>
      <c r="B13" s="19" t="s">
        <v>36</v>
      </c>
      <c r="C13" s="78">
        <f t="shared" si="0"/>
        <v>23.669632925472747</v>
      </c>
      <c r="D13" s="78">
        <f t="shared" si="3"/>
        <v>4.761467889908257</v>
      </c>
      <c r="E13" s="20">
        <f t="shared" si="1"/>
        <v>9.7278096770654285E-2</v>
      </c>
      <c r="F13" s="21">
        <f t="shared" si="2"/>
        <v>8.0623925684818784E-2</v>
      </c>
      <c r="G13" s="3">
        <v>4469</v>
      </c>
      <c r="H13" s="3">
        <v>15081</v>
      </c>
      <c r="I13" s="3">
        <v>21279</v>
      </c>
      <c r="J13" s="4">
        <v>17636</v>
      </c>
      <c r="K13" s="3">
        <v>899</v>
      </c>
      <c r="L13" s="3">
        <v>218744</v>
      </c>
    </row>
    <row r="14" spans="1:12" x14ac:dyDescent="0.2">
      <c r="A14" s="18"/>
      <c r="B14" s="19" t="s">
        <v>38</v>
      </c>
      <c r="C14" s="78">
        <v>23.975849731663686</v>
      </c>
      <c r="D14" s="78">
        <v>5.3749749348305595</v>
      </c>
      <c r="E14" s="20">
        <v>0.12340790906349487</v>
      </c>
      <c r="F14" s="21">
        <v>8.4228602735185176E-2</v>
      </c>
      <c r="G14" s="3">
        <v>9974</v>
      </c>
      <c r="H14" s="3">
        <v>44584</v>
      </c>
      <c r="I14" s="3">
        <v>53610</v>
      </c>
      <c r="J14" s="4">
        <v>36590</v>
      </c>
      <c r="K14" s="3">
        <v>2236</v>
      </c>
      <c r="L14" s="3">
        <v>434413</v>
      </c>
    </row>
    <row r="15" spans="1:12" x14ac:dyDescent="0.2">
      <c r="A15" s="18"/>
      <c r="B15" s="19" t="s">
        <v>41</v>
      </c>
      <c r="C15" s="78">
        <v>31.193148257531011</v>
      </c>
      <c r="D15" s="78">
        <v>6.2884020004763039</v>
      </c>
      <c r="E15" s="20">
        <v>0.12836936150766545</v>
      </c>
      <c r="F15" s="21">
        <v>5.5747451937451231E-2</v>
      </c>
      <c r="G15" s="3">
        <v>8398</v>
      </c>
      <c r="H15" s="3">
        <v>40704</v>
      </c>
      <c r="I15" s="3">
        <v>52810</v>
      </c>
      <c r="J15" s="4">
        <v>22934</v>
      </c>
      <c r="K15" s="3">
        <v>1693</v>
      </c>
      <c r="L15" s="3">
        <v>411391</v>
      </c>
    </row>
    <row r="16" spans="1:12" x14ac:dyDescent="0.2">
      <c r="A16" s="18" t="s">
        <v>43</v>
      </c>
      <c r="B16" s="19" t="s">
        <v>44</v>
      </c>
      <c r="C16" s="78">
        <f t="shared" si="0"/>
        <v>26.420006213109662</v>
      </c>
      <c r="D16" s="78">
        <f t="shared" si="3"/>
        <v>15.2987947472567</v>
      </c>
      <c r="E16" s="20">
        <f t="shared" si="1"/>
        <v>0.37610670346096353</v>
      </c>
      <c r="F16" s="21">
        <f t="shared" si="2"/>
        <v>0.32157419446139696</v>
      </c>
      <c r="G16" s="3">
        <v>5559</v>
      </c>
      <c r="H16" s="3">
        <v>63941</v>
      </c>
      <c r="I16" s="3">
        <v>85046</v>
      </c>
      <c r="J16" s="4">
        <v>72715</v>
      </c>
      <c r="K16" s="3">
        <v>3219</v>
      </c>
      <c r="L16" s="3">
        <v>226122</v>
      </c>
    </row>
    <row r="17" spans="1:12" x14ac:dyDescent="0.2">
      <c r="A17" s="18" t="s">
        <v>45</v>
      </c>
      <c r="B17" s="19" t="s">
        <v>46</v>
      </c>
      <c r="C17" s="78">
        <f t="shared" si="0"/>
        <v>7.5575850797923474</v>
      </c>
      <c r="D17" s="78">
        <f t="shared" si="3"/>
        <v>1.3293763528138529</v>
      </c>
      <c r="E17" s="20">
        <f t="shared" si="1"/>
        <v>0.16872564001304924</v>
      </c>
      <c r="F17" s="21">
        <f t="shared" si="2"/>
        <v>7.9462921309730261E-2</v>
      </c>
      <c r="G17" s="3">
        <v>29568</v>
      </c>
      <c r="H17" s="3">
        <v>25041</v>
      </c>
      <c r="I17" s="3">
        <v>39307</v>
      </c>
      <c r="J17" s="4">
        <v>18512</v>
      </c>
      <c r="K17" s="3">
        <v>5201</v>
      </c>
      <c r="L17" s="3">
        <v>232964</v>
      </c>
    </row>
    <row r="18" spans="1:12" x14ac:dyDescent="0.2">
      <c r="A18" s="18" t="s">
        <v>47</v>
      </c>
      <c r="B18" s="19" t="s">
        <v>48</v>
      </c>
      <c r="C18" s="78">
        <f t="shared" si="0"/>
        <v>22.445505861919237</v>
      </c>
      <c r="D18" s="78">
        <f t="shared" si="3"/>
        <v>6.8833947356740204</v>
      </c>
      <c r="E18" s="20">
        <f t="shared" si="1"/>
        <v>0.47458975755758082</v>
      </c>
      <c r="F18" s="21">
        <f t="shared" si="2"/>
        <v>0.54596980028032982</v>
      </c>
      <c r="G18" s="3">
        <v>22529</v>
      </c>
      <c r="H18" s="3">
        <v>117606</v>
      </c>
      <c r="I18" s="3">
        <v>155076</v>
      </c>
      <c r="J18" s="4">
        <v>178400</v>
      </c>
      <c r="K18" s="3">
        <v>6909</v>
      </c>
      <c r="L18" s="3">
        <v>326758</v>
      </c>
    </row>
    <row r="19" spans="1:12" x14ac:dyDescent="0.2">
      <c r="A19" s="18" t="s">
        <v>49</v>
      </c>
      <c r="B19" s="19" t="s">
        <v>50</v>
      </c>
      <c r="C19" s="78">
        <f t="shared" si="0"/>
        <v>20.602298850574712</v>
      </c>
      <c r="D19" s="78">
        <f t="shared" si="3"/>
        <v>9.913716814159292</v>
      </c>
      <c r="E19" s="20">
        <f t="shared" si="1"/>
        <v>0.16961037117645666</v>
      </c>
      <c r="F19" s="21">
        <f t="shared" si="2"/>
        <v>0.12401409950083982</v>
      </c>
      <c r="G19" s="3">
        <v>3616</v>
      </c>
      <c r="H19" s="3">
        <v>28506</v>
      </c>
      <c r="I19" s="3">
        <v>35848</v>
      </c>
      <c r="J19" s="4">
        <v>26211</v>
      </c>
      <c r="K19" s="3">
        <v>1740</v>
      </c>
      <c r="L19" s="3">
        <v>211355</v>
      </c>
    </row>
    <row r="20" spans="1:12" x14ac:dyDescent="0.2">
      <c r="A20" s="18" t="s">
        <v>51</v>
      </c>
      <c r="B20" s="19" t="s">
        <v>52</v>
      </c>
      <c r="C20" s="78">
        <f t="shared" si="0"/>
        <v>13.969254419677171</v>
      </c>
      <c r="D20" s="78">
        <f t="shared" si="3"/>
        <v>6.3861786237188873</v>
      </c>
      <c r="E20" s="20">
        <f t="shared" si="1"/>
        <v>0.41803655768876896</v>
      </c>
      <c r="F20" s="21">
        <f t="shared" si="2"/>
        <v>0.31017297429920876</v>
      </c>
      <c r="G20" s="3">
        <v>17075</v>
      </c>
      <c r="H20" s="3">
        <v>80479</v>
      </c>
      <c r="I20" s="3">
        <v>109044</v>
      </c>
      <c r="J20" s="4">
        <v>80908</v>
      </c>
      <c r="K20" s="3">
        <v>7806</v>
      </c>
      <c r="L20" s="3">
        <v>260848</v>
      </c>
    </row>
    <row r="21" spans="1:12" x14ac:dyDescent="0.2">
      <c r="A21" s="18" t="s">
        <v>53</v>
      </c>
      <c r="B21" s="19" t="s">
        <v>54</v>
      </c>
      <c r="C21" s="78">
        <f t="shared" si="0"/>
        <v>23.630228136882128</v>
      </c>
      <c r="D21" s="78">
        <f t="shared" si="3"/>
        <v>10.263831544178364</v>
      </c>
      <c r="E21" s="20">
        <f t="shared" si="1"/>
        <v>0.5899985759718992</v>
      </c>
      <c r="F21" s="21">
        <f t="shared" si="2"/>
        <v>0.33116960174680782</v>
      </c>
      <c r="G21" s="3">
        <v>14532</v>
      </c>
      <c r="H21" s="3">
        <v>114642</v>
      </c>
      <c r="I21" s="3">
        <v>149154</v>
      </c>
      <c r="J21" s="4">
        <v>83721</v>
      </c>
      <c r="K21" s="3">
        <v>6312</v>
      </c>
      <c r="L21" s="3">
        <v>252804</v>
      </c>
    </row>
    <row r="22" spans="1:12" x14ac:dyDescent="0.2">
      <c r="A22" s="18" t="s">
        <v>55</v>
      </c>
      <c r="B22" s="19" t="s">
        <v>56</v>
      </c>
      <c r="C22" s="78">
        <f t="shared" si="0"/>
        <v>8.6881720430107521</v>
      </c>
      <c r="D22" s="78">
        <f t="shared" si="3"/>
        <v>12.034042553191489</v>
      </c>
      <c r="E22" s="20">
        <f t="shared" si="1"/>
        <v>7.9651875114422122E-2</v>
      </c>
      <c r="F22" s="21">
        <f t="shared" si="2"/>
        <v>0.18933750181901823</v>
      </c>
      <c r="G22" s="3">
        <v>1410</v>
      </c>
      <c r="H22" s="3">
        <v>12371</v>
      </c>
      <c r="I22" s="3">
        <v>16968</v>
      </c>
      <c r="J22" s="4">
        <v>40334</v>
      </c>
      <c r="K22" s="3">
        <v>1953</v>
      </c>
      <c r="L22" s="3">
        <v>213027</v>
      </c>
    </row>
    <row r="23" spans="1:12" x14ac:dyDescent="0.2">
      <c r="A23" s="18" t="s">
        <v>57</v>
      </c>
      <c r="B23" s="19" t="s">
        <v>58</v>
      </c>
      <c r="C23" s="78">
        <f t="shared" si="0"/>
        <v>20.049758877685225</v>
      </c>
      <c r="D23" s="78">
        <f t="shared" si="3"/>
        <v>7.2699598617017047</v>
      </c>
      <c r="E23" s="20">
        <f t="shared" si="1"/>
        <v>0.58161435547868556</v>
      </c>
      <c r="F23" s="21">
        <f t="shared" si="2"/>
        <v>0.71118946484891643</v>
      </c>
      <c r="G23" s="3">
        <v>25163</v>
      </c>
      <c r="H23" s="3">
        <v>143507</v>
      </c>
      <c r="I23" s="3">
        <v>182934</v>
      </c>
      <c r="J23" s="4">
        <v>223689</v>
      </c>
      <c r="K23" s="3">
        <v>9124</v>
      </c>
      <c r="L23" s="3">
        <v>314528</v>
      </c>
    </row>
    <row r="24" spans="1:12" x14ac:dyDescent="0.2">
      <c r="A24" s="18"/>
      <c r="B24" s="19" t="s">
        <v>60</v>
      </c>
      <c r="C24" s="78">
        <v>22.858721934369601</v>
      </c>
      <c r="D24" s="78">
        <v>9.5450742824174242</v>
      </c>
      <c r="E24" s="20">
        <v>0.38602401275157899</v>
      </c>
      <c r="F24" s="21">
        <v>0.2344283883048304</v>
      </c>
      <c r="G24" s="3">
        <v>27732</v>
      </c>
      <c r="H24" s="3">
        <v>202292</v>
      </c>
      <c r="I24" s="3">
        <v>264704</v>
      </c>
      <c r="J24" s="4">
        <v>160752</v>
      </c>
      <c r="K24" s="3">
        <v>11580</v>
      </c>
      <c r="L24" s="3">
        <v>685719</v>
      </c>
    </row>
    <row r="25" spans="1:12" x14ac:dyDescent="0.2">
      <c r="A25" s="18" t="s">
        <v>63</v>
      </c>
      <c r="B25" s="19" t="s">
        <v>64</v>
      </c>
      <c r="C25" s="78">
        <f t="shared" si="0"/>
        <v>15.192059499070327</v>
      </c>
      <c r="D25" s="78">
        <f t="shared" si="3"/>
        <v>4.071671454534795</v>
      </c>
      <c r="E25" s="20">
        <f t="shared" si="1"/>
        <v>0.45491494560055545</v>
      </c>
      <c r="F25" s="21">
        <f t="shared" si="2"/>
        <v>0.54637216949307976</v>
      </c>
      <c r="G25" s="3">
        <v>34114</v>
      </c>
      <c r="H25" s="3">
        <v>111191</v>
      </c>
      <c r="I25" s="3">
        <v>138901</v>
      </c>
      <c r="J25" s="4">
        <v>166826</v>
      </c>
      <c r="K25" s="3">
        <v>9143</v>
      </c>
      <c r="L25" s="3">
        <v>305334</v>
      </c>
    </row>
    <row r="26" spans="1:12" x14ac:dyDescent="0.2">
      <c r="A26" s="18" t="s">
        <v>65</v>
      </c>
      <c r="B26" s="19" t="s">
        <v>66</v>
      </c>
      <c r="C26" s="78">
        <f t="shared" si="0"/>
        <v>20.221003795866721</v>
      </c>
      <c r="D26" s="78">
        <f t="shared" si="3"/>
        <v>3.8087067047982206</v>
      </c>
      <c r="E26" s="20">
        <f t="shared" si="1"/>
        <v>0.19872172161384719</v>
      </c>
      <c r="F26" s="21">
        <f t="shared" si="2"/>
        <v>0.26430602415631138</v>
      </c>
      <c r="G26" s="3">
        <v>12588</v>
      </c>
      <c r="H26" s="3">
        <v>36992</v>
      </c>
      <c r="I26" s="3">
        <v>47944</v>
      </c>
      <c r="J26" s="4">
        <v>63767</v>
      </c>
      <c r="K26" s="3">
        <v>2371</v>
      </c>
      <c r="L26" s="3">
        <v>241262</v>
      </c>
    </row>
    <row r="27" spans="1:12" x14ac:dyDescent="0.2">
      <c r="A27" s="18" t="s">
        <v>67</v>
      </c>
      <c r="B27" s="19" t="s">
        <v>68</v>
      </c>
      <c r="C27" s="78">
        <f t="shared" si="0"/>
        <v>4.2877810541835606</v>
      </c>
      <c r="D27" s="78">
        <f t="shared" si="3"/>
        <v>1.2309137082694037</v>
      </c>
      <c r="E27" s="20">
        <f t="shared" si="1"/>
        <v>0.33530056062374797</v>
      </c>
      <c r="F27" s="21">
        <f t="shared" si="2"/>
        <v>0.61492786833268476</v>
      </c>
      <c r="G27" s="3">
        <v>75604</v>
      </c>
      <c r="H27" s="3">
        <v>69179</v>
      </c>
      <c r="I27" s="3">
        <v>93062</v>
      </c>
      <c r="J27" s="4">
        <v>170672</v>
      </c>
      <c r="K27" s="3">
        <v>21704</v>
      </c>
      <c r="L27" s="3">
        <v>277548</v>
      </c>
    </row>
    <row r="28" spans="1:12" x14ac:dyDescent="0.2">
      <c r="A28" s="18" t="s">
        <v>69</v>
      </c>
      <c r="B28" s="19" t="s">
        <v>70</v>
      </c>
      <c r="C28" s="78">
        <f t="shared" si="0"/>
        <v>26.353466609953212</v>
      </c>
      <c r="D28" s="78">
        <f t="shared" si="3"/>
        <v>6.933803368585977</v>
      </c>
      <c r="E28" s="20">
        <f t="shared" si="1"/>
        <v>0.5029916299309124</v>
      </c>
      <c r="F28" s="21">
        <f t="shared" si="2"/>
        <v>0.21314044017957898</v>
      </c>
      <c r="G28" s="3">
        <v>17871</v>
      </c>
      <c r="H28" s="3">
        <v>96896</v>
      </c>
      <c r="I28" s="3">
        <v>123914</v>
      </c>
      <c r="J28" s="4">
        <v>52508</v>
      </c>
      <c r="K28" s="3">
        <v>4702</v>
      </c>
      <c r="L28" s="3">
        <v>246354</v>
      </c>
    </row>
    <row r="29" spans="1:12" x14ac:dyDescent="0.2">
      <c r="A29" s="18"/>
      <c r="B29" s="19" t="s">
        <v>72</v>
      </c>
      <c r="C29" s="78">
        <v>10.087248170054615</v>
      </c>
      <c r="D29" s="78">
        <v>2.3312767762682394</v>
      </c>
      <c r="E29" s="20">
        <v>0.46493166824735632</v>
      </c>
      <c r="F29" s="21">
        <v>0.61245806297969052</v>
      </c>
      <c r="G29" s="3">
        <v>190934</v>
      </c>
      <c r="H29" s="3">
        <v>322637</v>
      </c>
      <c r="I29" s="3">
        <v>445120</v>
      </c>
      <c r="J29" s="4">
        <v>586360</v>
      </c>
      <c r="K29" s="3">
        <v>44127</v>
      </c>
      <c r="L29" s="3">
        <v>957388</v>
      </c>
    </row>
    <row r="30" spans="1:12" x14ac:dyDescent="0.2">
      <c r="A30" s="18" t="s">
        <v>74</v>
      </c>
      <c r="B30" s="19" t="s">
        <v>75</v>
      </c>
      <c r="C30" s="78">
        <f t="shared" si="0"/>
        <v>28.316464237516868</v>
      </c>
      <c r="D30" s="78">
        <f t="shared" si="3"/>
        <v>5.2325436408977559</v>
      </c>
      <c r="E30" s="20">
        <f t="shared" si="1"/>
        <v>0.200842326928139</v>
      </c>
      <c r="F30" s="21">
        <f t="shared" si="2"/>
        <v>7.453157529493408E-2</v>
      </c>
      <c r="G30" s="3">
        <v>8020</v>
      </c>
      <c r="H30" s="3">
        <v>33660</v>
      </c>
      <c r="I30" s="3">
        <v>41965</v>
      </c>
      <c r="J30" s="4">
        <v>15573</v>
      </c>
      <c r="K30" s="3">
        <v>1482</v>
      </c>
      <c r="L30" s="3">
        <v>208945</v>
      </c>
    </row>
    <row r="31" spans="1:12" x14ac:dyDescent="0.2">
      <c r="A31" s="18"/>
      <c r="B31" s="19" t="s">
        <v>77</v>
      </c>
      <c r="C31" s="78">
        <v>26.790667530784187</v>
      </c>
      <c r="D31" s="78">
        <v>7.9618644067796609</v>
      </c>
      <c r="E31" s="20">
        <v>0.1855773309959215</v>
      </c>
      <c r="F31" s="21">
        <v>0.14401120521114147</v>
      </c>
      <c r="G31" s="3">
        <v>10384</v>
      </c>
      <c r="H31" s="3">
        <v>69715</v>
      </c>
      <c r="I31" s="3">
        <v>82676</v>
      </c>
      <c r="J31" s="4">
        <v>64158</v>
      </c>
      <c r="K31" s="3">
        <v>3086</v>
      </c>
      <c r="L31" s="3">
        <v>445507</v>
      </c>
    </row>
    <row r="32" spans="1:12" x14ac:dyDescent="0.2">
      <c r="A32" s="18"/>
      <c r="B32" s="19" t="s">
        <v>80</v>
      </c>
      <c r="C32" s="78">
        <v>21.738563008700535</v>
      </c>
      <c r="D32" s="78">
        <v>7.0037525996925583</v>
      </c>
      <c r="E32" s="20">
        <v>0.30794630237416981</v>
      </c>
      <c r="F32" s="21">
        <v>0.3509648357284425</v>
      </c>
      <c r="G32" s="3">
        <v>22118</v>
      </c>
      <c r="H32" s="3">
        <v>120701</v>
      </c>
      <c r="I32" s="3">
        <v>154909</v>
      </c>
      <c r="J32" s="4">
        <v>176549</v>
      </c>
      <c r="K32" s="3">
        <v>7126</v>
      </c>
      <c r="L32" s="3">
        <v>503039</v>
      </c>
    </row>
    <row r="33" spans="1:12" x14ac:dyDescent="0.2">
      <c r="A33" s="18" t="s">
        <v>82</v>
      </c>
      <c r="B33" s="19" t="s">
        <v>83</v>
      </c>
      <c r="C33" s="78">
        <f t="shared" si="0"/>
        <v>23.600458826370442</v>
      </c>
      <c r="D33" s="78">
        <f t="shared" si="3"/>
        <v>6.1212927875732044</v>
      </c>
      <c r="E33" s="20">
        <f t="shared" si="1"/>
        <v>0.70939795592462473</v>
      </c>
      <c r="F33" s="21">
        <f t="shared" si="2"/>
        <v>0.39109636770128625</v>
      </c>
      <c r="G33" s="3">
        <v>31931</v>
      </c>
      <c r="H33" s="3">
        <v>131158</v>
      </c>
      <c r="I33" s="3">
        <v>195459</v>
      </c>
      <c r="J33" s="4">
        <v>107758</v>
      </c>
      <c r="K33" s="3">
        <v>8282</v>
      </c>
      <c r="L33" s="3">
        <v>275528</v>
      </c>
    </row>
    <row r="34" spans="1:12" x14ac:dyDescent="0.2">
      <c r="A34" s="18" t="s">
        <v>84</v>
      </c>
      <c r="B34" s="19" t="s">
        <v>85</v>
      </c>
      <c r="C34" s="78">
        <f t="shared" si="0"/>
        <v>17.39621920947107</v>
      </c>
      <c r="D34" s="78">
        <f t="shared" si="3"/>
        <v>5.5690445626260772</v>
      </c>
      <c r="E34" s="20">
        <f t="shared" si="1"/>
        <v>0.37675861213349326</v>
      </c>
      <c r="F34" s="21">
        <f t="shared" si="2"/>
        <v>0.21977585707787106</v>
      </c>
      <c r="G34" s="3">
        <v>16359</v>
      </c>
      <c r="H34" s="3">
        <v>69222</v>
      </c>
      <c r="I34" s="3">
        <v>91104</v>
      </c>
      <c r="J34" s="4">
        <v>53144</v>
      </c>
      <c r="K34" s="3">
        <v>5237</v>
      </c>
      <c r="L34" s="3">
        <v>241810</v>
      </c>
    </row>
    <row r="35" spans="1:12" x14ac:dyDescent="0.2">
      <c r="A35" s="18" t="s">
        <v>86</v>
      </c>
      <c r="B35" s="19" t="s">
        <v>87</v>
      </c>
      <c r="C35" s="78">
        <f t="shared" si="0"/>
        <v>13.434535104364326</v>
      </c>
      <c r="D35" s="78">
        <f t="shared" si="3"/>
        <v>2.5405938817619091</v>
      </c>
      <c r="E35" s="20">
        <f t="shared" si="1"/>
        <v>0.13660833156462848</v>
      </c>
      <c r="F35" s="21">
        <f t="shared" si="2"/>
        <v>0.11966253111312636</v>
      </c>
      <c r="G35" s="3">
        <v>11147</v>
      </c>
      <c r="H35" s="3">
        <v>19369</v>
      </c>
      <c r="I35" s="3">
        <v>28320</v>
      </c>
      <c r="J35" s="4">
        <v>24807</v>
      </c>
      <c r="K35" s="3">
        <v>2108</v>
      </c>
      <c r="L35" s="3">
        <v>207308</v>
      </c>
    </row>
    <row r="36" spans="1:12" x14ac:dyDescent="0.2">
      <c r="A36" s="18"/>
      <c r="B36" s="19" t="s">
        <v>89</v>
      </c>
      <c r="C36" s="78">
        <v>17.497380088673921</v>
      </c>
      <c r="D36" s="78">
        <v>5.241418446566775</v>
      </c>
      <c r="E36" s="20">
        <v>0.80109319667759737</v>
      </c>
      <c r="F36" s="21">
        <v>0.68264448779011511</v>
      </c>
      <c r="G36" s="3">
        <v>82823</v>
      </c>
      <c r="H36" s="3">
        <v>319211</v>
      </c>
      <c r="I36" s="3">
        <v>434110</v>
      </c>
      <c r="J36" s="4">
        <v>369923</v>
      </c>
      <c r="K36" s="3">
        <v>24810</v>
      </c>
      <c r="L36" s="3">
        <v>541897</v>
      </c>
    </row>
    <row r="37" spans="1:12" x14ac:dyDescent="0.2">
      <c r="A37" s="18" t="s">
        <v>91</v>
      </c>
      <c r="B37" s="19" t="s">
        <v>92</v>
      </c>
      <c r="C37" s="78">
        <f t="shared" si="0"/>
        <v>31.705307262569832</v>
      </c>
      <c r="D37" s="78">
        <f t="shared" si="3"/>
        <v>6.9549632352941178</v>
      </c>
      <c r="E37" s="20">
        <f t="shared" si="1"/>
        <v>0.21301092219344669</v>
      </c>
      <c r="F37" s="21">
        <f t="shared" si="2"/>
        <v>0.19168730998761402</v>
      </c>
      <c r="G37" s="3">
        <v>6528</v>
      </c>
      <c r="H37" s="3">
        <v>36003</v>
      </c>
      <c r="I37" s="3">
        <v>45402</v>
      </c>
      <c r="J37" s="4">
        <v>40857</v>
      </c>
      <c r="K37" s="3">
        <v>1432</v>
      </c>
      <c r="L37" s="3">
        <v>213144</v>
      </c>
    </row>
    <row r="38" spans="1:12" x14ac:dyDescent="0.2">
      <c r="A38" s="18" t="s">
        <v>93</v>
      </c>
      <c r="B38" s="19" t="s">
        <v>94</v>
      </c>
      <c r="C38" s="78">
        <f t="shared" si="0"/>
        <v>13.270232120451693</v>
      </c>
      <c r="D38" s="78">
        <f t="shared" si="3"/>
        <v>2.7283309686572941</v>
      </c>
      <c r="E38" s="20">
        <f t="shared" si="1"/>
        <v>0.3367092738212728</v>
      </c>
      <c r="F38" s="21">
        <f t="shared" si="2"/>
        <v>0.24556286014453535</v>
      </c>
      <c r="G38" s="3">
        <v>31012</v>
      </c>
      <c r="H38" s="3">
        <v>64844</v>
      </c>
      <c r="I38" s="3">
        <v>84611</v>
      </c>
      <c r="J38" s="4">
        <v>61707</v>
      </c>
      <c r="K38" s="3">
        <v>6376</v>
      </c>
      <c r="L38" s="3">
        <v>251288</v>
      </c>
    </row>
    <row r="39" spans="1:12" x14ac:dyDescent="0.2">
      <c r="A39" s="18" t="s">
        <v>95</v>
      </c>
      <c r="B39" s="19" t="s">
        <v>96</v>
      </c>
      <c r="C39" s="78">
        <f t="shared" si="0"/>
        <v>12.451583826937934</v>
      </c>
      <c r="D39" s="78">
        <f t="shared" si="3"/>
        <v>8.2793783980478608</v>
      </c>
      <c r="E39" s="20">
        <f t="shared" si="1"/>
        <v>0.66751804284723204</v>
      </c>
      <c r="F39" s="21">
        <f t="shared" si="2"/>
        <v>0.39506846099949261</v>
      </c>
      <c r="G39" s="3">
        <v>23359</v>
      </c>
      <c r="H39" s="3">
        <v>137263</v>
      </c>
      <c r="I39" s="3">
        <v>193398</v>
      </c>
      <c r="J39" s="4">
        <v>114462</v>
      </c>
      <c r="K39" s="3">
        <v>15532</v>
      </c>
      <c r="L39" s="3">
        <v>289727</v>
      </c>
    </row>
    <row r="40" spans="1:12" x14ac:dyDescent="0.2">
      <c r="A40" s="18" t="s">
        <v>97</v>
      </c>
      <c r="B40" s="19" t="s">
        <v>98</v>
      </c>
      <c r="C40" s="78">
        <f t="shared" si="0"/>
        <v>5.0709569577935643</v>
      </c>
      <c r="D40" s="78">
        <f t="shared" si="3"/>
        <v>1.4031914893617021</v>
      </c>
      <c r="E40" s="20">
        <f t="shared" si="1"/>
        <v>0.20945108584960698</v>
      </c>
      <c r="F40" s="21">
        <f t="shared" si="2"/>
        <v>0.22621780510285452</v>
      </c>
      <c r="G40" s="3">
        <v>43240</v>
      </c>
      <c r="H40" s="3">
        <v>38444</v>
      </c>
      <c r="I40" s="3">
        <v>60674</v>
      </c>
      <c r="J40" s="4">
        <v>65531</v>
      </c>
      <c r="K40" s="3">
        <v>11965</v>
      </c>
      <c r="L40" s="3">
        <v>289681</v>
      </c>
    </row>
    <row r="41" spans="1:12" x14ac:dyDescent="0.2">
      <c r="A41" s="18"/>
      <c r="B41" s="19"/>
      <c r="C41" s="22"/>
      <c r="D41" s="22"/>
      <c r="E41" s="20"/>
      <c r="F41" s="21"/>
    </row>
    <row r="42" spans="1:12" x14ac:dyDescent="0.2">
      <c r="A42" s="12" t="s">
        <v>99</v>
      </c>
      <c r="B42" s="12" t="s">
        <v>99</v>
      </c>
      <c r="C42" s="77">
        <f>AVERAGE(C2:C40)</f>
        <v>19.342095988487209</v>
      </c>
      <c r="D42" s="77">
        <f>AVERAGE(D2:D40)</f>
        <v>6.4776403408062242</v>
      </c>
      <c r="E42" s="13">
        <f>AVERAGE(E2:E40)</f>
        <v>0.408817771848414</v>
      </c>
      <c r="F42" s="13">
        <f>AVERAGE(F2:F40)</f>
        <v>0.31113054473767426</v>
      </c>
    </row>
    <row r="43" spans="1:12" x14ac:dyDescent="0.2">
      <c r="A43" s="12" t="s">
        <v>100</v>
      </c>
      <c r="B43" s="12" t="s">
        <v>100</v>
      </c>
      <c r="C43" s="77">
        <f>MEDIAN(C2:C40)</f>
        <v>20.221003795866721</v>
      </c>
      <c r="D43" s="77">
        <f t="shared" ref="D43:F43" si="4">MEDIAN(D2:D40)</f>
        <v>6.2884020004763039</v>
      </c>
      <c r="E43" s="13">
        <f t="shared" si="4"/>
        <v>0.37675861213349326</v>
      </c>
      <c r="F43" s="13">
        <f t="shared" si="4"/>
        <v>0.24556286014453535</v>
      </c>
    </row>
    <row r="44" spans="1:12" x14ac:dyDescent="0.2">
      <c r="F44" s="11"/>
    </row>
    <row r="45" spans="1:12" ht="53.25" customHeight="1" x14ac:dyDescent="0.2">
      <c r="B45" s="129" t="s">
        <v>101</v>
      </c>
      <c r="C45" s="130"/>
      <c r="D45" s="130"/>
      <c r="E45" s="130"/>
      <c r="F45" s="131"/>
    </row>
    <row r="46" spans="1:12" ht="27.75" customHeight="1" x14ac:dyDescent="0.2">
      <c r="B46" s="132" t="s">
        <v>102</v>
      </c>
      <c r="C46" s="133"/>
      <c r="D46" s="133"/>
      <c r="E46" s="133"/>
      <c r="F46" s="134"/>
    </row>
  </sheetData>
  <autoFilter ref="A1:L40" xr:uid="{CCCD05F2-635D-4FBE-B175-EC4DEDD798DC}"/>
  <mergeCells count="2">
    <mergeCell ref="B45:F45"/>
    <mergeCell ref="B46:F46"/>
  </mergeCells>
  <conditionalFormatting sqref="A2:F40">
    <cfRule type="expression" dxfId="12"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3F984-1D3B-4492-A70A-B01D3268DAD9}">
  <sheetPr>
    <tabColor theme="7" tint="0.39997558519241921"/>
  </sheetPr>
  <dimension ref="A1:G64"/>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7109375" style="2" bestFit="1" customWidth="1"/>
    <col min="2" max="2" width="15.140625" style="2" bestFit="1" customWidth="1"/>
    <col min="3" max="3" width="15.28515625" style="24" customWidth="1"/>
    <col min="4" max="6" width="15.140625" style="1" customWidth="1"/>
    <col min="7" max="7" width="13" style="22" customWidth="1"/>
    <col min="8" max="16384" width="9.140625" style="2"/>
  </cols>
  <sheetData>
    <row r="1" spans="1:7" ht="38.25" x14ac:dyDescent="0.2">
      <c r="A1" s="14" t="s">
        <v>0</v>
      </c>
      <c r="B1" s="15" t="s">
        <v>1</v>
      </c>
      <c r="C1" s="23" t="s">
        <v>202</v>
      </c>
      <c r="D1" s="16" t="s">
        <v>2</v>
      </c>
      <c r="E1" s="16" t="s">
        <v>3</v>
      </c>
      <c r="F1" s="16" t="s">
        <v>4</v>
      </c>
      <c r="G1" s="72" t="s">
        <v>5</v>
      </c>
    </row>
    <row r="2" spans="1:7" customFormat="1" x14ac:dyDescent="0.2">
      <c r="A2" s="104" t="s">
        <v>237</v>
      </c>
      <c r="B2" s="105"/>
      <c r="C2" s="115"/>
      <c r="D2" s="105"/>
      <c r="E2" s="105"/>
      <c r="F2" s="105"/>
      <c r="G2" s="105"/>
    </row>
    <row r="3" spans="1:7" x14ac:dyDescent="0.2">
      <c r="A3" s="18" t="s">
        <v>71</v>
      </c>
      <c r="B3" s="19" t="s">
        <v>72</v>
      </c>
      <c r="C3" s="24">
        <v>131744</v>
      </c>
      <c r="D3" s="78">
        <v>10.719602410670932</v>
      </c>
      <c r="E3" s="78">
        <v>2.8487369443769737</v>
      </c>
      <c r="F3" s="20">
        <v>0.82670995852176232</v>
      </c>
      <c r="G3" s="114">
        <v>0.39967575164161745</v>
      </c>
    </row>
    <row r="4" spans="1:7" x14ac:dyDescent="0.2">
      <c r="A4" s="18" t="s">
        <v>25</v>
      </c>
      <c r="B4" s="19" t="s">
        <v>26</v>
      </c>
      <c r="C4" s="24">
        <v>82934</v>
      </c>
      <c r="D4" s="78">
        <v>18.123998256379306</v>
      </c>
      <c r="E4" s="78">
        <v>6.517375262256734</v>
      </c>
      <c r="F4" s="20">
        <v>1.2353289375949903</v>
      </c>
      <c r="G4" s="114">
        <v>0.6652755716554869</v>
      </c>
    </row>
    <row r="5" spans="1:7" x14ac:dyDescent="0.2">
      <c r="A5" s="18" t="s">
        <v>67</v>
      </c>
      <c r="B5" s="19" t="s">
        <v>68</v>
      </c>
      <c r="C5" s="24">
        <v>75604</v>
      </c>
      <c r="D5" s="78">
        <v>4.2877810541835606</v>
      </c>
      <c r="E5" s="78">
        <v>1.2309137082694037</v>
      </c>
      <c r="F5" s="20">
        <v>0.33530056062374797</v>
      </c>
      <c r="G5" s="114">
        <v>0.61492786833268476</v>
      </c>
    </row>
    <row r="6" spans="1:7" x14ac:dyDescent="0.2">
      <c r="A6" s="18" t="s">
        <v>90</v>
      </c>
      <c r="B6" s="19" t="s">
        <v>89</v>
      </c>
      <c r="C6" s="24">
        <v>73192</v>
      </c>
      <c r="D6" s="78">
        <v>17.327327572150661</v>
      </c>
      <c r="E6" s="78">
        <v>5.8076565744890152</v>
      </c>
      <c r="F6" s="20">
        <v>1.2595718201348247</v>
      </c>
      <c r="G6" s="114">
        <v>1.0329920734869249</v>
      </c>
    </row>
    <row r="7" spans="1:7" x14ac:dyDescent="0.2">
      <c r="A7" s="18" t="s">
        <v>73</v>
      </c>
      <c r="B7" s="19" t="s">
        <v>72</v>
      </c>
      <c r="C7" s="24">
        <v>59190</v>
      </c>
      <c r="D7" s="78">
        <v>7.6586222027204913</v>
      </c>
      <c r="E7" s="78">
        <v>1.1795235681702991</v>
      </c>
      <c r="F7" s="20">
        <v>0.13868478293257056</v>
      </c>
      <c r="G7" s="114">
        <v>0.8043423418054686</v>
      </c>
    </row>
    <row r="8" spans="1:7" x14ac:dyDescent="0.2">
      <c r="A8" s="18"/>
      <c r="B8" s="19"/>
      <c r="D8" s="78"/>
      <c r="E8" s="78"/>
      <c r="F8" s="20"/>
      <c r="G8" s="114"/>
    </row>
    <row r="9" spans="1:7" x14ac:dyDescent="0.2">
      <c r="A9" s="106" t="s">
        <v>238</v>
      </c>
      <c r="B9" s="107"/>
      <c r="C9" s="111"/>
      <c r="D9" s="108"/>
      <c r="E9" s="108"/>
      <c r="F9" s="109"/>
      <c r="G9" s="116"/>
    </row>
    <row r="10" spans="1:7" x14ac:dyDescent="0.2">
      <c r="A10" s="18" t="s">
        <v>31</v>
      </c>
      <c r="B10" s="19" t="s">
        <v>32</v>
      </c>
      <c r="C10" s="24">
        <v>47139</v>
      </c>
      <c r="D10" s="78">
        <v>14.150784831226559</v>
      </c>
      <c r="E10" s="78">
        <v>4.3221748446084982</v>
      </c>
      <c r="F10" s="20">
        <v>0.70614881796157725</v>
      </c>
      <c r="G10" s="114">
        <v>0.54768877782668524</v>
      </c>
    </row>
    <row r="11" spans="1:7" x14ac:dyDescent="0.2">
      <c r="A11" s="18" t="s">
        <v>97</v>
      </c>
      <c r="B11" s="19" t="s">
        <v>98</v>
      </c>
      <c r="C11" s="24">
        <v>43240</v>
      </c>
      <c r="D11" s="78">
        <v>5.0709569577935643</v>
      </c>
      <c r="E11" s="78">
        <v>1.4031914893617021</v>
      </c>
      <c r="F11" s="20">
        <v>0.20945108584960698</v>
      </c>
      <c r="G11" s="114">
        <v>0.22621780510285452</v>
      </c>
    </row>
    <row r="12" spans="1:7" x14ac:dyDescent="0.2">
      <c r="A12" s="18" t="s">
        <v>27</v>
      </c>
      <c r="B12" s="19" t="s">
        <v>28</v>
      </c>
      <c r="C12" s="24">
        <v>36405</v>
      </c>
      <c r="D12" s="78">
        <v>21.094331458243186</v>
      </c>
      <c r="E12" s="78">
        <v>6.6953715149017992</v>
      </c>
      <c r="F12" s="20">
        <v>0.84357468428029059</v>
      </c>
      <c r="G12" s="114">
        <v>0.60474211176598847</v>
      </c>
    </row>
    <row r="13" spans="1:7" x14ac:dyDescent="0.2">
      <c r="A13" s="18" t="s">
        <v>23</v>
      </c>
      <c r="B13" s="19" t="s">
        <v>24</v>
      </c>
      <c r="C13" s="24">
        <v>35688</v>
      </c>
      <c r="D13" s="78">
        <v>17.288215406906545</v>
      </c>
      <c r="E13" s="78">
        <v>4.0120208473436447</v>
      </c>
      <c r="F13" s="20">
        <v>0.51028183269658434</v>
      </c>
      <c r="G13" s="114">
        <v>0.60355605291669046</v>
      </c>
    </row>
    <row r="14" spans="1:7" x14ac:dyDescent="0.2">
      <c r="A14" s="18" t="s">
        <v>63</v>
      </c>
      <c r="B14" s="19" t="s">
        <v>64</v>
      </c>
      <c r="C14" s="24">
        <v>34114</v>
      </c>
      <c r="D14" s="78">
        <v>15.192059499070327</v>
      </c>
      <c r="E14" s="78">
        <v>4.071671454534795</v>
      </c>
      <c r="F14" s="20">
        <v>0.45491494560055545</v>
      </c>
      <c r="G14" s="114">
        <v>0.54637216949307976</v>
      </c>
    </row>
    <row r="15" spans="1:7" x14ac:dyDescent="0.2">
      <c r="A15" s="18" t="s">
        <v>82</v>
      </c>
      <c r="B15" s="19" t="s">
        <v>83</v>
      </c>
      <c r="C15" s="24">
        <v>31931</v>
      </c>
      <c r="D15" s="78">
        <v>23.600458826370442</v>
      </c>
      <c r="E15" s="78">
        <v>6.1212927875732044</v>
      </c>
      <c r="F15" s="20">
        <v>0.70939795592462473</v>
      </c>
      <c r="G15" s="114">
        <v>0.39109636770128625</v>
      </c>
    </row>
    <row r="16" spans="1:7" x14ac:dyDescent="0.2">
      <c r="A16" s="18" t="s">
        <v>93</v>
      </c>
      <c r="B16" s="19" t="s">
        <v>94</v>
      </c>
      <c r="C16" s="24">
        <v>31012</v>
      </c>
      <c r="D16" s="78">
        <v>13.270232120451693</v>
      </c>
      <c r="E16" s="78">
        <v>2.7283309686572941</v>
      </c>
      <c r="F16" s="20">
        <v>0.3367092738212728</v>
      </c>
      <c r="G16" s="114">
        <v>0.24556286014453535</v>
      </c>
    </row>
    <row r="17" spans="1:7" x14ac:dyDescent="0.2">
      <c r="A17" s="18" t="s">
        <v>45</v>
      </c>
      <c r="B17" s="19" t="s">
        <v>46</v>
      </c>
      <c r="C17" s="24">
        <v>29568</v>
      </c>
      <c r="D17" s="78">
        <v>7.5575850797923474</v>
      </c>
      <c r="E17" s="78">
        <v>1.3293763528138529</v>
      </c>
      <c r="F17" s="20">
        <v>0.16872564001304924</v>
      </c>
      <c r="G17" s="114">
        <v>7.9462921309730261E-2</v>
      </c>
    </row>
    <row r="18" spans="1:7" x14ac:dyDescent="0.2">
      <c r="A18" s="18" t="s">
        <v>57</v>
      </c>
      <c r="B18" s="19" t="s">
        <v>58</v>
      </c>
      <c r="C18" s="24">
        <v>25163</v>
      </c>
      <c r="D18" s="78">
        <v>20.049758877685225</v>
      </c>
      <c r="E18" s="78">
        <v>7.2699598617017047</v>
      </c>
      <c r="F18" s="20">
        <v>0.58161435547868556</v>
      </c>
      <c r="G18" s="114">
        <v>0.71118946484891643</v>
      </c>
    </row>
    <row r="19" spans="1:7" x14ac:dyDescent="0.2">
      <c r="A19" s="18" t="s">
        <v>95</v>
      </c>
      <c r="B19" s="19" t="s">
        <v>96</v>
      </c>
      <c r="C19" s="24">
        <v>23359</v>
      </c>
      <c r="D19" s="78">
        <v>12.451583826937934</v>
      </c>
      <c r="E19" s="78">
        <v>8.2793783980478608</v>
      </c>
      <c r="F19" s="20">
        <v>0.66751804284723204</v>
      </c>
      <c r="G19" s="114">
        <v>0.39506846099949261</v>
      </c>
    </row>
    <row r="20" spans="1:7" x14ac:dyDescent="0.2">
      <c r="A20" s="18" t="s">
        <v>19</v>
      </c>
      <c r="B20" s="19" t="s">
        <v>20</v>
      </c>
      <c r="C20" s="24">
        <v>22583</v>
      </c>
      <c r="D20" s="78">
        <v>1.9312754804892254</v>
      </c>
      <c r="E20" s="20">
        <v>0.14683611566222379</v>
      </c>
      <c r="F20" s="20">
        <v>1.5753343309817334E-2</v>
      </c>
      <c r="G20" s="114">
        <v>6.213924321242785E-2</v>
      </c>
    </row>
    <row r="21" spans="1:7" x14ac:dyDescent="0.2">
      <c r="A21" s="18" t="s">
        <v>47</v>
      </c>
      <c r="B21" s="19" t="s">
        <v>48</v>
      </c>
      <c r="C21" s="24">
        <v>22529</v>
      </c>
      <c r="D21" s="78">
        <v>22.445505861919237</v>
      </c>
      <c r="E21" s="78">
        <v>6.8833947356740204</v>
      </c>
      <c r="F21" s="20">
        <v>0.47458975755758082</v>
      </c>
      <c r="G21" s="114">
        <v>0.54596980028032982</v>
      </c>
    </row>
    <row r="22" spans="1:7" x14ac:dyDescent="0.2">
      <c r="A22" s="18" t="s">
        <v>14</v>
      </c>
      <c r="B22" s="19" t="s">
        <v>15</v>
      </c>
      <c r="C22" s="24">
        <v>22493</v>
      </c>
      <c r="D22" s="78">
        <v>15.790243902439025</v>
      </c>
      <c r="E22" s="78">
        <v>4.8929889298892988</v>
      </c>
      <c r="F22" s="20">
        <v>0.44014749168159711</v>
      </c>
      <c r="G22" s="114">
        <v>0.18497648451497312</v>
      </c>
    </row>
    <row r="23" spans="1:7" x14ac:dyDescent="0.2">
      <c r="A23" s="18"/>
      <c r="B23" s="19"/>
      <c r="D23" s="78"/>
      <c r="E23" s="78"/>
      <c r="F23" s="20"/>
      <c r="G23" s="114"/>
    </row>
    <row r="24" spans="1:7" x14ac:dyDescent="0.2">
      <c r="A24" s="106" t="s">
        <v>239</v>
      </c>
      <c r="B24" s="107"/>
      <c r="C24" s="111"/>
      <c r="D24" s="108"/>
      <c r="E24" s="108"/>
      <c r="F24" s="109"/>
      <c r="G24" s="116"/>
    </row>
    <row r="25" spans="1:7" x14ac:dyDescent="0.2">
      <c r="A25" s="18" t="s">
        <v>61</v>
      </c>
      <c r="B25" s="19" t="s">
        <v>60</v>
      </c>
      <c r="C25" s="24">
        <v>19821</v>
      </c>
      <c r="D25" s="78">
        <v>21.784984491881044</v>
      </c>
      <c r="E25" s="78">
        <v>12.04818122193633</v>
      </c>
      <c r="F25" s="20">
        <v>0.81158410592425434</v>
      </c>
      <c r="G25" s="114">
        <v>0.49945284250020389</v>
      </c>
    </row>
    <row r="26" spans="1:7" x14ac:dyDescent="0.2">
      <c r="A26" s="18" t="s">
        <v>69</v>
      </c>
      <c r="B26" s="19" t="s">
        <v>70</v>
      </c>
      <c r="C26" s="24">
        <v>17871</v>
      </c>
      <c r="D26" s="78">
        <v>26.353466609953212</v>
      </c>
      <c r="E26" s="78">
        <v>6.933803368585977</v>
      </c>
      <c r="F26" s="20">
        <v>0.5029916299309124</v>
      </c>
      <c r="G26" s="114">
        <v>0.21314044017957898</v>
      </c>
    </row>
    <row r="27" spans="1:7" x14ac:dyDescent="0.2">
      <c r="A27" s="18" t="s">
        <v>12</v>
      </c>
      <c r="B27" s="19" t="s">
        <v>13</v>
      </c>
      <c r="C27" s="24">
        <v>17153</v>
      </c>
      <c r="D27" s="78">
        <v>27.956626738794437</v>
      </c>
      <c r="E27" s="78">
        <v>16.872092345362326</v>
      </c>
      <c r="F27" s="20">
        <v>1.0005289468771392</v>
      </c>
      <c r="G27" s="114">
        <v>0.49797409888886585</v>
      </c>
    </row>
    <row r="28" spans="1:7" x14ac:dyDescent="0.2">
      <c r="A28" s="18" t="s">
        <v>51</v>
      </c>
      <c r="B28" s="19" t="s">
        <v>52</v>
      </c>
      <c r="C28" s="24">
        <v>17075</v>
      </c>
      <c r="D28" s="78">
        <v>13.969254419677171</v>
      </c>
      <c r="E28" s="78">
        <v>6.3861786237188873</v>
      </c>
      <c r="F28" s="20">
        <v>0.41803655768876896</v>
      </c>
      <c r="G28" s="114">
        <v>0.31017297429920876</v>
      </c>
    </row>
    <row r="29" spans="1:7" x14ac:dyDescent="0.2">
      <c r="A29" s="18" t="s">
        <v>84</v>
      </c>
      <c r="B29" s="19" t="s">
        <v>85</v>
      </c>
      <c r="C29" s="24">
        <v>16359</v>
      </c>
      <c r="D29" s="78">
        <v>17.39621920947107</v>
      </c>
      <c r="E29" s="78">
        <v>5.5690445626260772</v>
      </c>
      <c r="F29" s="20">
        <v>0.37675861213349326</v>
      </c>
      <c r="G29" s="114">
        <v>0.21977585707787106</v>
      </c>
    </row>
    <row r="30" spans="1:7" x14ac:dyDescent="0.2">
      <c r="A30" s="18" t="s">
        <v>53</v>
      </c>
      <c r="B30" s="19" t="s">
        <v>54</v>
      </c>
      <c r="C30" s="24">
        <v>14532</v>
      </c>
      <c r="D30" s="78">
        <v>23.630228136882128</v>
      </c>
      <c r="E30" s="78">
        <v>10.263831544178364</v>
      </c>
      <c r="F30" s="20">
        <v>0.5899985759718992</v>
      </c>
      <c r="G30" s="114">
        <v>0.33116960174680782</v>
      </c>
    </row>
    <row r="31" spans="1:7" x14ac:dyDescent="0.2">
      <c r="A31" s="18" t="s">
        <v>29</v>
      </c>
      <c r="B31" s="19" t="s">
        <v>30</v>
      </c>
      <c r="C31" s="24">
        <v>14312</v>
      </c>
      <c r="D31" s="78">
        <v>24.716934689858878</v>
      </c>
      <c r="E31" s="78">
        <v>10.524385131358301</v>
      </c>
      <c r="F31" s="20">
        <v>0.59359839841733364</v>
      </c>
      <c r="G31" s="114">
        <v>0.25796751908381904</v>
      </c>
    </row>
    <row r="32" spans="1:7" x14ac:dyDescent="0.2">
      <c r="A32" s="18" t="s">
        <v>81</v>
      </c>
      <c r="B32" s="19" t="s">
        <v>80</v>
      </c>
      <c r="C32" s="24">
        <v>12642</v>
      </c>
      <c r="D32" s="78">
        <v>22.783298696391462</v>
      </c>
      <c r="E32" s="78">
        <v>9.5389969941464958</v>
      </c>
      <c r="F32" s="20">
        <v>0.46015011199255162</v>
      </c>
      <c r="G32" s="114">
        <v>0.44429181405039092</v>
      </c>
    </row>
    <row r="33" spans="1:7" x14ac:dyDescent="0.2">
      <c r="A33" s="18" t="s">
        <v>65</v>
      </c>
      <c r="B33" s="19" t="s">
        <v>66</v>
      </c>
      <c r="C33" s="24">
        <v>12588</v>
      </c>
      <c r="D33" s="78">
        <v>20.221003795866721</v>
      </c>
      <c r="E33" s="78">
        <v>3.8087067047982206</v>
      </c>
      <c r="F33" s="20">
        <v>0.19872172161384719</v>
      </c>
      <c r="G33" s="114">
        <v>0.26430602415631138</v>
      </c>
    </row>
    <row r="34" spans="1:7" x14ac:dyDescent="0.2">
      <c r="A34" s="18" t="s">
        <v>16</v>
      </c>
      <c r="B34" s="19" t="s">
        <v>17</v>
      </c>
      <c r="C34" s="24">
        <v>12330</v>
      </c>
      <c r="D34" s="78">
        <v>12.474778141055582</v>
      </c>
      <c r="E34" s="78">
        <v>4.33227899432279</v>
      </c>
      <c r="F34" s="20">
        <v>0.2141047737384264</v>
      </c>
      <c r="G34" s="114">
        <v>9.3013748046013867E-2</v>
      </c>
    </row>
    <row r="35" spans="1:7" x14ac:dyDescent="0.2">
      <c r="A35" s="18" t="s">
        <v>86</v>
      </c>
      <c r="B35" s="19" t="s">
        <v>87</v>
      </c>
      <c r="C35" s="24">
        <v>11147</v>
      </c>
      <c r="D35" s="78">
        <v>13.434535104364326</v>
      </c>
      <c r="E35" s="78">
        <v>2.5405938817619091</v>
      </c>
      <c r="F35" s="20">
        <v>0.13660833156462848</v>
      </c>
      <c r="G35" s="114">
        <v>0.11966253111312636</v>
      </c>
    </row>
    <row r="36" spans="1:7" x14ac:dyDescent="0.2">
      <c r="A36" s="18"/>
      <c r="B36" s="19"/>
      <c r="D36" s="78"/>
      <c r="E36" s="78"/>
      <c r="F36" s="20"/>
      <c r="G36" s="114"/>
    </row>
    <row r="37" spans="1:7" x14ac:dyDescent="0.2">
      <c r="A37" s="106" t="s">
        <v>240</v>
      </c>
      <c r="B37" s="107"/>
      <c r="C37" s="111"/>
      <c r="D37" s="108"/>
      <c r="E37" s="108"/>
      <c r="F37" s="109"/>
      <c r="G37" s="116"/>
    </row>
    <row r="38" spans="1:7" x14ac:dyDescent="0.2">
      <c r="A38" s="18" t="s">
        <v>88</v>
      </c>
      <c r="B38" s="19" t="s">
        <v>89</v>
      </c>
      <c r="C38" s="24">
        <v>9631</v>
      </c>
      <c r="D38" s="78">
        <v>32.50359712230216</v>
      </c>
      <c r="E38" s="78">
        <v>0.93822033018378159</v>
      </c>
      <c r="F38" s="20">
        <v>4.4202678772343483E-2</v>
      </c>
      <c r="G38" s="114">
        <v>0.10426470732112982</v>
      </c>
    </row>
    <row r="39" spans="1:7" x14ac:dyDescent="0.2">
      <c r="A39" s="18" t="s">
        <v>79</v>
      </c>
      <c r="B39" s="19" t="s">
        <v>80</v>
      </c>
      <c r="C39" s="24">
        <v>9476</v>
      </c>
      <c r="D39" s="78">
        <v>18.721767594108019</v>
      </c>
      <c r="E39" s="78">
        <v>3.621464753060363</v>
      </c>
      <c r="F39" s="20">
        <v>0.14241310049467149</v>
      </c>
      <c r="G39" s="114">
        <v>0.24946465920786162</v>
      </c>
    </row>
    <row r="40" spans="1:7" x14ac:dyDescent="0.2">
      <c r="A40" s="18" t="s">
        <v>74</v>
      </c>
      <c r="B40" s="19" t="s">
        <v>75</v>
      </c>
      <c r="C40" s="24">
        <v>8020</v>
      </c>
      <c r="D40" s="78">
        <v>28.316464237516868</v>
      </c>
      <c r="E40" s="78">
        <v>5.2325436408977559</v>
      </c>
      <c r="F40" s="20">
        <v>0.200842326928139</v>
      </c>
      <c r="G40" s="114">
        <v>7.453157529493408E-2</v>
      </c>
    </row>
    <row r="41" spans="1:7" x14ac:dyDescent="0.2">
      <c r="A41" s="18" t="s">
        <v>21</v>
      </c>
      <c r="B41" s="19" t="s">
        <v>22</v>
      </c>
      <c r="C41" s="24">
        <v>7997</v>
      </c>
      <c r="D41" s="78">
        <v>32.47161433555344</v>
      </c>
      <c r="E41" s="78">
        <v>12.802676003501313</v>
      </c>
      <c r="F41" s="20">
        <v>0.47828666461118741</v>
      </c>
      <c r="G41" s="114">
        <v>0.14974633517392158</v>
      </c>
    </row>
    <row r="42" spans="1:7" x14ac:dyDescent="0.2">
      <c r="A42" s="18" t="s">
        <v>91</v>
      </c>
      <c r="B42" s="19" t="s">
        <v>92</v>
      </c>
      <c r="C42" s="24">
        <v>6528</v>
      </c>
      <c r="D42" s="78">
        <v>31.705307262569832</v>
      </c>
      <c r="E42" s="78">
        <v>6.9549632352941178</v>
      </c>
      <c r="F42" s="20">
        <v>0.21301092219344669</v>
      </c>
      <c r="G42" s="114">
        <v>0.19168730998761402</v>
      </c>
    </row>
    <row r="43" spans="1:7" x14ac:dyDescent="0.2">
      <c r="A43" s="18" t="s">
        <v>33</v>
      </c>
      <c r="B43" s="19" t="s">
        <v>34</v>
      </c>
      <c r="C43" s="24">
        <v>6460</v>
      </c>
      <c r="D43" s="78">
        <v>35.63246376811594</v>
      </c>
      <c r="E43" s="78">
        <v>9.514860681114552</v>
      </c>
      <c r="F43" s="20">
        <v>0.29644741538135061</v>
      </c>
      <c r="G43" s="114">
        <v>0.12525682206210029</v>
      </c>
    </row>
    <row r="44" spans="1:7" x14ac:dyDescent="0.2">
      <c r="A44" s="18" t="s">
        <v>78</v>
      </c>
      <c r="B44" s="19" t="s">
        <v>77</v>
      </c>
      <c r="C44" s="24">
        <v>6154</v>
      </c>
      <c r="D44" s="78">
        <v>31.412647374062164</v>
      </c>
      <c r="E44" s="78">
        <v>9.5248618784530379</v>
      </c>
      <c r="F44" s="20">
        <v>0.26304900979657414</v>
      </c>
      <c r="G44" s="114">
        <v>0.18015284989207164</v>
      </c>
    </row>
    <row r="45" spans="1:7" x14ac:dyDescent="0.2">
      <c r="A45" s="18" t="s">
        <v>59</v>
      </c>
      <c r="B45" s="19" t="s">
        <v>60</v>
      </c>
      <c r="C45" s="24">
        <v>5991</v>
      </c>
      <c r="D45" s="78">
        <v>43.174556213017752</v>
      </c>
      <c r="E45" s="78">
        <v>2.4358203972625607</v>
      </c>
      <c r="F45" s="20">
        <v>7.3799674316519834E-2</v>
      </c>
      <c r="G45" s="114">
        <v>2.8871537084424845E-2</v>
      </c>
    </row>
    <row r="46" spans="1:7" x14ac:dyDescent="0.2">
      <c r="A46" s="18" t="s">
        <v>43</v>
      </c>
      <c r="B46" s="19" t="s">
        <v>44</v>
      </c>
      <c r="C46" s="24">
        <v>5559</v>
      </c>
      <c r="D46" s="78">
        <v>26.420006213109662</v>
      </c>
      <c r="E46" s="78">
        <v>15.2987947472567</v>
      </c>
      <c r="F46" s="20">
        <v>0.37610670346096353</v>
      </c>
      <c r="G46" s="114">
        <v>0.32157419446139696</v>
      </c>
    </row>
    <row r="47" spans="1:7" x14ac:dyDescent="0.2">
      <c r="A47" s="18" t="s">
        <v>39</v>
      </c>
      <c r="B47" s="19" t="s">
        <v>38</v>
      </c>
      <c r="C47" s="24">
        <v>5485</v>
      </c>
      <c r="D47" s="78">
        <v>28.974429223744291</v>
      </c>
      <c r="E47" s="78">
        <v>5.7843208751139468</v>
      </c>
      <c r="F47" s="20">
        <v>0.13984660818971217</v>
      </c>
      <c r="G47" s="114">
        <v>9.3445585577643583E-2</v>
      </c>
    </row>
    <row r="48" spans="1:7" x14ac:dyDescent="0.2">
      <c r="A48" s="18"/>
      <c r="B48" s="19"/>
      <c r="D48" s="78"/>
      <c r="E48" s="78"/>
      <c r="F48" s="20"/>
      <c r="G48" s="114"/>
    </row>
    <row r="49" spans="1:7" x14ac:dyDescent="0.2">
      <c r="A49" s="106" t="s">
        <v>241</v>
      </c>
      <c r="B49" s="107"/>
      <c r="C49" s="111"/>
      <c r="D49" s="108"/>
      <c r="E49" s="108"/>
      <c r="F49" s="109"/>
      <c r="G49" s="116"/>
    </row>
    <row r="50" spans="1:7" x14ac:dyDescent="0.2">
      <c r="A50" s="18" t="s">
        <v>42</v>
      </c>
      <c r="B50" s="19" t="s">
        <v>41</v>
      </c>
      <c r="C50" s="24">
        <v>4620</v>
      </c>
      <c r="D50" s="78">
        <v>27.17969451931716</v>
      </c>
      <c r="E50" s="78">
        <v>6.5478354978354982</v>
      </c>
      <c r="F50" s="20">
        <v>0.14584207151569498</v>
      </c>
      <c r="G50" s="114">
        <v>6.1348066511428337E-2</v>
      </c>
    </row>
    <row r="51" spans="1:7" x14ac:dyDescent="0.2">
      <c r="A51" s="18" t="s">
        <v>37</v>
      </c>
      <c r="B51" s="19" t="s">
        <v>38</v>
      </c>
      <c r="C51" s="24">
        <v>4489</v>
      </c>
      <c r="D51" s="78">
        <v>19.178790534618756</v>
      </c>
      <c r="E51" s="78">
        <v>4.8748050790822006</v>
      </c>
      <c r="F51" s="20">
        <v>0.10543839108040262</v>
      </c>
      <c r="G51" s="114">
        <v>7.4153307989187789E-2</v>
      </c>
    </row>
    <row r="52" spans="1:7" x14ac:dyDescent="0.2">
      <c r="A52" s="18" t="s">
        <v>35</v>
      </c>
      <c r="B52" s="19" t="s">
        <v>36</v>
      </c>
      <c r="C52" s="24">
        <v>4469</v>
      </c>
      <c r="D52" s="78">
        <v>23.669632925472747</v>
      </c>
      <c r="E52" s="78">
        <v>4.761467889908257</v>
      </c>
      <c r="F52" s="20">
        <v>9.7278096770654285E-2</v>
      </c>
      <c r="G52" s="114">
        <v>8.0623925684818784E-2</v>
      </c>
    </row>
    <row r="53" spans="1:7" x14ac:dyDescent="0.2">
      <c r="A53" s="18" t="s">
        <v>76</v>
      </c>
      <c r="B53" s="19" t="s">
        <v>77</v>
      </c>
      <c r="C53" s="24">
        <v>4230</v>
      </c>
      <c r="D53" s="78">
        <v>19.721311475409838</v>
      </c>
      <c r="E53" s="78">
        <v>5.6879432624113475</v>
      </c>
      <c r="F53" s="20">
        <v>0.10805033367164554</v>
      </c>
      <c r="G53" s="114">
        <v>0.10784375364883192</v>
      </c>
    </row>
    <row r="54" spans="1:7" x14ac:dyDescent="0.2">
      <c r="A54" s="18" t="s">
        <v>18</v>
      </c>
      <c r="B54" s="19" t="s">
        <v>17</v>
      </c>
      <c r="C54" s="24">
        <v>3828</v>
      </c>
      <c r="D54" s="78">
        <v>16.760000000000002</v>
      </c>
      <c r="E54" s="78">
        <v>1.0945663531870429</v>
      </c>
      <c r="F54" s="20">
        <v>2.1115545879696822E-2</v>
      </c>
      <c r="G54" s="114">
        <v>5.1045194323496211E-2</v>
      </c>
    </row>
    <row r="55" spans="1:7" x14ac:dyDescent="0.2">
      <c r="A55" s="18" t="s">
        <v>40</v>
      </c>
      <c r="B55" s="19" t="s">
        <v>41</v>
      </c>
      <c r="C55" s="24">
        <v>3778</v>
      </c>
      <c r="D55" s="78">
        <v>38.894827586206894</v>
      </c>
      <c r="E55" s="78">
        <v>5.9711487559555323</v>
      </c>
      <c r="F55" s="20">
        <v>0.11060068245999373</v>
      </c>
      <c r="G55" s="114">
        <v>5.0051968936303731E-2</v>
      </c>
    </row>
    <row r="56" spans="1:7" x14ac:dyDescent="0.2">
      <c r="A56" s="18" t="s">
        <v>49</v>
      </c>
      <c r="B56" s="19" t="s">
        <v>50</v>
      </c>
      <c r="C56" s="24">
        <v>3616</v>
      </c>
      <c r="D56" s="78">
        <v>20.602298850574712</v>
      </c>
      <c r="E56" s="78">
        <v>9.913716814159292</v>
      </c>
      <c r="F56" s="20">
        <v>0.16961037117645666</v>
      </c>
      <c r="G56" s="114">
        <v>0.12401409950083982</v>
      </c>
    </row>
    <row r="57" spans="1:7" x14ac:dyDescent="0.2">
      <c r="A57" s="18" t="s">
        <v>62</v>
      </c>
      <c r="B57" s="19" t="s">
        <v>60</v>
      </c>
      <c r="C57" s="24">
        <v>1920</v>
      </c>
      <c r="D57" s="78">
        <v>40.371428571428574</v>
      </c>
      <c r="E57" s="78">
        <v>5.8875000000000002</v>
      </c>
      <c r="F57" s="20">
        <v>5.8348345403209573E-2</v>
      </c>
      <c r="G57" s="114">
        <v>4.1706885249286389E-2</v>
      </c>
    </row>
    <row r="58" spans="1:7" x14ac:dyDescent="0.2">
      <c r="A58" s="18" t="s">
        <v>55</v>
      </c>
      <c r="B58" s="19" t="s">
        <v>56</v>
      </c>
      <c r="C58" s="24">
        <v>1410</v>
      </c>
      <c r="D58" s="78">
        <v>8.6881720430107521</v>
      </c>
      <c r="E58" s="78">
        <v>12.034042553191489</v>
      </c>
      <c r="F58" s="20">
        <v>7.9651875114422122E-2</v>
      </c>
      <c r="G58" s="114">
        <v>0.18933750181901823</v>
      </c>
    </row>
    <row r="59" spans="1:7" x14ac:dyDescent="0.2">
      <c r="A59" s="18"/>
      <c r="B59" s="19"/>
      <c r="D59" s="22"/>
      <c r="E59" s="22"/>
      <c r="F59" s="20"/>
      <c r="G59" s="114"/>
    </row>
    <row r="60" spans="1:7" x14ac:dyDescent="0.2">
      <c r="A60" s="12" t="s">
        <v>99</v>
      </c>
      <c r="B60" s="110"/>
      <c r="C60" s="112"/>
      <c r="D60" s="77">
        <f>AVERAGE(D3:D58)</f>
        <v>20.773555489786798</v>
      </c>
      <c r="E60" s="77">
        <f t="shared" ref="E60:G60" si="0">AVERAGE(E3:E58)</f>
        <v>6.1133300099790988</v>
      </c>
      <c r="F60" s="113">
        <f t="shared" si="0"/>
        <v>0.38211345562293131</v>
      </c>
      <c r="G60" s="13">
        <f t="shared" si="0"/>
        <v>0.29606883037307669</v>
      </c>
    </row>
    <row r="61" spans="1:7" x14ac:dyDescent="0.2">
      <c r="A61" s="12" t="s">
        <v>100</v>
      </c>
      <c r="B61" s="110"/>
      <c r="C61" s="112"/>
      <c r="D61" s="77">
        <f>MEDIAN(D3:D58)</f>
        <v>20.135381336775971</v>
      </c>
      <c r="E61" s="77">
        <f t="shared" ref="E61:G61" si="1">MEDIAN(E3:E58)</f>
        <v>5.7959887248014805</v>
      </c>
      <c r="F61" s="113">
        <f t="shared" si="1"/>
        <v>0.31587398800254929</v>
      </c>
      <c r="G61" s="13">
        <f t="shared" si="1"/>
        <v>0.22299683109036278</v>
      </c>
    </row>
    <row r="62" spans="1:7" x14ac:dyDescent="0.2">
      <c r="G62" s="114"/>
    </row>
    <row r="63" spans="1:7" ht="38.25" customHeight="1" x14ac:dyDescent="0.2">
      <c r="A63" s="129" t="s">
        <v>101</v>
      </c>
      <c r="B63" s="130"/>
      <c r="C63" s="130"/>
      <c r="D63" s="130"/>
      <c r="E63" s="130"/>
      <c r="F63" s="130"/>
      <c r="G63" s="131"/>
    </row>
    <row r="64" spans="1:7" ht="26.25" customHeight="1" x14ac:dyDescent="0.2">
      <c r="A64" s="132" t="s">
        <v>102</v>
      </c>
      <c r="B64" s="133"/>
      <c r="C64" s="133"/>
      <c r="D64" s="133"/>
      <c r="E64" s="133"/>
      <c r="F64" s="133"/>
      <c r="G64" s="134"/>
    </row>
  </sheetData>
  <mergeCells count="2">
    <mergeCell ref="A63:G63"/>
    <mergeCell ref="A64:G64"/>
  </mergeCells>
  <conditionalFormatting sqref="A3:G7">
    <cfRule type="expression" dxfId="11" priority="5">
      <formula>MOD(ROW(),2)=0</formula>
    </cfRule>
  </conditionalFormatting>
  <conditionalFormatting sqref="A10:G22">
    <cfRule type="expression" dxfId="10" priority="4">
      <formula>MOD(ROW(),2)=0</formula>
    </cfRule>
  </conditionalFormatting>
  <conditionalFormatting sqref="A25:G35">
    <cfRule type="expression" dxfId="9" priority="3">
      <formula>MOD(ROW(),2)=0</formula>
    </cfRule>
  </conditionalFormatting>
  <conditionalFormatting sqref="A38:G47">
    <cfRule type="expression" dxfId="8" priority="2">
      <formula>MOD(ROW(),2)=0</formula>
    </cfRule>
  </conditionalFormatting>
  <conditionalFormatting sqref="A50:G58">
    <cfRule type="expression" dxfId="7" priority="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42BAE-CC4B-409B-8EED-BB406C12B57B}">
  <sheetPr>
    <tabColor theme="7" tint="0.39997558519241921"/>
  </sheetPr>
  <dimension ref="A1:I53"/>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8" style="2" bestFit="1" customWidth="1"/>
    <col min="2" max="2" width="15.140625" style="2" bestFit="1" customWidth="1"/>
    <col min="3" max="3" width="12.85546875" style="24" customWidth="1"/>
    <col min="4" max="4" width="14.42578125" style="24" customWidth="1"/>
    <col min="5" max="5" width="14.5703125" style="24" customWidth="1"/>
    <col min="6" max="6" width="13" style="24" customWidth="1"/>
    <col min="7" max="8" width="13.85546875" style="24" customWidth="1"/>
    <col min="9" max="9" width="16.7109375" style="24" hidden="1" customWidth="1"/>
    <col min="10" max="16384" width="9.140625" style="2"/>
  </cols>
  <sheetData>
    <row r="1" spans="1:9" ht="51" x14ac:dyDescent="0.2">
      <c r="A1" s="14" t="s">
        <v>0</v>
      </c>
      <c r="B1" s="15" t="s">
        <v>1</v>
      </c>
      <c r="C1" s="26" t="s">
        <v>103</v>
      </c>
      <c r="D1" s="27" t="s">
        <v>104</v>
      </c>
      <c r="E1" s="26" t="s">
        <v>105</v>
      </c>
      <c r="F1" s="26" t="s">
        <v>106</v>
      </c>
      <c r="G1" s="26" t="s">
        <v>7</v>
      </c>
      <c r="H1" s="28" t="s">
        <v>107</v>
      </c>
      <c r="I1" s="23" t="s">
        <v>8</v>
      </c>
    </row>
    <row r="2" spans="1:9" x14ac:dyDescent="0.2">
      <c r="A2" s="18" t="s">
        <v>12</v>
      </c>
      <c r="B2" s="19" t="s">
        <v>13</v>
      </c>
      <c r="C2" s="29">
        <v>186969</v>
      </c>
      <c r="D2" s="30">
        <f>C2/I2</f>
        <v>0.64604173361390704</v>
      </c>
      <c r="E2" s="29">
        <v>38676</v>
      </c>
      <c r="F2" s="29">
        <v>149</v>
      </c>
      <c r="G2" s="29">
        <v>225794</v>
      </c>
      <c r="H2" s="31">
        <f>G2/I2</f>
        <v>0.78019536500499298</v>
      </c>
      <c r="I2" s="24">
        <v>289407</v>
      </c>
    </row>
    <row r="3" spans="1:9" x14ac:dyDescent="0.2">
      <c r="A3" s="18" t="s">
        <v>14</v>
      </c>
      <c r="B3" s="19" t="s">
        <v>15</v>
      </c>
      <c r="C3" s="29">
        <v>65883</v>
      </c>
      <c r="D3" s="30">
        <f t="shared" ref="D3:D49" si="0">C3/I3</f>
        <v>0.59862072725290305</v>
      </c>
      <c r="E3" s="29">
        <v>14968</v>
      </c>
      <c r="F3" s="29">
        <v>177</v>
      </c>
      <c r="G3" s="29">
        <v>81028</v>
      </c>
      <c r="H3" s="31">
        <f t="shared" ref="H3:H49" si="1">G3/I3</f>
        <v>0.73622998782460158</v>
      </c>
      <c r="I3" s="24">
        <v>110058</v>
      </c>
    </row>
    <row r="4" spans="1:9" x14ac:dyDescent="0.2">
      <c r="A4" s="18" t="s">
        <v>16</v>
      </c>
      <c r="B4" s="19" t="s">
        <v>17</v>
      </c>
      <c r="C4" s="29">
        <v>30305</v>
      </c>
      <c r="D4" s="30">
        <f t="shared" si="0"/>
        <v>0.56732875301870189</v>
      </c>
      <c r="E4" s="29">
        <v>8405</v>
      </c>
      <c r="F4" s="29">
        <v>81</v>
      </c>
      <c r="G4" s="29">
        <v>38791</v>
      </c>
      <c r="H4" s="31">
        <f t="shared" si="1"/>
        <v>0.72619203624314355</v>
      </c>
      <c r="I4" s="24">
        <v>53417</v>
      </c>
    </row>
    <row r="5" spans="1:9" x14ac:dyDescent="0.2">
      <c r="A5" s="18" t="s">
        <v>18</v>
      </c>
      <c r="B5" s="19" t="s">
        <v>17</v>
      </c>
      <c r="C5" s="29">
        <v>2544</v>
      </c>
      <c r="D5" s="30">
        <f t="shared" si="0"/>
        <v>0.60715990453460622</v>
      </c>
      <c r="E5" s="29">
        <v>1169</v>
      </c>
      <c r="F5" s="29">
        <v>0</v>
      </c>
      <c r="G5" s="29">
        <v>3713</v>
      </c>
      <c r="H5" s="31">
        <f t="shared" si="1"/>
        <v>0.88615751789976138</v>
      </c>
      <c r="I5" s="24">
        <v>4190</v>
      </c>
    </row>
    <row r="6" spans="1:9" x14ac:dyDescent="0.2">
      <c r="A6" s="18" t="s">
        <v>19</v>
      </c>
      <c r="B6" s="19" t="s">
        <v>20</v>
      </c>
      <c r="C6" s="29">
        <v>1314</v>
      </c>
      <c r="D6" s="30">
        <f t="shared" si="0"/>
        <v>0.39626055488540413</v>
      </c>
      <c r="E6" s="29">
        <v>716</v>
      </c>
      <c r="F6" s="29">
        <v>21</v>
      </c>
      <c r="G6" s="29">
        <v>2051</v>
      </c>
      <c r="H6" s="31">
        <f t="shared" si="1"/>
        <v>0.6185162846803377</v>
      </c>
      <c r="I6" s="24">
        <v>3316</v>
      </c>
    </row>
    <row r="7" spans="1:9" x14ac:dyDescent="0.2">
      <c r="A7" s="18" t="s">
        <v>21</v>
      </c>
      <c r="B7" s="19" t="s">
        <v>22</v>
      </c>
      <c r="C7" s="29">
        <v>63921</v>
      </c>
      <c r="D7" s="30">
        <f t="shared" si="0"/>
        <v>0.62433216451950035</v>
      </c>
      <c r="E7" s="29">
        <v>22705</v>
      </c>
      <c r="F7" s="29">
        <v>33</v>
      </c>
      <c r="G7" s="29">
        <v>86659</v>
      </c>
      <c r="H7" s="31">
        <f t="shared" si="1"/>
        <v>0.84641981578973069</v>
      </c>
      <c r="I7" s="24">
        <v>102383</v>
      </c>
    </row>
    <row r="8" spans="1:9" x14ac:dyDescent="0.2">
      <c r="A8" s="18" t="s">
        <v>23</v>
      </c>
      <c r="B8" s="19" t="s">
        <v>24</v>
      </c>
      <c r="C8" s="29">
        <v>94101</v>
      </c>
      <c r="D8" s="30">
        <f t="shared" si="0"/>
        <v>0.65721708885955543</v>
      </c>
      <c r="E8" s="29">
        <v>14337</v>
      </c>
      <c r="F8" s="29">
        <v>998</v>
      </c>
      <c r="G8" s="29">
        <v>109436</v>
      </c>
      <c r="H8" s="31">
        <f t="shared" si="1"/>
        <v>0.7643192881737102</v>
      </c>
      <c r="I8" s="24">
        <v>143181</v>
      </c>
    </row>
    <row r="9" spans="1:9" x14ac:dyDescent="0.2">
      <c r="A9" s="18" t="s">
        <v>25</v>
      </c>
      <c r="B9" s="19" t="s">
        <v>26</v>
      </c>
      <c r="C9" s="29">
        <v>327535</v>
      </c>
      <c r="D9" s="30">
        <f t="shared" si="0"/>
        <v>0.60597174530815223</v>
      </c>
      <c r="E9" s="29">
        <v>115537</v>
      </c>
      <c r="F9" s="29">
        <v>447</v>
      </c>
      <c r="G9" s="29">
        <v>443519</v>
      </c>
      <c r="H9" s="31">
        <f t="shared" si="1"/>
        <v>0.82055347522349176</v>
      </c>
      <c r="I9" s="24">
        <v>540512</v>
      </c>
    </row>
    <row r="10" spans="1:9" x14ac:dyDescent="0.2">
      <c r="A10" s="18" t="s">
        <v>27</v>
      </c>
      <c r="B10" s="19" t="s">
        <v>28</v>
      </c>
      <c r="C10" s="29">
        <v>141377</v>
      </c>
      <c r="D10" s="30">
        <f t="shared" si="0"/>
        <v>0.58002010297647133</v>
      </c>
      <c r="E10" s="29">
        <v>44494</v>
      </c>
      <c r="F10" s="29">
        <v>4322</v>
      </c>
      <c r="G10" s="29">
        <v>190193</v>
      </c>
      <c r="H10" s="31">
        <f t="shared" si="1"/>
        <v>0.78029498040985457</v>
      </c>
      <c r="I10" s="24">
        <v>243745</v>
      </c>
    </row>
    <row r="11" spans="1:9" x14ac:dyDescent="0.2">
      <c r="A11" s="18" t="s">
        <v>29</v>
      </c>
      <c r="B11" s="19" t="s">
        <v>30</v>
      </c>
      <c r="C11" s="29">
        <v>98346</v>
      </c>
      <c r="D11" s="30">
        <f t="shared" si="0"/>
        <v>0.65291950207468885</v>
      </c>
      <c r="E11" s="29">
        <v>14732</v>
      </c>
      <c r="F11" s="29">
        <v>17</v>
      </c>
      <c r="G11" s="29">
        <v>113095</v>
      </c>
      <c r="H11" s="31">
        <f t="shared" si="1"/>
        <v>0.7508381742738589</v>
      </c>
      <c r="I11" s="24">
        <v>150625</v>
      </c>
    </row>
    <row r="12" spans="1:9" x14ac:dyDescent="0.2">
      <c r="A12" s="18" t="s">
        <v>31</v>
      </c>
      <c r="B12" s="19" t="s">
        <v>32</v>
      </c>
      <c r="C12" s="29">
        <v>121578</v>
      </c>
      <c r="D12" s="30">
        <f t="shared" si="0"/>
        <v>0.59672234138105362</v>
      </c>
      <c r="E12" s="29">
        <v>32266</v>
      </c>
      <c r="F12" s="29">
        <v>131</v>
      </c>
      <c r="G12" s="29">
        <v>153975</v>
      </c>
      <c r="H12" s="31">
        <f t="shared" si="1"/>
        <v>0.75573148525348111</v>
      </c>
      <c r="I12" s="24">
        <v>203743</v>
      </c>
    </row>
    <row r="13" spans="1:9" x14ac:dyDescent="0.2">
      <c r="A13" s="18" t="s">
        <v>33</v>
      </c>
      <c r="B13" s="19" t="s">
        <v>34</v>
      </c>
      <c r="C13" s="29">
        <v>43866</v>
      </c>
      <c r="D13" s="30">
        <f t="shared" si="0"/>
        <v>0.71366283799173524</v>
      </c>
      <c r="E13" s="29">
        <v>7797</v>
      </c>
      <c r="F13" s="29">
        <v>128</v>
      </c>
      <c r="G13" s="29">
        <v>51791</v>
      </c>
      <c r="H13" s="31">
        <f t="shared" si="1"/>
        <v>0.84259590668011586</v>
      </c>
      <c r="I13" s="24">
        <v>61466</v>
      </c>
    </row>
    <row r="14" spans="1:9" x14ac:dyDescent="0.2">
      <c r="A14" s="18" t="s">
        <v>35</v>
      </c>
      <c r="B14" s="19" t="s">
        <v>36</v>
      </c>
      <c r="C14" s="29">
        <v>12412</v>
      </c>
      <c r="D14" s="30">
        <f t="shared" si="0"/>
        <v>0.58329808731613331</v>
      </c>
      <c r="E14" s="29">
        <v>2668</v>
      </c>
      <c r="F14" s="29">
        <v>1</v>
      </c>
      <c r="G14" s="29">
        <v>15081</v>
      </c>
      <c r="H14" s="31">
        <f t="shared" si="1"/>
        <v>0.70872691385873399</v>
      </c>
      <c r="I14" s="24">
        <v>21279</v>
      </c>
    </row>
    <row r="15" spans="1:9" x14ac:dyDescent="0.2">
      <c r="A15" s="18" t="s">
        <v>37</v>
      </c>
      <c r="B15" s="19" t="s">
        <v>38</v>
      </c>
      <c r="C15" s="29">
        <v>13033</v>
      </c>
      <c r="D15" s="30">
        <f t="shared" si="0"/>
        <v>0.59557647488918342</v>
      </c>
      <c r="E15" s="29">
        <v>3587</v>
      </c>
      <c r="F15" s="29">
        <v>15</v>
      </c>
      <c r="G15" s="29">
        <v>16635</v>
      </c>
      <c r="H15" s="31">
        <f t="shared" si="1"/>
        <v>0.76017913448795871</v>
      </c>
      <c r="I15" s="24">
        <v>21883</v>
      </c>
    </row>
    <row r="16" spans="1:9" x14ac:dyDescent="0.2">
      <c r="A16" s="18" t="s">
        <v>39</v>
      </c>
      <c r="B16" s="19" t="s">
        <v>38</v>
      </c>
      <c r="C16" s="29">
        <v>22331</v>
      </c>
      <c r="D16" s="30">
        <f t="shared" si="0"/>
        <v>0.7038484571500615</v>
      </c>
      <c r="E16" s="29">
        <v>5604</v>
      </c>
      <c r="F16" s="29">
        <v>14</v>
      </c>
      <c r="G16" s="29">
        <v>27949</v>
      </c>
      <c r="H16" s="31">
        <f t="shared" si="1"/>
        <v>0.88092161250669776</v>
      </c>
      <c r="I16" s="24">
        <v>31727</v>
      </c>
    </row>
    <row r="17" spans="1:9" x14ac:dyDescent="0.2">
      <c r="A17" s="18" t="s">
        <v>40</v>
      </c>
      <c r="B17" s="19" t="s">
        <v>41</v>
      </c>
      <c r="C17" s="29">
        <v>15552</v>
      </c>
      <c r="D17" s="30">
        <f t="shared" si="0"/>
        <v>0.68939226029522582</v>
      </c>
      <c r="E17" s="29">
        <v>3188</v>
      </c>
      <c r="F17" s="29">
        <v>44</v>
      </c>
      <c r="G17" s="29">
        <v>18784</v>
      </c>
      <c r="H17" s="31">
        <f t="shared" si="1"/>
        <v>0.83266102220843119</v>
      </c>
      <c r="I17" s="24">
        <v>22559</v>
      </c>
    </row>
    <row r="18" spans="1:9" x14ac:dyDescent="0.2">
      <c r="A18" s="18" t="s">
        <v>42</v>
      </c>
      <c r="B18" s="19" t="s">
        <v>41</v>
      </c>
      <c r="C18" s="29">
        <v>19240</v>
      </c>
      <c r="D18" s="30">
        <f t="shared" si="0"/>
        <v>0.63601203266007733</v>
      </c>
      <c r="E18" s="29">
        <v>2638</v>
      </c>
      <c r="F18" s="29">
        <v>42</v>
      </c>
      <c r="G18" s="29">
        <v>21920</v>
      </c>
      <c r="H18" s="31">
        <f t="shared" si="1"/>
        <v>0.72460414531751016</v>
      </c>
      <c r="I18" s="24">
        <v>30251</v>
      </c>
    </row>
    <row r="19" spans="1:9" x14ac:dyDescent="0.2">
      <c r="A19" s="18" t="s">
        <v>43</v>
      </c>
      <c r="B19" s="19" t="s">
        <v>44</v>
      </c>
      <c r="C19" s="29">
        <v>53441</v>
      </c>
      <c r="D19" s="30">
        <f t="shared" si="0"/>
        <v>0.62837758389577403</v>
      </c>
      <c r="E19" s="29">
        <v>9683</v>
      </c>
      <c r="F19" s="29">
        <v>817</v>
      </c>
      <c r="G19" s="29">
        <v>63941</v>
      </c>
      <c r="H19" s="31">
        <f t="shared" si="1"/>
        <v>0.75184018060814151</v>
      </c>
      <c r="I19" s="24">
        <v>85046</v>
      </c>
    </row>
    <row r="20" spans="1:9" x14ac:dyDescent="0.2">
      <c r="A20" s="18" t="s">
        <v>45</v>
      </c>
      <c r="B20" s="19" t="s">
        <v>46</v>
      </c>
      <c r="C20" s="29">
        <v>22326</v>
      </c>
      <c r="D20" s="30">
        <f t="shared" si="0"/>
        <v>0.56799043427379348</v>
      </c>
      <c r="E20" s="29">
        <v>2710</v>
      </c>
      <c r="F20" s="29">
        <v>5</v>
      </c>
      <c r="G20" s="29">
        <v>25041</v>
      </c>
      <c r="H20" s="31">
        <f t="shared" si="1"/>
        <v>0.63706210089805893</v>
      </c>
      <c r="I20" s="24">
        <v>39307</v>
      </c>
    </row>
    <row r="21" spans="1:9" x14ac:dyDescent="0.2">
      <c r="A21" s="18" t="s">
        <v>47</v>
      </c>
      <c r="B21" s="19" t="s">
        <v>48</v>
      </c>
      <c r="C21" s="29">
        <v>93645</v>
      </c>
      <c r="D21" s="30">
        <f t="shared" si="0"/>
        <v>0.60386520157858081</v>
      </c>
      <c r="E21" s="29">
        <v>23281</v>
      </c>
      <c r="F21" s="29">
        <v>680</v>
      </c>
      <c r="G21" s="29">
        <v>117606</v>
      </c>
      <c r="H21" s="31">
        <f t="shared" si="1"/>
        <v>0.75837653795558302</v>
      </c>
      <c r="I21" s="24">
        <v>155076</v>
      </c>
    </row>
    <row r="22" spans="1:9" x14ac:dyDescent="0.2">
      <c r="A22" s="18" t="s">
        <v>49</v>
      </c>
      <c r="B22" s="19" t="s">
        <v>50</v>
      </c>
      <c r="C22" s="29">
        <v>24221</v>
      </c>
      <c r="D22" s="30">
        <f t="shared" si="0"/>
        <v>0.67565833519303731</v>
      </c>
      <c r="E22" s="29">
        <v>4029</v>
      </c>
      <c r="F22" s="29">
        <v>256</v>
      </c>
      <c r="G22" s="29">
        <v>28506</v>
      </c>
      <c r="H22" s="31">
        <f t="shared" si="1"/>
        <v>0.79519080562374467</v>
      </c>
      <c r="I22" s="24">
        <v>35848</v>
      </c>
    </row>
    <row r="23" spans="1:9" x14ac:dyDescent="0.2">
      <c r="A23" s="18" t="s">
        <v>51</v>
      </c>
      <c r="B23" s="19" t="s">
        <v>52</v>
      </c>
      <c r="C23" s="29">
        <v>66810</v>
      </c>
      <c r="D23" s="30">
        <f t="shared" si="0"/>
        <v>0.61268845603609556</v>
      </c>
      <c r="E23" s="29">
        <v>13581</v>
      </c>
      <c r="F23" s="29">
        <v>88</v>
      </c>
      <c r="G23" s="29">
        <v>80479</v>
      </c>
      <c r="H23" s="31">
        <f t="shared" si="1"/>
        <v>0.73804152452221117</v>
      </c>
      <c r="I23" s="24">
        <v>109044</v>
      </c>
    </row>
    <row r="24" spans="1:9" x14ac:dyDescent="0.2">
      <c r="A24" s="18" t="s">
        <v>53</v>
      </c>
      <c r="B24" s="19" t="s">
        <v>54</v>
      </c>
      <c r="C24" s="29">
        <v>79846</v>
      </c>
      <c r="D24" s="30">
        <f t="shared" si="0"/>
        <v>0.53532590476956698</v>
      </c>
      <c r="E24" s="29">
        <v>34441</v>
      </c>
      <c r="F24" s="29">
        <v>355</v>
      </c>
      <c r="G24" s="29">
        <v>114642</v>
      </c>
      <c r="H24" s="31">
        <f t="shared" si="1"/>
        <v>0.76861498853533927</v>
      </c>
      <c r="I24" s="24">
        <v>149154</v>
      </c>
    </row>
    <row r="25" spans="1:9" x14ac:dyDescent="0.2">
      <c r="A25" s="18" t="s">
        <v>55</v>
      </c>
      <c r="B25" s="19" t="s">
        <v>56</v>
      </c>
      <c r="C25" s="29">
        <v>8402</v>
      </c>
      <c r="D25" s="30">
        <f t="shared" si="0"/>
        <v>0.49516737388024518</v>
      </c>
      <c r="E25" s="29">
        <v>3812</v>
      </c>
      <c r="F25" s="29">
        <v>157</v>
      </c>
      <c r="G25" s="29">
        <v>12371</v>
      </c>
      <c r="H25" s="31">
        <f t="shared" si="1"/>
        <v>0.72907826496935413</v>
      </c>
      <c r="I25" s="24">
        <v>16968</v>
      </c>
    </row>
    <row r="26" spans="1:9" x14ac:dyDescent="0.2">
      <c r="A26" s="18" t="s">
        <v>57</v>
      </c>
      <c r="B26" s="19" t="s">
        <v>58</v>
      </c>
      <c r="C26" s="29">
        <v>107816</v>
      </c>
      <c r="D26" s="30">
        <f t="shared" si="0"/>
        <v>0.58937102998895774</v>
      </c>
      <c r="E26" s="29">
        <v>35354</v>
      </c>
      <c r="F26" s="29">
        <v>337</v>
      </c>
      <c r="G26" s="29">
        <v>143507</v>
      </c>
      <c r="H26" s="31">
        <f t="shared" si="1"/>
        <v>0.78447418194540108</v>
      </c>
      <c r="I26" s="24">
        <v>182934</v>
      </c>
    </row>
    <row r="27" spans="1:9" x14ac:dyDescent="0.2">
      <c r="A27" s="18" t="s">
        <v>59</v>
      </c>
      <c r="B27" s="19" t="s">
        <v>60</v>
      </c>
      <c r="C27" s="29">
        <v>11492</v>
      </c>
      <c r="D27" s="30">
        <f t="shared" si="0"/>
        <v>0.78750085657507018</v>
      </c>
      <c r="E27" s="29">
        <v>2027</v>
      </c>
      <c r="F27" s="29">
        <v>10</v>
      </c>
      <c r="G27" s="29">
        <v>13529</v>
      </c>
      <c r="H27" s="31">
        <f t="shared" si="1"/>
        <v>0.92708833002124302</v>
      </c>
      <c r="I27" s="24">
        <v>14593</v>
      </c>
    </row>
    <row r="28" spans="1:9" x14ac:dyDescent="0.2">
      <c r="A28" s="18" t="s">
        <v>61</v>
      </c>
      <c r="B28" s="19" t="s">
        <v>60</v>
      </c>
      <c r="C28" s="29">
        <v>136568</v>
      </c>
      <c r="D28" s="30">
        <f t="shared" si="0"/>
        <v>0.57187603378460428</v>
      </c>
      <c r="E28" s="29">
        <v>41922</v>
      </c>
      <c r="F28" s="29">
        <v>355</v>
      </c>
      <c r="G28" s="29">
        <v>178845</v>
      </c>
      <c r="H28" s="31">
        <f t="shared" si="1"/>
        <v>0.74891020782472872</v>
      </c>
      <c r="I28" s="24">
        <v>238807</v>
      </c>
    </row>
    <row r="29" spans="1:9" x14ac:dyDescent="0.2">
      <c r="A29" s="18" t="s">
        <v>62</v>
      </c>
      <c r="B29" s="19" t="s">
        <v>60</v>
      </c>
      <c r="C29" s="29">
        <v>8907</v>
      </c>
      <c r="D29" s="30">
        <f t="shared" si="0"/>
        <v>0.78795116772823781</v>
      </c>
      <c r="E29" s="29">
        <v>1011</v>
      </c>
      <c r="F29" s="29">
        <v>0</v>
      </c>
      <c r="G29" s="29">
        <v>9918</v>
      </c>
      <c r="H29" s="31">
        <f t="shared" si="1"/>
        <v>0.87738853503184711</v>
      </c>
      <c r="I29" s="24">
        <v>11304</v>
      </c>
    </row>
    <row r="30" spans="1:9" x14ac:dyDescent="0.2">
      <c r="A30" s="18" t="s">
        <v>63</v>
      </c>
      <c r="B30" s="19" t="s">
        <v>64</v>
      </c>
      <c r="C30" s="29">
        <v>79069</v>
      </c>
      <c r="D30" s="30">
        <f t="shared" si="0"/>
        <v>0.56924716164750433</v>
      </c>
      <c r="E30" s="29">
        <v>31471</v>
      </c>
      <c r="F30" s="29">
        <v>651</v>
      </c>
      <c r="G30" s="29">
        <v>111191</v>
      </c>
      <c r="H30" s="31">
        <f t="shared" si="1"/>
        <v>0.80050539592947489</v>
      </c>
      <c r="I30" s="24">
        <v>138901</v>
      </c>
    </row>
    <row r="31" spans="1:9" x14ac:dyDescent="0.2">
      <c r="A31" s="18" t="s">
        <v>65</v>
      </c>
      <c r="B31" s="19" t="s">
        <v>66</v>
      </c>
      <c r="C31" s="29">
        <v>29005</v>
      </c>
      <c r="D31" s="30">
        <f t="shared" si="0"/>
        <v>0.60497663941264812</v>
      </c>
      <c r="E31" s="29">
        <v>7950</v>
      </c>
      <c r="F31" s="29">
        <v>37</v>
      </c>
      <c r="G31" s="29">
        <v>36992</v>
      </c>
      <c r="H31" s="31">
        <f t="shared" si="1"/>
        <v>0.77156682796596032</v>
      </c>
      <c r="I31" s="24">
        <v>47944</v>
      </c>
    </row>
    <row r="32" spans="1:9" x14ac:dyDescent="0.2">
      <c r="A32" s="18" t="s">
        <v>67</v>
      </c>
      <c r="B32" s="19" t="s">
        <v>68</v>
      </c>
      <c r="C32" s="29">
        <v>55650</v>
      </c>
      <c r="D32" s="30">
        <f t="shared" si="0"/>
        <v>0.59798843781564981</v>
      </c>
      <c r="E32" s="29">
        <v>13177</v>
      </c>
      <c r="F32" s="29">
        <v>352</v>
      </c>
      <c r="G32" s="29">
        <v>69179</v>
      </c>
      <c r="H32" s="31">
        <f t="shared" si="1"/>
        <v>0.74336463862801139</v>
      </c>
      <c r="I32" s="24">
        <v>93062</v>
      </c>
    </row>
    <row r="33" spans="1:9" x14ac:dyDescent="0.2">
      <c r="A33" s="18" t="s">
        <v>69</v>
      </c>
      <c r="B33" s="19" t="s">
        <v>70</v>
      </c>
      <c r="C33" s="29">
        <v>85842</v>
      </c>
      <c r="D33" s="30">
        <f t="shared" si="0"/>
        <v>0.69275465242022694</v>
      </c>
      <c r="E33" s="29">
        <v>10907</v>
      </c>
      <c r="F33" s="29">
        <v>147</v>
      </c>
      <c r="G33" s="29">
        <v>96896</v>
      </c>
      <c r="H33" s="31">
        <f t="shared" si="1"/>
        <v>0.78196168310279712</v>
      </c>
      <c r="I33" s="24">
        <v>123914</v>
      </c>
    </row>
    <row r="34" spans="1:9" x14ac:dyDescent="0.2">
      <c r="A34" s="18" t="s">
        <v>71</v>
      </c>
      <c r="B34" s="19" t="s">
        <v>72</v>
      </c>
      <c r="C34" s="29">
        <v>235257</v>
      </c>
      <c r="D34" s="30">
        <f t="shared" si="0"/>
        <v>0.62684383859484583</v>
      </c>
      <c r="E34" s="29">
        <v>47544</v>
      </c>
      <c r="F34" s="29">
        <v>403</v>
      </c>
      <c r="G34" s="29">
        <v>283204</v>
      </c>
      <c r="H34" s="31">
        <f t="shared" si="1"/>
        <v>0.75459893846055459</v>
      </c>
      <c r="I34" s="24">
        <v>375304</v>
      </c>
    </row>
    <row r="35" spans="1:9" x14ac:dyDescent="0.2">
      <c r="A35" s="18" t="s">
        <v>73</v>
      </c>
      <c r="B35" s="19" t="s">
        <v>72</v>
      </c>
      <c r="C35" s="29">
        <v>28389</v>
      </c>
      <c r="D35" s="30">
        <f t="shared" si="0"/>
        <v>0.40662598831213476</v>
      </c>
      <c r="E35" s="29">
        <v>10947</v>
      </c>
      <c r="F35" s="29">
        <v>97</v>
      </c>
      <c r="G35" s="29">
        <v>39433</v>
      </c>
      <c r="H35" s="31">
        <f t="shared" si="1"/>
        <v>0.5648132233298957</v>
      </c>
      <c r="I35" s="24">
        <v>69816</v>
      </c>
    </row>
    <row r="36" spans="1:9" x14ac:dyDescent="0.2">
      <c r="A36" s="18" t="s">
        <v>74</v>
      </c>
      <c r="B36" s="19" t="s">
        <v>75</v>
      </c>
      <c r="C36" s="29">
        <v>28665</v>
      </c>
      <c r="D36" s="30">
        <f t="shared" si="0"/>
        <v>0.68306922435362805</v>
      </c>
      <c r="E36" s="29">
        <v>4986</v>
      </c>
      <c r="F36" s="29">
        <v>9</v>
      </c>
      <c r="G36" s="29">
        <v>33660</v>
      </c>
      <c r="H36" s="31">
        <f t="shared" si="1"/>
        <v>0.80209698558322406</v>
      </c>
      <c r="I36" s="24">
        <v>41965</v>
      </c>
    </row>
    <row r="37" spans="1:9" x14ac:dyDescent="0.2">
      <c r="A37" s="18" t="s">
        <v>76</v>
      </c>
      <c r="B37" s="19" t="s">
        <v>77</v>
      </c>
      <c r="C37" s="29">
        <v>16336</v>
      </c>
      <c r="D37" s="30">
        <f t="shared" si="0"/>
        <v>0.67896924355777222</v>
      </c>
      <c r="E37" s="29">
        <v>3042</v>
      </c>
      <c r="F37" s="29">
        <v>67</v>
      </c>
      <c r="G37" s="29">
        <v>19445</v>
      </c>
      <c r="H37" s="31">
        <f t="shared" si="1"/>
        <v>0.80818786367414797</v>
      </c>
      <c r="I37" s="24">
        <v>24060</v>
      </c>
    </row>
    <row r="38" spans="1:9" x14ac:dyDescent="0.2">
      <c r="A38" s="18" t="s">
        <v>78</v>
      </c>
      <c r="B38" s="19" t="s">
        <v>77</v>
      </c>
      <c r="C38" s="29">
        <v>40920</v>
      </c>
      <c r="D38" s="30">
        <f t="shared" si="0"/>
        <v>0.6981029070560939</v>
      </c>
      <c r="E38" s="29">
        <v>9304</v>
      </c>
      <c r="F38" s="29">
        <v>46</v>
      </c>
      <c r="G38" s="29">
        <v>50270</v>
      </c>
      <c r="H38" s="31">
        <f t="shared" si="1"/>
        <v>0.85761566807697553</v>
      </c>
      <c r="I38" s="24">
        <v>58616</v>
      </c>
    </row>
    <row r="39" spans="1:9" x14ac:dyDescent="0.2">
      <c r="A39" s="18" t="s">
        <v>79</v>
      </c>
      <c r="B39" s="19" t="s">
        <v>80</v>
      </c>
      <c r="C39" s="29">
        <v>21855</v>
      </c>
      <c r="D39" s="30">
        <f t="shared" si="0"/>
        <v>0.63685636856368566</v>
      </c>
      <c r="E39" s="29">
        <v>5434</v>
      </c>
      <c r="F39" s="29">
        <v>333</v>
      </c>
      <c r="G39" s="29">
        <v>27622</v>
      </c>
      <c r="H39" s="31">
        <f t="shared" si="1"/>
        <v>0.80490718885683477</v>
      </c>
      <c r="I39" s="24">
        <v>34317</v>
      </c>
    </row>
    <row r="40" spans="1:9" x14ac:dyDescent="0.2">
      <c r="A40" s="18" t="s">
        <v>81</v>
      </c>
      <c r="B40" s="19" t="s">
        <v>80</v>
      </c>
      <c r="C40" s="29">
        <v>72177</v>
      </c>
      <c r="D40" s="30">
        <f t="shared" si="0"/>
        <v>0.59852229003582325</v>
      </c>
      <c r="E40" s="29">
        <v>20053</v>
      </c>
      <c r="F40" s="29">
        <v>849</v>
      </c>
      <c r="G40" s="29">
        <v>93079</v>
      </c>
      <c r="H40" s="31">
        <f t="shared" si="1"/>
        <v>0.77185053734907794</v>
      </c>
      <c r="I40" s="24">
        <v>120592</v>
      </c>
    </row>
    <row r="41" spans="1:9" x14ac:dyDescent="0.2">
      <c r="A41" s="18" t="s">
        <v>82</v>
      </c>
      <c r="B41" s="19" t="s">
        <v>83</v>
      </c>
      <c r="C41" s="29">
        <v>117992</v>
      </c>
      <c r="D41" s="30">
        <f t="shared" si="0"/>
        <v>0.60366624202518171</v>
      </c>
      <c r="E41" s="29">
        <v>13077</v>
      </c>
      <c r="F41" s="29">
        <v>89</v>
      </c>
      <c r="G41" s="29">
        <v>131158</v>
      </c>
      <c r="H41" s="31">
        <f t="shared" si="1"/>
        <v>0.67102563709013141</v>
      </c>
      <c r="I41" s="24">
        <v>195459</v>
      </c>
    </row>
    <row r="42" spans="1:9" x14ac:dyDescent="0.2">
      <c r="A42" s="18" t="s">
        <v>84</v>
      </c>
      <c r="B42" s="19" t="s">
        <v>85</v>
      </c>
      <c r="C42" s="29">
        <v>56724</v>
      </c>
      <c r="D42" s="30">
        <f t="shared" si="0"/>
        <v>0.62262908324552158</v>
      </c>
      <c r="E42" s="29">
        <v>12407</v>
      </c>
      <c r="F42" s="29">
        <v>91</v>
      </c>
      <c r="G42" s="29">
        <v>69222</v>
      </c>
      <c r="H42" s="31">
        <f t="shared" si="1"/>
        <v>0.75981296101159113</v>
      </c>
      <c r="I42" s="24">
        <v>91104</v>
      </c>
    </row>
    <row r="43" spans="1:9" x14ac:dyDescent="0.2">
      <c r="A43" s="18" t="s">
        <v>86</v>
      </c>
      <c r="B43" s="19" t="s">
        <v>87</v>
      </c>
      <c r="C43" s="29">
        <v>13297</v>
      </c>
      <c r="D43" s="30">
        <f t="shared" si="0"/>
        <v>0.46952683615819207</v>
      </c>
      <c r="E43" s="29">
        <v>6015</v>
      </c>
      <c r="F43" s="29">
        <v>57</v>
      </c>
      <c r="G43" s="29">
        <v>19369</v>
      </c>
      <c r="H43" s="31">
        <f t="shared" si="1"/>
        <v>0.68393361581920908</v>
      </c>
      <c r="I43" s="24">
        <v>28320</v>
      </c>
    </row>
    <row r="44" spans="1:9" x14ac:dyDescent="0.2">
      <c r="A44" s="18" t="s">
        <v>88</v>
      </c>
      <c r="B44" s="19" t="s">
        <v>89</v>
      </c>
      <c r="C44" s="29">
        <v>5708</v>
      </c>
      <c r="D44" s="30">
        <f t="shared" si="0"/>
        <v>0.63169544046038073</v>
      </c>
      <c r="E44" s="29">
        <v>2373</v>
      </c>
      <c r="F44" s="29">
        <v>0</v>
      </c>
      <c r="G44" s="29">
        <v>8081</v>
      </c>
      <c r="H44" s="31">
        <f t="shared" si="1"/>
        <v>0.89431164231961047</v>
      </c>
      <c r="I44" s="24">
        <v>9036</v>
      </c>
    </row>
    <row r="45" spans="1:9" x14ac:dyDescent="0.2">
      <c r="A45" s="18" t="s">
        <v>90</v>
      </c>
      <c r="B45" s="19" t="s">
        <v>89</v>
      </c>
      <c r="C45" s="29">
        <v>242553</v>
      </c>
      <c r="D45" s="30">
        <f t="shared" si="0"/>
        <v>0.57061358728127343</v>
      </c>
      <c r="E45" s="29">
        <v>67587</v>
      </c>
      <c r="F45" s="29">
        <v>990</v>
      </c>
      <c r="G45" s="29">
        <v>311130</v>
      </c>
      <c r="H45" s="31">
        <f t="shared" si="1"/>
        <v>0.731943144017277</v>
      </c>
      <c r="I45" s="24">
        <v>425074</v>
      </c>
    </row>
    <row r="46" spans="1:9" x14ac:dyDescent="0.2">
      <c r="A46" s="18" t="s">
        <v>91</v>
      </c>
      <c r="B46" s="19" t="s">
        <v>92</v>
      </c>
      <c r="C46" s="29">
        <v>29761</v>
      </c>
      <c r="D46" s="30">
        <f t="shared" si="0"/>
        <v>0.65549975771992419</v>
      </c>
      <c r="E46" s="29">
        <v>6219</v>
      </c>
      <c r="F46" s="29">
        <v>23</v>
      </c>
      <c r="G46" s="29">
        <v>36003</v>
      </c>
      <c r="H46" s="31">
        <f t="shared" si="1"/>
        <v>0.79298268798731331</v>
      </c>
      <c r="I46" s="24">
        <v>45402</v>
      </c>
    </row>
    <row r="47" spans="1:9" x14ac:dyDescent="0.2">
      <c r="A47" s="18" t="s">
        <v>93</v>
      </c>
      <c r="B47" s="19" t="s">
        <v>94</v>
      </c>
      <c r="C47" s="29">
        <v>42865</v>
      </c>
      <c r="D47" s="30">
        <f t="shared" si="0"/>
        <v>0.50661261538097879</v>
      </c>
      <c r="E47" s="29">
        <v>21841</v>
      </c>
      <c r="F47" s="29">
        <v>138</v>
      </c>
      <c r="G47" s="29">
        <v>64844</v>
      </c>
      <c r="H47" s="31">
        <f t="shared" si="1"/>
        <v>0.76637789412724111</v>
      </c>
      <c r="I47" s="24">
        <v>84611</v>
      </c>
    </row>
    <row r="48" spans="1:9" x14ac:dyDescent="0.2">
      <c r="A48" s="18" t="s">
        <v>95</v>
      </c>
      <c r="B48" s="19" t="s">
        <v>96</v>
      </c>
      <c r="C48" s="29">
        <v>101989</v>
      </c>
      <c r="D48" s="30">
        <f t="shared" si="0"/>
        <v>0.52735291988541766</v>
      </c>
      <c r="E48" s="29">
        <v>34848</v>
      </c>
      <c r="F48" s="29">
        <v>426</v>
      </c>
      <c r="G48" s="29">
        <v>137263</v>
      </c>
      <c r="H48" s="31">
        <f t="shared" si="1"/>
        <v>0.70974363747298319</v>
      </c>
      <c r="I48" s="24">
        <v>193398</v>
      </c>
    </row>
    <row r="49" spans="1:9" x14ac:dyDescent="0.2">
      <c r="A49" s="18" t="s">
        <v>97</v>
      </c>
      <c r="B49" s="19" t="s">
        <v>98</v>
      </c>
      <c r="C49" s="29">
        <v>31334</v>
      </c>
      <c r="D49" s="30">
        <f t="shared" si="0"/>
        <v>0.51643207963872495</v>
      </c>
      <c r="E49" s="29">
        <v>7028</v>
      </c>
      <c r="F49" s="29">
        <v>82</v>
      </c>
      <c r="G49" s="29">
        <v>38444</v>
      </c>
      <c r="H49" s="31">
        <f t="shared" si="1"/>
        <v>0.63361571678148798</v>
      </c>
      <c r="I49" s="24">
        <v>60674</v>
      </c>
    </row>
    <row r="50" spans="1:9" x14ac:dyDescent="0.2">
      <c r="A50" s="33"/>
      <c r="B50" s="34"/>
      <c r="C50" s="35"/>
      <c r="D50" s="36"/>
      <c r="E50" s="35"/>
      <c r="F50" s="35"/>
      <c r="G50" s="35"/>
      <c r="H50" s="37"/>
    </row>
    <row r="51" spans="1:9" x14ac:dyDescent="0.2">
      <c r="A51" s="12" t="s">
        <v>108</v>
      </c>
      <c r="B51" s="12"/>
      <c r="C51" s="25">
        <f>SUM(C2:C49)</f>
        <v>3209169</v>
      </c>
      <c r="D51" s="38">
        <f>C51/I51</f>
        <v>0.60171256866174472</v>
      </c>
      <c r="E51" s="25">
        <f t="shared" ref="E51:I51" si="2">SUM(E2:E49)</f>
        <v>841548</v>
      </c>
      <c r="F51" s="25">
        <f t="shared" si="2"/>
        <v>14567</v>
      </c>
      <c r="G51" s="25">
        <f t="shared" si="2"/>
        <v>4065284</v>
      </c>
      <c r="H51" s="38">
        <f>G51/I51</f>
        <v>0.7622323654439801</v>
      </c>
      <c r="I51" s="25">
        <f t="shared" si="2"/>
        <v>5333392</v>
      </c>
    </row>
    <row r="52" spans="1:9" x14ac:dyDescent="0.2">
      <c r="A52" s="12" t="s">
        <v>99</v>
      </c>
      <c r="B52" s="12"/>
      <c r="C52" s="25">
        <f>AVERAGE(C2:C49)</f>
        <v>66857.6875</v>
      </c>
      <c r="D52" s="38">
        <f t="shared" ref="D52:H52" si="3">AVERAGE(D2:D49)</f>
        <v>0.60850296791660263</v>
      </c>
      <c r="E52" s="25">
        <f t="shared" si="3"/>
        <v>17532.25</v>
      </c>
      <c r="F52" s="25">
        <f t="shared" si="3"/>
        <v>303.47916666666669</v>
      </c>
      <c r="G52" s="25">
        <f t="shared" si="3"/>
        <v>84693.416666666672</v>
      </c>
      <c r="H52" s="38">
        <f t="shared" si="3"/>
        <v>0.76742538940324678</v>
      </c>
    </row>
    <row r="53" spans="1:9" x14ac:dyDescent="0.2">
      <c r="A53" s="12" t="s">
        <v>100</v>
      </c>
      <c r="B53" s="12"/>
      <c r="C53" s="25">
        <f>MEDIAN(C2:C49)</f>
        <v>43365.5</v>
      </c>
      <c r="D53" s="38">
        <f t="shared" ref="D53:H53" si="4">MEDIAN(D2:D49)</f>
        <v>0.60547419236040012</v>
      </c>
      <c r="E53" s="25">
        <f t="shared" si="4"/>
        <v>10295</v>
      </c>
      <c r="F53" s="25">
        <f t="shared" si="4"/>
        <v>94</v>
      </c>
      <c r="G53" s="25">
        <f t="shared" si="4"/>
        <v>57866</v>
      </c>
      <c r="H53" s="38">
        <f t="shared" si="4"/>
        <v>0.7653485911504756</v>
      </c>
    </row>
  </sheetData>
  <autoFilter ref="A1:I49" xr:uid="{B5142BAE-CC4B-409B-8EED-BB406C12B57B}"/>
  <sortState xmlns:xlrd2="http://schemas.microsoft.com/office/spreadsheetml/2017/richdata2" ref="A2:I50">
    <sortCondition ref="B2:B50"/>
  </sortState>
  <conditionalFormatting sqref="A2:H49">
    <cfRule type="expression" dxfId="6" priority="1">
      <formula>MOD(ROW(),2)=0</formula>
    </cfRule>
  </conditionalFormatting>
  <pageMargins left="0.7" right="0.7" top="0.75" bottom="0.75" header="0.3" footer="0.3"/>
  <pageSetup orientation="portrait" horizontalDpi="0" verticalDpi="0" r:id="rId1"/>
  <ignoredErrors>
    <ignoredError sqref="D51 H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50663-21B3-425F-A2B1-8D2193BFBBC3}">
  <sheetPr>
    <tabColor theme="7" tint="0.39997558519241921"/>
  </sheetPr>
  <dimension ref="A1:W54"/>
  <sheetViews>
    <sheetView showGridLines="0" workbookViewId="0">
      <pane xSplit="2" ySplit="2" topLeftCell="F3" activePane="bottomRight" state="frozen"/>
      <selection pane="topRight" activeCell="C1" sqref="C1"/>
      <selection pane="bottomLeft" activeCell="A2" sqref="A2"/>
      <selection pane="bottomRight" sqref="A1:A2"/>
    </sheetView>
  </sheetViews>
  <sheetFormatPr defaultRowHeight="12.75" x14ac:dyDescent="0.2"/>
  <cols>
    <col min="1" max="1" width="36.7109375" style="2" bestFit="1" customWidth="1"/>
    <col min="2" max="2" width="14.7109375" style="2" bestFit="1" customWidth="1"/>
    <col min="3" max="3" width="12.5703125" style="24" hidden="1" customWidth="1"/>
    <col min="4" max="4" width="12.42578125" style="24" hidden="1" customWidth="1"/>
    <col min="5" max="5" width="16.85546875" style="24" hidden="1" customWidth="1"/>
    <col min="6" max="7" width="13.28515625" style="24" customWidth="1"/>
    <col min="8" max="8" width="11.7109375" style="24" customWidth="1"/>
    <col min="9" max="11" width="12.7109375" style="24" customWidth="1"/>
    <col min="12" max="13" width="12.42578125" style="24" customWidth="1"/>
    <col min="14" max="14" width="11.42578125" style="24" customWidth="1"/>
    <col min="15" max="17" width="14.42578125" style="24" customWidth="1"/>
    <col min="18" max="19" width="14" style="24" customWidth="1"/>
    <col min="20" max="20" width="12.7109375" style="24" customWidth="1"/>
    <col min="21" max="21" width="13.42578125" style="24" customWidth="1"/>
    <col min="22" max="22" width="12.5703125" style="2" customWidth="1"/>
    <col min="23" max="23" width="11.140625" style="2" customWidth="1"/>
    <col min="24" max="16384" width="9.140625" style="2"/>
  </cols>
  <sheetData>
    <row r="1" spans="1:23" x14ac:dyDescent="0.2">
      <c r="A1" s="135" t="s">
        <v>0</v>
      </c>
      <c r="B1" s="135" t="s">
        <v>1</v>
      </c>
      <c r="F1" s="136" t="s">
        <v>204</v>
      </c>
      <c r="G1" s="136"/>
      <c r="H1" s="136"/>
      <c r="I1" s="136"/>
      <c r="J1" s="136"/>
      <c r="K1" s="136"/>
      <c r="L1" s="137" t="s">
        <v>205</v>
      </c>
      <c r="M1" s="137"/>
      <c r="N1" s="137"/>
      <c r="O1" s="137"/>
      <c r="P1" s="137"/>
      <c r="Q1" s="137"/>
      <c r="R1" s="138" t="s">
        <v>206</v>
      </c>
      <c r="S1" s="138"/>
      <c r="T1" s="138"/>
      <c r="U1" s="138"/>
      <c r="V1" s="138"/>
      <c r="W1" s="139"/>
    </row>
    <row r="2" spans="1:23" ht="51" x14ac:dyDescent="0.2">
      <c r="A2" s="135"/>
      <c r="B2" s="135"/>
      <c r="C2" s="40" t="s">
        <v>202</v>
      </c>
      <c r="D2" s="40" t="s">
        <v>7</v>
      </c>
      <c r="E2" s="40" t="s">
        <v>8</v>
      </c>
      <c r="F2" s="64" t="s">
        <v>109</v>
      </c>
      <c r="G2" s="65" t="s">
        <v>110</v>
      </c>
      <c r="H2" s="64" t="s">
        <v>111</v>
      </c>
      <c r="I2" s="64" t="s">
        <v>112</v>
      </c>
      <c r="J2" s="65" t="s">
        <v>113</v>
      </c>
      <c r="K2" s="65" t="s">
        <v>114</v>
      </c>
      <c r="L2" s="61" t="s">
        <v>115</v>
      </c>
      <c r="M2" s="62" t="s">
        <v>116</v>
      </c>
      <c r="N2" s="63" t="s">
        <v>117</v>
      </c>
      <c r="O2" s="63" t="s">
        <v>118</v>
      </c>
      <c r="P2" s="62" t="s">
        <v>119</v>
      </c>
      <c r="Q2" s="62" t="s">
        <v>120</v>
      </c>
      <c r="R2" s="66" t="s">
        <v>121</v>
      </c>
      <c r="S2" s="67" t="s">
        <v>122</v>
      </c>
      <c r="T2" s="68" t="s">
        <v>123</v>
      </c>
      <c r="U2" s="68" t="s">
        <v>124</v>
      </c>
      <c r="V2" s="69" t="s">
        <v>125</v>
      </c>
      <c r="W2" s="70" t="s">
        <v>126</v>
      </c>
    </row>
    <row r="3" spans="1:23" x14ac:dyDescent="0.2">
      <c r="A3" s="18" t="s">
        <v>12</v>
      </c>
      <c r="B3" s="19" t="s">
        <v>13</v>
      </c>
      <c r="C3" s="29">
        <v>17153</v>
      </c>
      <c r="D3" s="29">
        <v>225794</v>
      </c>
      <c r="E3" s="29">
        <v>289407</v>
      </c>
      <c r="F3" s="29">
        <v>124126</v>
      </c>
      <c r="G3" s="30">
        <f>F3/D3</f>
        <v>0.54973117089028056</v>
      </c>
      <c r="H3" s="29">
        <v>43502</v>
      </c>
      <c r="I3" s="29">
        <v>167628</v>
      </c>
      <c r="J3" s="30">
        <f>I3/E3</f>
        <v>0.57921197483129294</v>
      </c>
      <c r="K3" s="29">
        <f>I3/C3</f>
        <v>9.7725179268932543</v>
      </c>
      <c r="L3" s="39">
        <v>85989</v>
      </c>
      <c r="M3" s="30">
        <f>L3/D3</f>
        <v>0.38082942859420532</v>
      </c>
      <c r="N3" s="29">
        <v>11360</v>
      </c>
      <c r="O3" s="29">
        <v>97349</v>
      </c>
      <c r="P3" s="30">
        <f>O3/E3</f>
        <v>0.33637403380014996</v>
      </c>
      <c r="Q3" s="29">
        <f>O3/C3</f>
        <v>5.6753337608581589</v>
      </c>
      <c r="R3" s="39">
        <v>15694</v>
      </c>
      <c r="S3" s="30">
        <f>R3/D3</f>
        <v>6.9505832750205943E-2</v>
      </c>
      <c r="T3" s="29">
        <v>4772</v>
      </c>
      <c r="U3" s="29">
        <v>20466</v>
      </c>
      <c r="V3" s="30">
        <f>U3/E3</f>
        <v>7.0717017902123994E-2</v>
      </c>
      <c r="W3" s="76">
        <f>U3/C3</f>
        <v>1.1931440564332769</v>
      </c>
    </row>
    <row r="4" spans="1:23" x14ac:dyDescent="0.2">
      <c r="A4" s="18" t="s">
        <v>14</v>
      </c>
      <c r="B4" s="19" t="s">
        <v>15</v>
      </c>
      <c r="C4" s="29">
        <v>22493</v>
      </c>
      <c r="D4" s="29">
        <v>81028</v>
      </c>
      <c r="E4" s="29">
        <v>110058</v>
      </c>
      <c r="F4" s="29">
        <v>51980</v>
      </c>
      <c r="G4" s="30">
        <f>F4/D4</f>
        <v>0.64150663968011057</v>
      </c>
      <c r="H4" s="29">
        <v>24751</v>
      </c>
      <c r="I4" s="29">
        <v>76731</v>
      </c>
      <c r="J4" s="30">
        <f>I4/E4</f>
        <v>0.69718693779643459</v>
      </c>
      <c r="K4" s="29">
        <f>I4/C4</f>
        <v>3.4113279687013738</v>
      </c>
      <c r="L4" s="39">
        <v>25859</v>
      </c>
      <c r="M4" s="30">
        <f>L4/D4</f>
        <v>0.31913659475736783</v>
      </c>
      <c r="N4" s="29">
        <v>2643</v>
      </c>
      <c r="O4" s="29">
        <v>28502</v>
      </c>
      <c r="P4" s="30">
        <f>O4/E4</f>
        <v>0.25897254175071327</v>
      </c>
      <c r="Q4" s="29">
        <f>O4/C4</f>
        <v>1.2671497799315343</v>
      </c>
      <c r="R4" s="39">
        <v>3198</v>
      </c>
      <c r="S4" s="30">
        <f>R4/D4</f>
        <v>3.9467838278126083E-2</v>
      </c>
      <c r="T4" s="29">
        <v>1622</v>
      </c>
      <c r="U4" s="29">
        <v>4820</v>
      </c>
      <c r="V4" s="30">
        <f>U4/E4</f>
        <v>4.3795089861709283E-2</v>
      </c>
      <c r="W4" s="60">
        <f>U4/C4</f>
        <v>0.21428888987685057</v>
      </c>
    </row>
    <row r="5" spans="1:23" x14ac:dyDescent="0.2">
      <c r="A5" s="18" t="s">
        <v>18</v>
      </c>
      <c r="B5" s="19" t="s">
        <v>17</v>
      </c>
      <c r="C5" s="29">
        <v>3828</v>
      </c>
      <c r="D5" s="29">
        <v>3713</v>
      </c>
      <c r="E5" s="29">
        <v>4190</v>
      </c>
      <c r="F5" s="29">
        <v>2323</v>
      </c>
      <c r="G5" s="30">
        <f>F5/D5</f>
        <v>0.62563964449232423</v>
      </c>
      <c r="H5" s="29">
        <v>354</v>
      </c>
      <c r="I5" s="29">
        <v>2677</v>
      </c>
      <c r="J5" s="30">
        <f>I5/E5</f>
        <v>0.63890214797136036</v>
      </c>
      <c r="K5" s="29">
        <f>I5/C5</f>
        <v>0.69932079414838033</v>
      </c>
      <c r="L5" s="39">
        <v>1273</v>
      </c>
      <c r="M5" s="30">
        <f>L5/D5</f>
        <v>0.34284944788580662</v>
      </c>
      <c r="N5" s="29">
        <v>40</v>
      </c>
      <c r="O5" s="29">
        <v>1313</v>
      </c>
      <c r="P5" s="30">
        <f>O5/E5</f>
        <v>0.31336515513126489</v>
      </c>
      <c r="Q5" s="59">
        <f>O5/C5</f>
        <v>0.34299895506792061</v>
      </c>
      <c r="R5" s="39">
        <v>123</v>
      </c>
      <c r="S5" s="30">
        <f>R5/D5</f>
        <v>3.3126851602477782E-2</v>
      </c>
      <c r="T5" s="29">
        <v>83</v>
      </c>
      <c r="U5" s="29">
        <v>206</v>
      </c>
      <c r="V5" s="30">
        <f>U5/E5</f>
        <v>4.9164677804295939E-2</v>
      </c>
      <c r="W5" s="60">
        <f>U5/C5</f>
        <v>5.3814002089864157E-2</v>
      </c>
    </row>
    <row r="6" spans="1:23" x14ac:dyDescent="0.2">
      <c r="A6" s="18" t="s">
        <v>16</v>
      </c>
      <c r="B6" s="19" t="s">
        <v>17</v>
      </c>
      <c r="C6" s="29">
        <v>12330</v>
      </c>
      <c r="D6" s="29">
        <v>38791</v>
      </c>
      <c r="E6" s="29">
        <v>53417</v>
      </c>
      <c r="F6" s="29">
        <v>23474</v>
      </c>
      <c r="G6" s="30">
        <f>F6/D6</f>
        <v>0.60514036761104384</v>
      </c>
      <c r="H6" s="29">
        <v>12097</v>
      </c>
      <c r="I6" s="29">
        <v>35571</v>
      </c>
      <c r="J6" s="30">
        <f>I6/E6</f>
        <v>0.66591160117565573</v>
      </c>
      <c r="K6" s="29">
        <f>I6/C6</f>
        <v>2.8849148418491484</v>
      </c>
      <c r="L6" s="39">
        <v>13758</v>
      </c>
      <c r="M6" s="30">
        <f>L6/D6</f>
        <v>0.35466989765667295</v>
      </c>
      <c r="N6" s="29">
        <v>1422</v>
      </c>
      <c r="O6" s="29">
        <v>15180</v>
      </c>
      <c r="P6" s="30">
        <f>O6/E6</f>
        <v>0.28417919388958574</v>
      </c>
      <c r="Q6" s="29">
        <f>O6/C6</f>
        <v>1.2311435523114356</v>
      </c>
      <c r="R6" s="39">
        <v>1566</v>
      </c>
      <c r="S6" s="30">
        <f>R6/D6</f>
        <v>4.0370188961357016E-2</v>
      </c>
      <c r="T6" s="29">
        <v>1099</v>
      </c>
      <c r="U6" s="29">
        <v>2665</v>
      </c>
      <c r="V6" s="30">
        <f>U6/E6</f>
        <v>4.989048430275006E-2</v>
      </c>
      <c r="W6" s="60">
        <f>U6/C6</f>
        <v>0.21613949716139497</v>
      </c>
    </row>
    <row r="7" spans="1:23" x14ac:dyDescent="0.2">
      <c r="A7" s="18" t="s">
        <v>19</v>
      </c>
      <c r="B7" s="19" t="s">
        <v>20</v>
      </c>
      <c r="C7" s="29">
        <v>22583</v>
      </c>
      <c r="D7" s="29">
        <v>2051</v>
      </c>
      <c r="E7" s="29">
        <v>3316</v>
      </c>
      <c r="F7" s="29">
        <v>1215</v>
      </c>
      <c r="G7" s="30">
        <f>F7/D7</f>
        <v>0.59239395416869822</v>
      </c>
      <c r="H7" s="29">
        <v>695</v>
      </c>
      <c r="I7" s="29">
        <v>1910</v>
      </c>
      <c r="J7" s="30">
        <f>I7/E7</f>
        <v>0.57599517490952956</v>
      </c>
      <c r="K7" s="59">
        <f>I7/C7</f>
        <v>8.4576894123898502E-2</v>
      </c>
      <c r="L7" s="39">
        <v>633</v>
      </c>
      <c r="M7" s="30">
        <f>L7/D7</f>
        <v>0.30862993661628474</v>
      </c>
      <c r="N7" s="29">
        <v>346</v>
      </c>
      <c r="O7" s="29">
        <v>979</v>
      </c>
      <c r="P7" s="30">
        <f>O7/E7</f>
        <v>0.29523522316043427</v>
      </c>
      <c r="Q7" s="59">
        <f>O7/C7</f>
        <v>4.3351193375547978E-2</v>
      </c>
      <c r="R7" s="39">
        <v>204</v>
      </c>
      <c r="S7" s="30">
        <f>R7/D7</f>
        <v>9.9463676255485134E-2</v>
      </c>
      <c r="T7" s="29">
        <v>221</v>
      </c>
      <c r="U7" s="29">
        <v>425</v>
      </c>
      <c r="V7" s="30">
        <f>U7/E7</f>
        <v>0.12816646562123041</v>
      </c>
      <c r="W7" s="60">
        <f>U7/C7</f>
        <v>1.8819465969977418E-2</v>
      </c>
    </row>
    <row r="8" spans="1:23" x14ac:dyDescent="0.2">
      <c r="A8" s="18" t="s">
        <v>21</v>
      </c>
      <c r="B8" s="19" t="s">
        <v>22</v>
      </c>
      <c r="C8" s="29">
        <v>7997</v>
      </c>
      <c r="D8" s="29">
        <v>86659</v>
      </c>
      <c r="E8" s="29">
        <v>102383</v>
      </c>
      <c r="F8" s="29">
        <v>55912</v>
      </c>
      <c r="G8" s="30">
        <f>F8/D8</f>
        <v>0.64519553652823136</v>
      </c>
      <c r="H8" s="29">
        <v>13738</v>
      </c>
      <c r="I8" s="29">
        <v>69650</v>
      </c>
      <c r="J8" s="30">
        <f>I8/E8</f>
        <v>0.68028871980699923</v>
      </c>
      <c r="K8" s="29">
        <f>I8/C8</f>
        <v>8.7095160685256978</v>
      </c>
      <c r="L8" s="39">
        <v>28841</v>
      </c>
      <c r="M8" s="30">
        <f>L8/D8</f>
        <v>0.33281021013397338</v>
      </c>
      <c r="N8" s="29">
        <v>1206</v>
      </c>
      <c r="O8" s="29">
        <v>30047</v>
      </c>
      <c r="P8" s="30">
        <f>O8/E8</f>
        <v>0.29347645605227429</v>
      </c>
      <c r="Q8" s="29">
        <f>O8/C8</f>
        <v>3.7572839814930599</v>
      </c>
      <c r="R8" s="39">
        <v>1913</v>
      </c>
      <c r="S8" s="30">
        <f>R8/D8</f>
        <v>2.2075029714167024E-2</v>
      </c>
      <c r="T8" s="29">
        <v>768</v>
      </c>
      <c r="U8" s="29">
        <v>2681</v>
      </c>
      <c r="V8" s="30">
        <f>U8/E8</f>
        <v>2.6185987908148814E-2</v>
      </c>
      <c r="W8" s="60">
        <f>U8/C8</f>
        <v>0.33525071901963238</v>
      </c>
    </row>
    <row r="9" spans="1:23" x14ac:dyDescent="0.2">
      <c r="A9" s="18" t="s">
        <v>23</v>
      </c>
      <c r="B9" s="19" t="s">
        <v>24</v>
      </c>
      <c r="C9" s="29">
        <v>35688</v>
      </c>
      <c r="D9" s="29">
        <v>109436</v>
      </c>
      <c r="E9" s="29">
        <v>143181</v>
      </c>
      <c r="F9" s="29">
        <v>57053</v>
      </c>
      <c r="G9" s="30">
        <f>F9/D9</f>
        <v>0.52133667166197595</v>
      </c>
      <c r="H9" s="29">
        <v>28266</v>
      </c>
      <c r="I9" s="29">
        <v>85319</v>
      </c>
      <c r="J9" s="30">
        <f>I9/E9</f>
        <v>0.59588213519950273</v>
      </c>
      <c r="K9" s="29">
        <f>I9/C9</f>
        <v>2.3906915489800493</v>
      </c>
      <c r="L9" s="39">
        <v>47266</v>
      </c>
      <c r="M9" s="30">
        <f>L9/D9</f>
        <v>0.4319054058993384</v>
      </c>
      <c r="N9" s="29">
        <v>2905</v>
      </c>
      <c r="O9" s="29">
        <v>50171</v>
      </c>
      <c r="P9" s="30">
        <f>O9/E9</f>
        <v>0.35040263722141907</v>
      </c>
      <c r="Q9" s="29">
        <f>O9/C9</f>
        <v>1.4058226854965254</v>
      </c>
      <c r="R9" s="39">
        <v>5128</v>
      </c>
      <c r="S9" s="30">
        <f>R9/D9</f>
        <v>4.6858437808399427E-2</v>
      </c>
      <c r="T9" s="29">
        <v>2560</v>
      </c>
      <c r="U9" s="29">
        <v>7688</v>
      </c>
      <c r="V9" s="30">
        <f>U9/E9</f>
        <v>5.3694275078397274E-2</v>
      </c>
      <c r="W9" s="60">
        <f>U9/C9</f>
        <v>0.21542255099753418</v>
      </c>
    </row>
    <row r="10" spans="1:23" x14ac:dyDescent="0.2">
      <c r="A10" s="18" t="s">
        <v>25</v>
      </c>
      <c r="B10" s="19" t="s">
        <v>26</v>
      </c>
      <c r="C10" s="29">
        <v>82934</v>
      </c>
      <c r="D10" s="29">
        <v>443519</v>
      </c>
      <c r="E10" s="29">
        <v>540512</v>
      </c>
      <c r="F10" s="29">
        <v>280095</v>
      </c>
      <c r="G10" s="30">
        <f>F10/D10</f>
        <v>0.63152875074123094</v>
      </c>
      <c r="H10" s="29">
        <v>76400</v>
      </c>
      <c r="I10" s="29">
        <v>356495</v>
      </c>
      <c r="J10" s="30">
        <f>I10/E10</f>
        <v>0.65955057427032149</v>
      </c>
      <c r="K10" s="29">
        <f>I10/C10</f>
        <v>4.2985385969566163</v>
      </c>
      <c r="L10" s="39">
        <v>144072</v>
      </c>
      <c r="M10" s="30">
        <f>L10/D10</f>
        <v>0.3248383947474629</v>
      </c>
      <c r="N10" s="29">
        <v>13609</v>
      </c>
      <c r="O10" s="29">
        <v>157681</v>
      </c>
      <c r="P10" s="30">
        <f>O10/E10</f>
        <v>0.29172525309336333</v>
      </c>
      <c r="Q10" s="29">
        <f>O10/C10</f>
        <v>1.9012829478862709</v>
      </c>
      <c r="R10" s="39">
        <v>20447</v>
      </c>
      <c r="S10" s="30">
        <f>R10/D10</f>
        <v>4.6101745359274346E-2</v>
      </c>
      <c r="T10" s="29">
        <v>6912</v>
      </c>
      <c r="U10" s="29">
        <v>27359</v>
      </c>
      <c r="V10" s="30">
        <f>U10/E10</f>
        <v>5.0616822568231599E-2</v>
      </c>
      <c r="W10" s="60">
        <f>U10/C10</f>
        <v>0.32988882726023105</v>
      </c>
    </row>
    <row r="11" spans="1:23" x14ac:dyDescent="0.2">
      <c r="A11" s="18" t="s">
        <v>27</v>
      </c>
      <c r="B11" s="19" t="s">
        <v>28</v>
      </c>
      <c r="C11" s="29">
        <v>36405</v>
      </c>
      <c r="D11" s="29">
        <v>190193</v>
      </c>
      <c r="E11" s="29">
        <v>243745</v>
      </c>
      <c r="F11" s="29">
        <v>97598</v>
      </c>
      <c r="G11" s="30">
        <f>F11/D11</f>
        <v>0.51315242937437233</v>
      </c>
      <c r="H11" s="29">
        <v>38352</v>
      </c>
      <c r="I11" s="29">
        <v>135950</v>
      </c>
      <c r="J11" s="30">
        <f>I11/E11</f>
        <v>0.55775503087242817</v>
      </c>
      <c r="K11" s="29">
        <f>I11/C11</f>
        <v>3.734377145996429</v>
      </c>
      <c r="L11" s="39">
        <v>82345</v>
      </c>
      <c r="M11" s="30">
        <f>L11/D11</f>
        <v>0.43295494576561705</v>
      </c>
      <c r="N11" s="29">
        <v>12194</v>
      </c>
      <c r="O11" s="29">
        <v>94539</v>
      </c>
      <c r="P11" s="30">
        <f>O11/E11</f>
        <v>0.3878602638002831</v>
      </c>
      <c r="Q11" s="29">
        <f>O11/C11</f>
        <v>2.5968685620107128</v>
      </c>
      <c r="R11" s="39">
        <v>10278</v>
      </c>
      <c r="S11" s="30">
        <f>R11/D11</f>
        <v>5.4039843737676993E-2</v>
      </c>
      <c r="T11" s="29">
        <v>2962</v>
      </c>
      <c r="U11" s="29">
        <v>13240</v>
      </c>
      <c r="V11" s="30">
        <f>U11/E11</f>
        <v>5.431906295513754E-2</v>
      </c>
      <c r="W11" s="60">
        <f>U11/C11</f>
        <v>0.36368630682598546</v>
      </c>
    </row>
    <row r="12" spans="1:23" x14ac:dyDescent="0.2">
      <c r="A12" s="18" t="s">
        <v>29</v>
      </c>
      <c r="B12" s="19" t="s">
        <v>30</v>
      </c>
      <c r="C12" s="29">
        <v>14312</v>
      </c>
      <c r="D12" s="29">
        <v>113095</v>
      </c>
      <c r="E12" s="29">
        <v>150625</v>
      </c>
      <c r="F12" s="29">
        <v>55668</v>
      </c>
      <c r="G12" s="30">
        <f>F12/D12</f>
        <v>0.49222335204916223</v>
      </c>
      <c r="H12" s="29">
        <v>27242</v>
      </c>
      <c r="I12" s="29">
        <v>82910</v>
      </c>
      <c r="J12" s="30">
        <f>I12/E12</f>
        <v>0.55043983402489627</v>
      </c>
      <c r="K12" s="29">
        <f>I12/C12</f>
        <v>5.7930408049189488</v>
      </c>
      <c r="L12" s="39">
        <v>53406</v>
      </c>
      <c r="M12" s="30">
        <f>L12/D12</f>
        <v>0.47222246783677441</v>
      </c>
      <c r="N12" s="29">
        <v>7527</v>
      </c>
      <c r="O12" s="29">
        <v>60933</v>
      </c>
      <c r="P12" s="30">
        <f>O12/E12</f>
        <v>0.40453443983402487</v>
      </c>
      <c r="Q12" s="29">
        <f>O12/C12</f>
        <v>4.2574762437115705</v>
      </c>
      <c r="R12" s="39">
        <v>4056</v>
      </c>
      <c r="S12" s="30">
        <f>R12/D12</f>
        <v>3.5863654449798839E-2</v>
      </c>
      <c r="T12" s="29">
        <v>2740</v>
      </c>
      <c r="U12" s="29">
        <v>6796</v>
      </c>
      <c r="V12" s="30">
        <f>U12/E12</f>
        <v>4.5118672199170123E-2</v>
      </c>
      <c r="W12" s="60">
        <f>U12/C12</f>
        <v>0.4748462828395752</v>
      </c>
    </row>
    <row r="13" spans="1:23" x14ac:dyDescent="0.2">
      <c r="A13" s="18" t="s">
        <v>31</v>
      </c>
      <c r="B13" s="19" t="s">
        <v>32</v>
      </c>
      <c r="C13" s="29">
        <v>47139</v>
      </c>
      <c r="D13" s="29">
        <v>153975</v>
      </c>
      <c r="E13" s="29">
        <v>203743</v>
      </c>
      <c r="F13" s="29">
        <v>98556</v>
      </c>
      <c r="G13" s="30">
        <f>F13/D13</f>
        <v>0.6400779347296639</v>
      </c>
      <c r="H13" s="29">
        <v>38932</v>
      </c>
      <c r="I13" s="29">
        <v>137488</v>
      </c>
      <c r="J13" s="30">
        <f>I13/E13</f>
        <v>0.674810913749184</v>
      </c>
      <c r="K13" s="29">
        <f>I13/C13</f>
        <v>2.9166507562739983</v>
      </c>
      <c r="L13" s="39">
        <v>50553</v>
      </c>
      <c r="M13" s="30">
        <f>L13/D13</f>
        <v>0.32831953239162204</v>
      </c>
      <c r="N13" s="29">
        <v>7819</v>
      </c>
      <c r="O13" s="29">
        <v>58372</v>
      </c>
      <c r="P13" s="30">
        <f>O13/E13</f>
        <v>0.28649818644076114</v>
      </c>
      <c r="Q13" s="29">
        <f>O13/C13</f>
        <v>1.2382952544602135</v>
      </c>
      <c r="R13" s="39">
        <v>4890</v>
      </c>
      <c r="S13" s="30">
        <f>R13/D13</f>
        <v>3.1758402338041891E-2</v>
      </c>
      <c r="T13" s="29">
        <v>2715</v>
      </c>
      <c r="U13" s="29">
        <v>7605</v>
      </c>
      <c r="V13" s="30">
        <f>U13/E13</f>
        <v>3.7326435754848022E-2</v>
      </c>
      <c r="W13" s="60">
        <f>U13/C13</f>
        <v>0.16133138165849933</v>
      </c>
    </row>
    <row r="14" spans="1:23" x14ac:dyDescent="0.2">
      <c r="A14" s="18" t="s">
        <v>33</v>
      </c>
      <c r="B14" s="19" t="s">
        <v>34</v>
      </c>
      <c r="C14" s="29">
        <v>6460</v>
      </c>
      <c r="D14" s="29">
        <v>51791</v>
      </c>
      <c r="E14" s="29">
        <v>61466</v>
      </c>
      <c r="F14" s="29">
        <v>18313</v>
      </c>
      <c r="G14" s="30">
        <f>F14/D14</f>
        <v>0.35359425382788517</v>
      </c>
      <c r="H14" s="29">
        <v>6199</v>
      </c>
      <c r="I14" s="29">
        <v>24512</v>
      </c>
      <c r="J14" s="30">
        <f>I14/E14</f>
        <v>0.39878957472423782</v>
      </c>
      <c r="K14" s="29">
        <f>I14/C14</f>
        <v>3.7944272445820433</v>
      </c>
      <c r="L14" s="39">
        <v>31062</v>
      </c>
      <c r="M14" s="30">
        <f>L14/D14</f>
        <v>0.59975671448707302</v>
      </c>
      <c r="N14" s="29">
        <v>2525</v>
      </c>
      <c r="O14" s="29">
        <v>33587</v>
      </c>
      <c r="P14" s="30">
        <f>O14/E14</f>
        <v>0.54643217388474929</v>
      </c>
      <c r="Q14" s="29">
        <f>O14/C14</f>
        <v>5.1992260061919504</v>
      </c>
      <c r="R14" s="39">
        <v>2421</v>
      </c>
      <c r="S14" s="30">
        <f>R14/D14</f>
        <v>4.6745573555250913E-2</v>
      </c>
      <c r="T14" s="29">
        <v>946</v>
      </c>
      <c r="U14" s="29">
        <v>3367</v>
      </c>
      <c r="V14" s="30">
        <f>U14/E14</f>
        <v>5.4778251391012917E-2</v>
      </c>
      <c r="W14" s="60">
        <f>U14/C14</f>
        <v>0.52120743034055728</v>
      </c>
    </row>
    <row r="15" spans="1:23" x14ac:dyDescent="0.2">
      <c r="A15" s="18" t="s">
        <v>35</v>
      </c>
      <c r="B15" s="19" t="s">
        <v>36</v>
      </c>
      <c r="C15" s="29">
        <v>4469</v>
      </c>
      <c r="D15" s="29">
        <v>15081</v>
      </c>
      <c r="E15" s="29">
        <v>21279</v>
      </c>
      <c r="F15" s="29">
        <v>8934</v>
      </c>
      <c r="G15" s="30">
        <f>F15/D15</f>
        <v>0.59240103441416347</v>
      </c>
      <c r="H15" s="29">
        <v>4276</v>
      </c>
      <c r="I15" s="29">
        <v>13210</v>
      </c>
      <c r="J15" s="30">
        <f>I15/E15</f>
        <v>0.6207998496169933</v>
      </c>
      <c r="K15" s="29">
        <f>I15/C15</f>
        <v>2.9559185500111882</v>
      </c>
      <c r="L15" s="39">
        <v>5460</v>
      </c>
      <c r="M15" s="30">
        <f>L15/D15</f>
        <v>0.36204495723095287</v>
      </c>
      <c r="N15" s="29">
        <v>1415</v>
      </c>
      <c r="O15" s="29">
        <v>6875</v>
      </c>
      <c r="P15" s="30">
        <f>O15/E15</f>
        <v>0.32308849100051695</v>
      </c>
      <c r="Q15" s="29">
        <f>O15/C15</f>
        <v>1.5383754754978742</v>
      </c>
      <c r="R15" s="39">
        <v>687</v>
      </c>
      <c r="S15" s="30">
        <f>R15/D15</f>
        <v>4.5554008354883629E-2</v>
      </c>
      <c r="T15" s="29">
        <v>500</v>
      </c>
      <c r="U15" s="29">
        <v>1187</v>
      </c>
      <c r="V15" s="30">
        <f>U15/E15</f>
        <v>5.5782696555289252E-2</v>
      </c>
      <c r="W15" s="60">
        <f>U15/C15</f>
        <v>0.26560751846050573</v>
      </c>
    </row>
    <row r="16" spans="1:23" x14ac:dyDescent="0.2">
      <c r="A16" s="18" t="s">
        <v>37</v>
      </c>
      <c r="B16" s="19" t="s">
        <v>38</v>
      </c>
      <c r="C16" s="29">
        <v>4489</v>
      </c>
      <c r="D16" s="29">
        <v>16635</v>
      </c>
      <c r="E16" s="29">
        <v>21883</v>
      </c>
      <c r="F16" s="29">
        <v>10283</v>
      </c>
      <c r="G16" s="30">
        <f>F16/D16</f>
        <v>0.61815449353772167</v>
      </c>
      <c r="H16" s="29">
        <v>3906</v>
      </c>
      <c r="I16" s="29">
        <v>14189</v>
      </c>
      <c r="J16" s="30">
        <f>I16/E16</f>
        <v>0.64840286980761319</v>
      </c>
      <c r="K16" s="29">
        <f>I16/C16</f>
        <v>3.1608376030296279</v>
      </c>
      <c r="L16" s="39">
        <v>5872</v>
      </c>
      <c r="M16" s="30">
        <f>L16/D16</f>
        <v>0.3529906822963631</v>
      </c>
      <c r="N16" s="29">
        <v>876</v>
      </c>
      <c r="O16" s="29">
        <v>6748</v>
      </c>
      <c r="P16" s="30">
        <f>O16/E16</f>
        <v>0.30836722570031533</v>
      </c>
      <c r="Q16" s="29">
        <f>O16/C16</f>
        <v>1.5032301180663845</v>
      </c>
      <c r="R16" s="39">
        <v>481</v>
      </c>
      <c r="S16" s="30">
        <f>R16/D16</f>
        <v>2.8914938382927562E-2</v>
      </c>
      <c r="T16" s="29">
        <v>466</v>
      </c>
      <c r="U16" s="29">
        <v>947</v>
      </c>
      <c r="V16" s="30">
        <f>U16/E16</f>
        <v>4.3275602065530321E-2</v>
      </c>
      <c r="W16" s="60">
        <f>U16/C16</f>
        <v>0.21096012474938738</v>
      </c>
    </row>
    <row r="17" spans="1:23" x14ac:dyDescent="0.2">
      <c r="A17" s="18" t="s">
        <v>39</v>
      </c>
      <c r="B17" s="19" t="s">
        <v>38</v>
      </c>
      <c r="C17" s="29">
        <v>5485</v>
      </c>
      <c r="D17" s="29">
        <v>27949</v>
      </c>
      <c r="E17" s="29">
        <v>31727</v>
      </c>
      <c r="F17" s="29">
        <v>13381</v>
      </c>
      <c r="G17" s="30">
        <f>F17/D17</f>
        <v>0.47876489319832555</v>
      </c>
      <c r="H17" s="29">
        <v>3025</v>
      </c>
      <c r="I17" s="29">
        <v>16406</v>
      </c>
      <c r="J17" s="30">
        <f>I17/E17</f>
        <v>0.51709900085101013</v>
      </c>
      <c r="K17" s="29">
        <f>I17/C17</f>
        <v>2.9910665451230627</v>
      </c>
      <c r="L17" s="39">
        <v>13699</v>
      </c>
      <c r="M17" s="30">
        <f>L17/D17</f>
        <v>0.49014276002719237</v>
      </c>
      <c r="N17" s="29">
        <v>418</v>
      </c>
      <c r="O17" s="29">
        <v>14117</v>
      </c>
      <c r="P17" s="30">
        <f>O17/E17</f>
        <v>0.44495224887319951</v>
      </c>
      <c r="Q17" s="29">
        <f>O17/C17</f>
        <v>2.573746581586144</v>
      </c>
      <c r="R17" s="39">
        <v>870</v>
      </c>
      <c r="S17" s="30">
        <f>R17/D17</f>
        <v>3.1128126229918781E-2</v>
      </c>
      <c r="T17" s="29">
        <v>334</v>
      </c>
      <c r="U17" s="29">
        <v>1204</v>
      </c>
      <c r="V17" s="30">
        <f>U17/E17</f>
        <v>3.7948750275790338E-2</v>
      </c>
      <c r="W17" s="60">
        <f>U17/C17</f>
        <v>0.21950774840474019</v>
      </c>
    </row>
    <row r="18" spans="1:23" x14ac:dyDescent="0.2">
      <c r="A18" s="18" t="s">
        <v>40</v>
      </c>
      <c r="B18" s="19" t="s">
        <v>41</v>
      </c>
      <c r="C18" s="29">
        <v>3778</v>
      </c>
      <c r="D18" s="29">
        <v>18784</v>
      </c>
      <c r="E18" s="29">
        <v>22559</v>
      </c>
      <c r="F18" s="29">
        <v>12463</v>
      </c>
      <c r="G18" s="30">
        <f>F18/D18</f>
        <v>0.66349020442930151</v>
      </c>
      <c r="H18" s="29">
        <v>2253</v>
      </c>
      <c r="I18" s="29">
        <v>14716</v>
      </c>
      <c r="J18" s="30">
        <f>I18/E18</f>
        <v>0.65233388004787451</v>
      </c>
      <c r="K18" s="29">
        <f>I18/C18</f>
        <v>3.8951826363155106</v>
      </c>
      <c r="L18" s="39">
        <v>5558</v>
      </c>
      <c r="M18" s="30">
        <f>L18/D18</f>
        <v>0.29589011925042591</v>
      </c>
      <c r="N18" s="29">
        <v>1355</v>
      </c>
      <c r="O18" s="29">
        <v>6913</v>
      </c>
      <c r="P18" s="30">
        <f>O18/E18</f>
        <v>0.30644088833724897</v>
      </c>
      <c r="Q18" s="29">
        <f>O18/C18</f>
        <v>1.8298041291688725</v>
      </c>
      <c r="R18" s="39">
        <v>767</v>
      </c>
      <c r="S18" s="30">
        <f>R18/D18</f>
        <v>4.0832623509369677E-2</v>
      </c>
      <c r="T18" s="29">
        <v>167</v>
      </c>
      <c r="U18" s="29">
        <v>934</v>
      </c>
      <c r="V18" s="30">
        <f>U18/E18</f>
        <v>4.1402544439026551E-2</v>
      </c>
      <c r="W18" s="60">
        <f>U18/C18</f>
        <v>0.24722075172048702</v>
      </c>
    </row>
    <row r="19" spans="1:23" x14ac:dyDescent="0.2">
      <c r="A19" s="18" t="s">
        <v>42</v>
      </c>
      <c r="B19" s="19" t="s">
        <v>41</v>
      </c>
      <c r="C19" s="29">
        <v>4620</v>
      </c>
      <c r="D19" s="29">
        <v>21920</v>
      </c>
      <c r="E19" s="29">
        <v>30251</v>
      </c>
      <c r="F19" s="29">
        <v>11623</v>
      </c>
      <c r="G19" s="30">
        <f>F19/D19</f>
        <v>0.53024635036496348</v>
      </c>
      <c r="H19" s="29">
        <v>7393</v>
      </c>
      <c r="I19" s="29">
        <v>19016</v>
      </c>
      <c r="J19" s="30">
        <f>I19/E19</f>
        <v>0.62860731876632181</v>
      </c>
      <c r="K19" s="29">
        <f>I19/C19</f>
        <v>4.1160173160173157</v>
      </c>
      <c r="L19" s="39">
        <v>9425</v>
      </c>
      <c r="M19" s="30">
        <f>L19/D19</f>
        <v>0.42997262773722628</v>
      </c>
      <c r="N19" s="29">
        <v>562</v>
      </c>
      <c r="O19" s="29">
        <v>9987</v>
      </c>
      <c r="P19" s="30">
        <f>O19/E19</f>
        <v>0.33013784668275431</v>
      </c>
      <c r="Q19" s="29">
        <f>O19/C19</f>
        <v>2.1616883116883119</v>
      </c>
      <c r="R19" s="39">
        <v>887</v>
      </c>
      <c r="S19" s="30">
        <f>R19/D19</f>
        <v>4.0465328467153283E-2</v>
      </c>
      <c r="T19" s="29">
        <v>372</v>
      </c>
      <c r="U19" s="29">
        <v>1259</v>
      </c>
      <c r="V19" s="30">
        <f>U19/E19</f>
        <v>4.1618458893920865E-2</v>
      </c>
      <c r="W19" s="60">
        <f>U19/C19</f>
        <v>0.27251082251082254</v>
      </c>
    </row>
    <row r="20" spans="1:23" x14ac:dyDescent="0.2">
      <c r="A20" s="18" t="s">
        <v>43</v>
      </c>
      <c r="B20" s="19" t="s">
        <v>44</v>
      </c>
      <c r="C20" s="29">
        <v>5559</v>
      </c>
      <c r="D20" s="29">
        <v>63941</v>
      </c>
      <c r="E20" s="29">
        <v>85046</v>
      </c>
      <c r="F20" s="29">
        <v>34095</v>
      </c>
      <c r="G20" s="30">
        <f>F20/D20</f>
        <v>0.53322594266589507</v>
      </c>
      <c r="H20" s="29">
        <v>14826</v>
      </c>
      <c r="I20" s="29">
        <v>48921</v>
      </c>
      <c r="J20" s="30">
        <f>I20/E20</f>
        <v>0.57522987559673588</v>
      </c>
      <c r="K20" s="29">
        <f>I20/C20</f>
        <v>8.8003237992444685</v>
      </c>
      <c r="L20" s="39">
        <v>26073</v>
      </c>
      <c r="M20" s="30">
        <f>L20/D20</f>
        <v>0.40776653477424502</v>
      </c>
      <c r="N20" s="29">
        <v>1820</v>
      </c>
      <c r="O20" s="29">
        <v>27893</v>
      </c>
      <c r="P20" s="30">
        <f>O20/E20</f>
        <v>0.32797544858076805</v>
      </c>
      <c r="Q20" s="29">
        <f>O20/C20</f>
        <v>5.0176290699766142</v>
      </c>
      <c r="R20" s="39">
        <v>3014</v>
      </c>
      <c r="S20" s="30">
        <f>R20/D20</f>
        <v>4.7137204610500305E-2</v>
      </c>
      <c r="T20" s="29">
        <v>891</v>
      </c>
      <c r="U20" s="29">
        <v>3905</v>
      </c>
      <c r="V20" s="30">
        <f>U20/E20</f>
        <v>4.5916327634456647E-2</v>
      </c>
      <c r="W20" s="60">
        <f>U20/C20</f>
        <v>0.70246447202734308</v>
      </c>
    </row>
    <row r="21" spans="1:23" x14ac:dyDescent="0.2">
      <c r="A21" s="18" t="s">
        <v>45</v>
      </c>
      <c r="B21" s="19" t="s">
        <v>46</v>
      </c>
      <c r="C21" s="29">
        <v>29568</v>
      </c>
      <c r="D21" s="29">
        <v>25041</v>
      </c>
      <c r="E21" s="29">
        <v>39307</v>
      </c>
      <c r="F21" s="29">
        <v>12782</v>
      </c>
      <c r="G21" s="30">
        <f>F21/D21</f>
        <v>0.51044287368715302</v>
      </c>
      <c r="H21" s="29">
        <v>11454</v>
      </c>
      <c r="I21" s="29">
        <v>24236</v>
      </c>
      <c r="J21" s="30">
        <f>I21/E21</f>
        <v>0.61658228814206117</v>
      </c>
      <c r="K21" s="29">
        <f>I21/C21</f>
        <v>0.81966991341991347</v>
      </c>
      <c r="L21" s="39">
        <v>10889</v>
      </c>
      <c r="M21" s="30">
        <f>L21/D21</f>
        <v>0.43484685116409089</v>
      </c>
      <c r="N21" s="29">
        <v>1921</v>
      </c>
      <c r="O21" s="29">
        <v>12810</v>
      </c>
      <c r="P21" s="30">
        <f>O21/E21</f>
        <v>0.3258961508128323</v>
      </c>
      <c r="Q21" s="59">
        <f>O21/C21</f>
        <v>0.43323863636363635</v>
      </c>
      <c r="R21" s="39">
        <v>1370</v>
      </c>
      <c r="S21" s="30">
        <f>R21/D21</f>
        <v>5.4710275148756038E-2</v>
      </c>
      <c r="T21" s="29">
        <v>884</v>
      </c>
      <c r="U21" s="29">
        <v>2254</v>
      </c>
      <c r="V21" s="30">
        <f>U21/E21</f>
        <v>5.7343475716793449E-2</v>
      </c>
      <c r="W21" s="60">
        <f>U21/C21</f>
        <v>7.6231060606060608E-2</v>
      </c>
    </row>
    <row r="22" spans="1:23" x14ac:dyDescent="0.2">
      <c r="A22" s="18" t="s">
        <v>47</v>
      </c>
      <c r="B22" s="19" t="s">
        <v>48</v>
      </c>
      <c r="C22" s="29">
        <v>22529</v>
      </c>
      <c r="D22" s="29">
        <v>117606</v>
      </c>
      <c r="E22" s="29">
        <v>155076</v>
      </c>
      <c r="F22" s="29">
        <v>72701</v>
      </c>
      <c r="G22" s="30">
        <f>F22/D22</f>
        <v>0.61817424281074096</v>
      </c>
      <c r="H22" s="29">
        <v>29087</v>
      </c>
      <c r="I22" s="29">
        <v>101788</v>
      </c>
      <c r="J22" s="30">
        <f>I22/E22</f>
        <v>0.65637493873971475</v>
      </c>
      <c r="K22" s="29">
        <f>I22/C22</f>
        <v>4.5180877979493097</v>
      </c>
      <c r="L22" s="39">
        <v>39237</v>
      </c>
      <c r="M22" s="30">
        <f>L22/D22</f>
        <v>0.33363093719708176</v>
      </c>
      <c r="N22" s="29">
        <v>6150</v>
      </c>
      <c r="O22" s="29">
        <v>45387</v>
      </c>
      <c r="P22" s="30">
        <f>O22/E22</f>
        <v>0.29267584926100748</v>
      </c>
      <c r="Q22" s="29">
        <f>O22/C22</f>
        <v>2.0146034000621422</v>
      </c>
      <c r="R22" s="39">
        <v>5684</v>
      </c>
      <c r="S22" s="30">
        <f>R22/D22</f>
        <v>4.8330867472747986E-2</v>
      </c>
      <c r="T22" s="29">
        <v>2208</v>
      </c>
      <c r="U22" s="29">
        <v>7892</v>
      </c>
      <c r="V22" s="30">
        <f>U22/E22</f>
        <v>5.0891175939539325E-2</v>
      </c>
      <c r="W22" s="60">
        <f>U22/C22</f>
        <v>0.35030405255448532</v>
      </c>
    </row>
    <row r="23" spans="1:23" x14ac:dyDescent="0.2">
      <c r="A23" s="18" t="s">
        <v>49</v>
      </c>
      <c r="B23" s="19" t="s">
        <v>50</v>
      </c>
      <c r="C23" s="29">
        <v>3616</v>
      </c>
      <c r="D23" s="29">
        <v>28506</v>
      </c>
      <c r="E23" s="29">
        <v>35848</v>
      </c>
      <c r="F23" s="29">
        <v>19700</v>
      </c>
      <c r="G23" s="30">
        <f>F23/D23</f>
        <v>0.69108257910615312</v>
      </c>
      <c r="H23" s="29">
        <v>6018</v>
      </c>
      <c r="I23" s="29">
        <v>25718</v>
      </c>
      <c r="J23" s="30">
        <f>I23/E23</f>
        <v>0.71741798705646065</v>
      </c>
      <c r="K23" s="29">
        <f>I23/C23</f>
        <v>7.1122787610619467</v>
      </c>
      <c r="L23" s="39">
        <v>7408</v>
      </c>
      <c r="M23" s="30">
        <f>L23/D23</f>
        <v>0.25987511401108537</v>
      </c>
      <c r="N23" s="29">
        <v>884</v>
      </c>
      <c r="O23" s="29">
        <v>8292</v>
      </c>
      <c r="P23" s="30">
        <f>O23/E23</f>
        <v>0.23130997545190807</v>
      </c>
      <c r="Q23" s="29">
        <f>O23/C23</f>
        <v>2.293141592920354</v>
      </c>
      <c r="R23" s="39">
        <v>1398</v>
      </c>
      <c r="S23" s="30">
        <f>R23/D23</f>
        <v>4.9042306882761524E-2</v>
      </c>
      <c r="T23" s="29">
        <v>431</v>
      </c>
      <c r="U23" s="29">
        <v>1829</v>
      </c>
      <c r="V23" s="30">
        <f>U23/E23</f>
        <v>5.1020977460388306E-2</v>
      </c>
      <c r="W23" s="60">
        <f>U23/C23</f>
        <v>0.50580752212389379</v>
      </c>
    </row>
    <row r="24" spans="1:23" x14ac:dyDescent="0.2">
      <c r="A24" s="18" t="s">
        <v>51</v>
      </c>
      <c r="B24" s="19" t="s">
        <v>52</v>
      </c>
      <c r="C24" s="29">
        <v>17075</v>
      </c>
      <c r="D24" s="29">
        <v>80479</v>
      </c>
      <c r="E24" s="29">
        <v>109044</v>
      </c>
      <c r="F24" s="29">
        <v>42616</v>
      </c>
      <c r="G24" s="30">
        <f>F24/D24</f>
        <v>0.52952944246325129</v>
      </c>
      <c r="H24" s="29">
        <v>22877</v>
      </c>
      <c r="I24" s="29">
        <v>65493</v>
      </c>
      <c r="J24" s="30">
        <f>I24/E24</f>
        <v>0.60061076262793001</v>
      </c>
      <c r="K24" s="29">
        <f>I24/C24</f>
        <v>3.8356076134699855</v>
      </c>
      <c r="L24" s="39">
        <v>35588</v>
      </c>
      <c r="M24" s="30">
        <f>L24/D24</f>
        <v>0.44220231364703838</v>
      </c>
      <c r="N24" s="29">
        <v>3984</v>
      </c>
      <c r="O24" s="29">
        <v>39572</v>
      </c>
      <c r="P24" s="30">
        <f>O24/E24</f>
        <v>0.36289938006676203</v>
      </c>
      <c r="Q24" s="29">
        <f>O24/C24</f>
        <v>2.3175402635431919</v>
      </c>
      <c r="R24" s="39">
        <v>2275</v>
      </c>
      <c r="S24" s="30">
        <f>R24/D24</f>
        <v>2.8268243889710359E-2</v>
      </c>
      <c r="T24" s="29">
        <v>1704</v>
      </c>
      <c r="U24" s="29">
        <v>3979</v>
      </c>
      <c r="V24" s="30">
        <f>U24/E24</f>
        <v>3.6489857305307946E-2</v>
      </c>
      <c r="W24" s="60">
        <f>U24/C24</f>
        <v>0.23303074670571011</v>
      </c>
    </row>
    <row r="25" spans="1:23" x14ac:dyDescent="0.2">
      <c r="A25" s="18" t="s">
        <v>53</v>
      </c>
      <c r="B25" s="19" t="s">
        <v>54</v>
      </c>
      <c r="C25" s="29">
        <v>14532</v>
      </c>
      <c r="D25" s="29">
        <v>114642</v>
      </c>
      <c r="E25" s="29">
        <v>149154</v>
      </c>
      <c r="F25" s="29">
        <v>80889</v>
      </c>
      <c r="G25" s="30">
        <f>F25/D25</f>
        <v>0.70557910713351124</v>
      </c>
      <c r="H25" s="29">
        <v>30673</v>
      </c>
      <c r="I25" s="29">
        <v>111562</v>
      </c>
      <c r="J25" s="30">
        <f>I25/E25</f>
        <v>0.74796519034018527</v>
      </c>
      <c r="K25" s="29">
        <f>I25/C25</f>
        <v>7.6769887145609692</v>
      </c>
      <c r="L25" s="39">
        <v>30979</v>
      </c>
      <c r="M25" s="30">
        <f>L25/D25</f>
        <v>0.27022382721864585</v>
      </c>
      <c r="N25" s="29">
        <v>2426</v>
      </c>
      <c r="O25" s="29">
        <v>33405</v>
      </c>
      <c r="P25" s="30">
        <f>O25/E25</f>
        <v>0.22396315217828552</v>
      </c>
      <c r="Q25" s="29">
        <f>O25/C25</f>
        <v>2.2987200660611067</v>
      </c>
      <c r="R25" s="39">
        <v>2777</v>
      </c>
      <c r="S25" s="30">
        <f>R25/D25</f>
        <v>2.4223234067793652E-2</v>
      </c>
      <c r="T25" s="29">
        <v>1387</v>
      </c>
      <c r="U25" s="29">
        <v>4164</v>
      </c>
      <c r="V25" s="30">
        <f>U25/E25</f>
        <v>2.7917454443058851E-2</v>
      </c>
      <c r="W25" s="60">
        <f>U25/C25</f>
        <v>0.2865400495458299</v>
      </c>
    </row>
    <row r="26" spans="1:23" x14ac:dyDescent="0.2">
      <c r="A26" s="18" t="s">
        <v>55</v>
      </c>
      <c r="B26" s="19" t="s">
        <v>56</v>
      </c>
      <c r="C26" s="29">
        <v>1410</v>
      </c>
      <c r="D26" s="29">
        <v>12371</v>
      </c>
      <c r="E26" s="29">
        <v>16968</v>
      </c>
      <c r="F26" s="29">
        <v>8051</v>
      </c>
      <c r="G26" s="30">
        <f>F26/D26</f>
        <v>0.65079621695901702</v>
      </c>
      <c r="H26" s="29">
        <v>3858</v>
      </c>
      <c r="I26" s="29">
        <v>11909</v>
      </c>
      <c r="J26" s="30">
        <f>I26/E26</f>
        <v>0.70185054219707688</v>
      </c>
      <c r="K26" s="29">
        <f>I26/C26</f>
        <v>8.4460992907801415</v>
      </c>
      <c r="L26" s="39">
        <v>3890</v>
      </c>
      <c r="M26" s="30">
        <f>L26/D26</f>
        <v>0.31444507315495918</v>
      </c>
      <c r="N26" s="29">
        <v>622</v>
      </c>
      <c r="O26" s="29">
        <v>4512</v>
      </c>
      <c r="P26" s="30">
        <f>O26/E26</f>
        <v>0.26591230551626593</v>
      </c>
      <c r="Q26" s="29">
        <f>O26/C26</f>
        <v>3.2</v>
      </c>
      <c r="R26" s="39">
        <v>430</v>
      </c>
      <c r="S26" s="30">
        <f>R26/D26</f>
        <v>3.4758709886023767E-2</v>
      </c>
      <c r="T26" s="29">
        <v>115</v>
      </c>
      <c r="U26" s="29">
        <v>545</v>
      </c>
      <c r="V26" s="30">
        <f>U26/E26</f>
        <v>3.211928335690712E-2</v>
      </c>
      <c r="W26" s="60">
        <f>U26/C26</f>
        <v>0.38652482269503546</v>
      </c>
    </row>
    <row r="27" spans="1:23" x14ac:dyDescent="0.2">
      <c r="A27" s="18" t="s">
        <v>57</v>
      </c>
      <c r="B27" s="19" t="s">
        <v>58</v>
      </c>
      <c r="C27" s="29">
        <v>25163</v>
      </c>
      <c r="D27" s="29">
        <v>143507</v>
      </c>
      <c r="E27" s="29">
        <v>182934</v>
      </c>
      <c r="F27" s="29">
        <v>91321</v>
      </c>
      <c r="G27" s="30">
        <f>F27/D27</f>
        <v>0.636352233688949</v>
      </c>
      <c r="H27" s="29">
        <v>32804</v>
      </c>
      <c r="I27" s="29">
        <v>124125</v>
      </c>
      <c r="J27" s="30">
        <f>I27/E27</f>
        <v>0.67852340188264615</v>
      </c>
      <c r="K27" s="29">
        <f>I27/C27</f>
        <v>4.9328378969121331</v>
      </c>
      <c r="L27" s="39">
        <v>47853</v>
      </c>
      <c r="M27" s="30">
        <f>L27/D27</f>
        <v>0.33345411722076274</v>
      </c>
      <c r="N27" s="29">
        <v>3606</v>
      </c>
      <c r="O27" s="29">
        <v>51459</v>
      </c>
      <c r="P27" s="30">
        <f>O27/E27</f>
        <v>0.28129817311161404</v>
      </c>
      <c r="Q27" s="29">
        <f>O27/C27</f>
        <v>2.0450264276914516</v>
      </c>
      <c r="R27" s="39">
        <v>4335</v>
      </c>
      <c r="S27" s="30">
        <f>R27/D27</f>
        <v>3.0207585692683982E-2</v>
      </c>
      <c r="T27" s="29">
        <v>2130</v>
      </c>
      <c r="U27" s="29">
        <v>6465</v>
      </c>
      <c r="V27" s="30">
        <f>U27/E27</f>
        <v>3.5340614647905805E-2</v>
      </c>
      <c r="W27" s="60">
        <f>U27/C27</f>
        <v>0.25692484997814252</v>
      </c>
    </row>
    <row r="28" spans="1:23" x14ac:dyDescent="0.2">
      <c r="A28" s="18" t="s">
        <v>61</v>
      </c>
      <c r="B28" s="19" t="s">
        <v>60</v>
      </c>
      <c r="C28" s="29">
        <v>19821</v>
      </c>
      <c r="D28" s="29">
        <v>178845</v>
      </c>
      <c r="E28" s="29">
        <v>238807</v>
      </c>
      <c r="F28" s="29">
        <v>107985</v>
      </c>
      <c r="G28" s="30">
        <f>F28/D28</f>
        <v>0.60379099219994969</v>
      </c>
      <c r="H28" s="29">
        <v>49300</v>
      </c>
      <c r="I28" s="29">
        <v>157285</v>
      </c>
      <c r="J28" s="30">
        <f>I28/E28</f>
        <v>0.65862809716633097</v>
      </c>
      <c r="K28" s="29">
        <f>I28/C28</f>
        <v>7.9352706725190458</v>
      </c>
      <c r="L28" s="39">
        <v>62324</v>
      </c>
      <c r="M28" s="30">
        <f>L28/D28</f>
        <v>0.34848052783136235</v>
      </c>
      <c r="N28" s="29">
        <v>6147</v>
      </c>
      <c r="O28" s="29">
        <v>68471</v>
      </c>
      <c r="P28" s="30">
        <f>O28/E28</f>
        <v>0.28672107601535968</v>
      </c>
      <c r="Q28" s="29">
        <f>O28/C28</f>
        <v>3.4544674839816358</v>
      </c>
      <c r="R28" s="39">
        <v>8543</v>
      </c>
      <c r="S28" s="30">
        <f>R28/D28</f>
        <v>4.7767620006150577E-2</v>
      </c>
      <c r="T28" s="29">
        <v>4150</v>
      </c>
      <c r="U28" s="29">
        <v>12693</v>
      </c>
      <c r="V28" s="30">
        <f>U28/E28</f>
        <v>5.3151708283258027E-2</v>
      </c>
      <c r="W28" s="60">
        <f>U28/C28</f>
        <v>0.64038141365218704</v>
      </c>
    </row>
    <row r="29" spans="1:23" x14ac:dyDescent="0.2">
      <c r="A29" s="18" t="s">
        <v>59</v>
      </c>
      <c r="B29" s="19" t="s">
        <v>60</v>
      </c>
      <c r="C29" s="29">
        <v>5991</v>
      </c>
      <c r="D29" s="29">
        <v>13529</v>
      </c>
      <c r="E29" s="29">
        <v>14593</v>
      </c>
      <c r="F29" s="29">
        <v>7077</v>
      </c>
      <c r="G29" s="30">
        <f>F29/D29</f>
        <v>0.52309852908566778</v>
      </c>
      <c r="H29" s="29">
        <v>847</v>
      </c>
      <c r="I29" s="29">
        <v>7924</v>
      </c>
      <c r="J29" s="30">
        <f>I29/E29</f>
        <v>0.54300006852600557</v>
      </c>
      <c r="K29" s="29">
        <f>I29/C29</f>
        <v>1.3226506426306126</v>
      </c>
      <c r="L29" s="39">
        <v>5785</v>
      </c>
      <c r="M29" s="30">
        <f>L29/D29</f>
        <v>0.42759997043388276</v>
      </c>
      <c r="N29" s="29">
        <v>138</v>
      </c>
      <c r="O29" s="29">
        <v>5923</v>
      </c>
      <c r="P29" s="30">
        <f>O29/E29</f>
        <v>0.40587953128212156</v>
      </c>
      <c r="Q29" s="29">
        <f>O29/C29</f>
        <v>0.98864964112835918</v>
      </c>
      <c r="R29" s="39">
        <v>667</v>
      </c>
      <c r="S29" s="30">
        <f>R29/D29</f>
        <v>4.9301500480449408E-2</v>
      </c>
      <c r="T29" s="29">
        <v>79</v>
      </c>
      <c r="U29" s="29">
        <v>746</v>
      </c>
      <c r="V29" s="30">
        <f>U29/E29</f>
        <v>5.1120400191872813E-2</v>
      </c>
      <c r="W29" s="60">
        <f>U29/C29</f>
        <v>0.12452011350358871</v>
      </c>
    </row>
    <row r="30" spans="1:23" x14ac:dyDescent="0.2">
      <c r="A30" s="18" t="s">
        <v>62</v>
      </c>
      <c r="B30" s="19" t="s">
        <v>60</v>
      </c>
      <c r="C30" s="29">
        <v>1920</v>
      </c>
      <c r="D30" s="29">
        <v>9918</v>
      </c>
      <c r="E30" s="29">
        <v>11304</v>
      </c>
      <c r="F30" s="29">
        <v>5168</v>
      </c>
      <c r="G30" s="30">
        <f>F30/D30</f>
        <v>0.52107279693486586</v>
      </c>
      <c r="H30" s="29">
        <v>1164</v>
      </c>
      <c r="I30" s="29">
        <v>6332</v>
      </c>
      <c r="J30" s="30">
        <f>I30/E30</f>
        <v>0.56015569709837221</v>
      </c>
      <c r="K30" s="29">
        <f>I30/C30</f>
        <v>3.2979166666666666</v>
      </c>
      <c r="L30" s="39">
        <v>4354</v>
      </c>
      <c r="M30" s="30">
        <f>L30/D30</f>
        <v>0.43899979834644082</v>
      </c>
      <c r="N30" s="29">
        <v>99</v>
      </c>
      <c r="O30" s="29">
        <v>4453</v>
      </c>
      <c r="P30" s="30">
        <f>O30/E30</f>
        <v>0.39393135173389948</v>
      </c>
      <c r="Q30" s="29">
        <f>O30/C30</f>
        <v>2.3192708333333334</v>
      </c>
      <c r="R30" s="39">
        <v>396</v>
      </c>
      <c r="S30" s="30">
        <f>R30/D30</f>
        <v>3.9927404718693285E-2</v>
      </c>
      <c r="T30" s="29">
        <v>119</v>
      </c>
      <c r="U30" s="29">
        <v>515</v>
      </c>
      <c r="V30" s="30">
        <f>U30/E30</f>
        <v>4.5559094125973108E-2</v>
      </c>
      <c r="W30" s="60">
        <f>U30/C30</f>
        <v>0.26822916666666669</v>
      </c>
    </row>
    <row r="31" spans="1:23" x14ac:dyDescent="0.2">
      <c r="A31" s="18" t="s">
        <v>63</v>
      </c>
      <c r="B31" s="19" t="s">
        <v>64</v>
      </c>
      <c r="C31" s="29">
        <v>34114</v>
      </c>
      <c r="D31" s="29">
        <v>111191</v>
      </c>
      <c r="E31" s="29">
        <v>138901</v>
      </c>
      <c r="F31" s="29">
        <v>63024</v>
      </c>
      <c r="G31" s="30">
        <f>F31/D31</f>
        <v>0.5668084647138707</v>
      </c>
      <c r="H31" s="29">
        <v>21047</v>
      </c>
      <c r="I31" s="29">
        <v>84071</v>
      </c>
      <c r="J31" s="30">
        <f>I31/E31</f>
        <v>0.60525842146564823</v>
      </c>
      <c r="K31" s="29">
        <f>I31/C31</f>
        <v>2.4644134372984698</v>
      </c>
      <c r="L31" s="39">
        <v>44777</v>
      </c>
      <c r="M31" s="30">
        <f>L31/D31</f>
        <v>0.40270345621498144</v>
      </c>
      <c r="N31" s="29">
        <v>5020</v>
      </c>
      <c r="O31" s="29">
        <v>49797</v>
      </c>
      <c r="P31" s="30">
        <f>O31/E31</f>
        <v>0.35850713817755092</v>
      </c>
      <c r="Q31" s="29">
        <f>O31/C31</f>
        <v>1.4597232807644955</v>
      </c>
      <c r="R31" s="39">
        <v>3402</v>
      </c>
      <c r="S31" s="30">
        <f>R31/D31</f>
        <v>3.0596001474939519E-2</v>
      </c>
      <c r="T31" s="29">
        <v>1988</v>
      </c>
      <c r="U31" s="29">
        <v>5390</v>
      </c>
      <c r="V31" s="30">
        <f>U31/E31</f>
        <v>3.880461623746409E-2</v>
      </c>
      <c r="W31" s="60">
        <f>U31/C31</f>
        <v>0.15799964823825996</v>
      </c>
    </row>
    <row r="32" spans="1:23" x14ac:dyDescent="0.2">
      <c r="A32" s="18" t="s">
        <v>65</v>
      </c>
      <c r="B32" s="19" t="s">
        <v>66</v>
      </c>
      <c r="C32" s="29">
        <v>12588</v>
      </c>
      <c r="D32" s="29">
        <v>36992</v>
      </c>
      <c r="E32" s="29">
        <v>47944</v>
      </c>
      <c r="F32" s="29">
        <v>22633</v>
      </c>
      <c r="G32" s="30">
        <f>F32/D32</f>
        <v>0.61183499134948094</v>
      </c>
      <c r="H32" s="29">
        <v>8274</v>
      </c>
      <c r="I32" s="29">
        <v>30907</v>
      </c>
      <c r="J32" s="30">
        <f>I32/E32</f>
        <v>0.64464792257633907</v>
      </c>
      <c r="K32" s="29">
        <f>I32/C32</f>
        <v>2.4552748649507468</v>
      </c>
      <c r="L32" s="39">
        <v>13083</v>
      </c>
      <c r="M32" s="30">
        <f>L32/D32</f>
        <v>0.35367106401384085</v>
      </c>
      <c r="N32" s="29">
        <v>2075</v>
      </c>
      <c r="O32" s="29">
        <v>15158</v>
      </c>
      <c r="P32" s="30">
        <f>O32/E32</f>
        <v>0.31616052060737526</v>
      </c>
      <c r="Q32" s="29">
        <f>O32/C32</f>
        <v>1.2041626946298061</v>
      </c>
      <c r="R32" s="39">
        <v>1283</v>
      </c>
      <c r="S32" s="30">
        <f>R32/D32</f>
        <v>3.4683174740484428E-2</v>
      </c>
      <c r="T32" s="29">
        <v>595</v>
      </c>
      <c r="U32" s="29">
        <v>1878</v>
      </c>
      <c r="V32" s="30">
        <f>U32/E32</f>
        <v>3.9170699149007178E-2</v>
      </c>
      <c r="W32" s="60">
        <f>U32/C32</f>
        <v>0.14918970448045757</v>
      </c>
    </row>
    <row r="33" spans="1:23" x14ac:dyDescent="0.2">
      <c r="A33" s="18" t="s">
        <v>67</v>
      </c>
      <c r="B33" s="19" t="s">
        <v>68</v>
      </c>
      <c r="C33" s="29">
        <v>75604</v>
      </c>
      <c r="D33" s="29">
        <v>69179</v>
      </c>
      <c r="E33" s="29">
        <v>93062</v>
      </c>
      <c r="F33" s="29">
        <v>37292</v>
      </c>
      <c r="G33" s="30">
        <f>F33/D33</f>
        <v>0.53906532329175039</v>
      </c>
      <c r="H33" s="29">
        <v>18432</v>
      </c>
      <c r="I33" s="29">
        <v>55724</v>
      </c>
      <c r="J33" s="30">
        <f>I33/E33</f>
        <v>0.59878360662783947</v>
      </c>
      <c r="K33" s="29">
        <f>I33/C33</f>
        <v>0.73705094968520179</v>
      </c>
      <c r="L33" s="39">
        <v>25098</v>
      </c>
      <c r="M33" s="30">
        <f>L33/D33</f>
        <v>0.36279795891816879</v>
      </c>
      <c r="N33" s="29">
        <v>3414</v>
      </c>
      <c r="O33" s="29">
        <v>28512</v>
      </c>
      <c r="P33" s="30">
        <f>O33/E33</f>
        <v>0.30637639423180246</v>
      </c>
      <c r="Q33" s="59">
        <f>O33/C33</f>
        <v>0.37712290355007672</v>
      </c>
      <c r="R33" s="39">
        <v>6808</v>
      </c>
      <c r="S33" s="30">
        <f>R33/D33</f>
        <v>9.8411367611558415E-2</v>
      </c>
      <c r="T33" s="29">
        <v>2018</v>
      </c>
      <c r="U33" s="29">
        <v>8826</v>
      </c>
      <c r="V33" s="30">
        <f>U33/E33</f>
        <v>9.4839999140358039E-2</v>
      </c>
      <c r="W33" s="60">
        <f>U33/C33</f>
        <v>0.11673985503412518</v>
      </c>
    </row>
    <row r="34" spans="1:23" x14ac:dyDescent="0.2">
      <c r="A34" s="18" t="s">
        <v>69</v>
      </c>
      <c r="B34" s="19" t="s">
        <v>70</v>
      </c>
      <c r="C34" s="29">
        <v>17871</v>
      </c>
      <c r="D34" s="29">
        <v>96896</v>
      </c>
      <c r="E34" s="29">
        <v>123914</v>
      </c>
      <c r="F34" s="29">
        <v>43245</v>
      </c>
      <c r="G34" s="30">
        <f>F34/D34</f>
        <v>0.44630325297225892</v>
      </c>
      <c r="H34" s="29">
        <v>22420</v>
      </c>
      <c r="I34" s="29">
        <v>65665</v>
      </c>
      <c r="J34" s="30">
        <f>I34/E34</f>
        <v>0.52992397953419312</v>
      </c>
      <c r="K34" s="29">
        <f>I34/C34</f>
        <v>3.6743886743886742</v>
      </c>
      <c r="L34" s="39">
        <v>49192</v>
      </c>
      <c r="M34" s="30">
        <f>L34/D34</f>
        <v>0.50767833553500663</v>
      </c>
      <c r="N34" s="29">
        <v>2763</v>
      </c>
      <c r="O34" s="29">
        <v>51955</v>
      </c>
      <c r="P34" s="30">
        <f>O34/E34</f>
        <v>0.41928272834385139</v>
      </c>
      <c r="Q34" s="29">
        <f>O34/C34</f>
        <v>2.9072239941805158</v>
      </c>
      <c r="R34" s="39">
        <v>4463</v>
      </c>
      <c r="S34" s="30">
        <f>R34/D34</f>
        <v>4.60596928665786E-2</v>
      </c>
      <c r="T34" s="29">
        <v>1799</v>
      </c>
      <c r="U34" s="29">
        <v>6262</v>
      </c>
      <c r="V34" s="30">
        <f>U34/E34</f>
        <v>5.0535048501379992E-2</v>
      </c>
      <c r="W34" s="60">
        <f>U34/C34</f>
        <v>0.35040008953052432</v>
      </c>
    </row>
    <row r="35" spans="1:23" x14ac:dyDescent="0.2">
      <c r="A35" s="18" t="s">
        <v>73</v>
      </c>
      <c r="B35" s="19" t="s">
        <v>72</v>
      </c>
      <c r="C35" s="29">
        <v>59190</v>
      </c>
      <c r="D35" s="29">
        <v>39433</v>
      </c>
      <c r="E35" s="29">
        <v>69816</v>
      </c>
      <c r="F35" s="29">
        <v>30087</v>
      </c>
      <c r="G35" s="30">
        <f>F35/D35</f>
        <v>0.7629903887606827</v>
      </c>
      <c r="H35" s="29">
        <v>24351</v>
      </c>
      <c r="I35" s="29">
        <v>54438</v>
      </c>
      <c r="J35" s="30">
        <f>I35/E35</f>
        <v>0.7797353042282571</v>
      </c>
      <c r="K35" s="29">
        <f>I35/C35</f>
        <v>0.91971616827166747</v>
      </c>
      <c r="L35" s="39">
        <v>7402</v>
      </c>
      <c r="M35" s="30">
        <f>L35/D35</f>
        <v>0.1877108005984835</v>
      </c>
      <c r="N35" s="29">
        <v>3228</v>
      </c>
      <c r="O35" s="29">
        <v>10630</v>
      </c>
      <c r="P35" s="30">
        <f>O35/E35</f>
        <v>0.15225736220923569</v>
      </c>
      <c r="Q35" s="59">
        <f>O35/C35</f>
        <v>0.17959114715323535</v>
      </c>
      <c r="R35" s="39">
        <v>1949</v>
      </c>
      <c r="S35" s="30">
        <f>R35/D35</f>
        <v>4.9425607993305101E-2</v>
      </c>
      <c r="T35" s="29">
        <v>2770</v>
      </c>
      <c r="U35" s="29">
        <v>4719</v>
      </c>
      <c r="V35" s="30">
        <f>U35/E35</f>
        <v>6.7591955998624956E-2</v>
      </c>
      <c r="W35" s="60">
        <f>U35/C35</f>
        <v>7.9726305119107957E-2</v>
      </c>
    </row>
    <row r="36" spans="1:23" x14ac:dyDescent="0.2">
      <c r="A36" s="18" t="s">
        <v>71</v>
      </c>
      <c r="B36" s="19" t="s">
        <v>72</v>
      </c>
      <c r="C36" s="29">
        <v>131744</v>
      </c>
      <c r="D36" s="29">
        <v>283204</v>
      </c>
      <c r="E36" s="29">
        <v>375304</v>
      </c>
      <c r="F36" s="29">
        <v>134639</v>
      </c>
      <c r="G36" s="30">
        <f>F36/D36</f>
        <v>0.47541348286041157</v>
      </c>
      <c r="H36" s="29">
        <v>65826</v>
      </c>
      <c r="I36" s="29">
        <v>200465</v>
      </c>
      <c r="J36" s="30">
        <f>I36/E36</f>
        <v>0.53414032357768637</v>
      </c>
      <c r="K36" s="29">
        <f>I36/C36</f>
        <v>1.5216252732572262</v>
      </c>
      <c r="L36" s="39">
        <v>129008</v>
      </c>
      <c r="M36" s="30">
        <f>L36/D36</f>
        <v>0.45553028912021015</v>
      </c>
      <c r="N36" s="29">
        <v>17771</v>
      </c>
      <c r="O36" s="29">
        <v>146779</v>
      </c>
      <c r="P36" s="30">
        <f>O36/E36</f>
        <v>0.3910936201053013</v>
      </c>
      <c r="Q36" s="29">
        <f>O36/C36</f>
        <v>1.1141228443041049</v>
      </c>
      <c r="R36" s="39">
        <v>19683</v>
      </c>
      <c r="S36" s="30">
        <f>R36/D36</f>
        <v>6.950113698959054E-2</v>
      </c>
      <c r="T36" s="29">
        <v>8416</v>
      </c>
      <c r="U36" s="29">
        <v>28099</v>
      </c>
      <c r="V36" s="30">
        <f>U36/E36</f>
        <v>7.4869972075970417E-2</v>
      </c>
      <c r="W36" s="60">
        <f>U36/C36</f>
        <v>0.21328485547728929</v>
      </c>
    </row>
    <row r="37" spans="1:23" x14ac:dyDescent="0.2">
      <c r="A37" s="18" t="s">
        <v>74</v>
      </c>
      <c r="B37" s="19" t="s">
        <v>75</v>
      </c>
      <c r="C37" s="29">
        <v>8020</v>
      </c>
      <c r="D37" s="29">
        <v>33660</v>
      </c>
      <c r="E37" s="29">
        <v>41965</v>
      </c>
      <c r="F37" s="29">
        <v>17167</v>
      </c>
      <c r="G37" s="30">
        <f>F37/D37</f>
        <v>0.51001188354129534</v>
      </c>
      <c r="H37" s="29">
        <v>7000</v>
      </c>
      <c r="I37" s="29">
        <v>24167</v>
      </c>
      <c r="J37" s="30">
        <f>I37/E37</f>
        <v>0.57588466579292263</v>
      </c>
      <c r="K37" s="29">
        <f>I37/C37</f>
        <v>3.0133416458852866</v>
      </c>
      <c r="L37" s="39">
        <v>15007</v>
      </c>
      <c r="M37" s="30">
        <f>L37/D37</f>
        <v>0.4458407605466429</v>
      </c>
      <c r="N37" s="29">
        <v>723</v>
      </c>
      <c r="O37" s="29">
        <v>15730</v>
      </c>
      <c r="P37" s="30">
        <f>O37/E37</f>
        <v>0.37483617300131061</v>
      </c>
      <c r="Q37" s="29">
        <f>O37/C37</f>
        <v>1.9613466334164589</v>
      </c>
      <c r="R37" s="39">
        <v>1486</v>
      </c>
      <c r="S37" s="30">
        <f>R37/D37</f>
        <v>4.4147355912061793E-2</v>
      </c>
      <c r="T37" s="29">
        <v>580</v>
      </c>
      <c r="U37" s="29">
        <v>2066</v>
      </c>
      <c r="V37" s="30">
        <f>U37/E37</f>
        <v>4.9231502442511614E-2</v>
      </c>
      <c r="W37" s="60">
        <f>U37/C37</f>
        <v>0.2576059850374065</v>
      </c>
    </row>
    <row r="38" spans="1:23" x14ac:dyDescent="0.2">
      <c r="A38" s="18" t="s">
        <v>76</v>
      </c>
      <c r="B38" s="19" t="s">
        <v>77</v>
      </c>
      <c r="C38" s="29">
        <v>4230</v>
      </c>
      <c r="D38" s="29">
        <v>19445</v>
      </c>
      <c r="E38" s="29">
        <v>24060</v>
      </c>
      <c r="F38" s="29">
        <v>12682</v>
      </c>
      <c r="G38" s="30">
        <f>F38/D38</f>
        <v>0.65219850861403961</v>
      </c>
      <c r="H38" s="29">
        <v>3669</v>
      </c>
      <c r="I38" s="29">
        <v>16351</v>
      </c>
      <c r="J38" s="30">
        <f>I38/E38</f>
        <v>0.67959268495428093</v>
      </c>
      <c r="K38" s="29">
        <f>I38/C38</f>
        <v>3.8654846335697401</v>
      </c>
      <c r="L38" s="39">
        <v>5844</v>
      </c>
      <c r="M38" s="30">
        <f>L38/D38</f>
        <v>0.30053998457186937</v>
      </c>
      <c r="N38" s="29">
        <v>525</v>
      </c>
      <c r="O38" s="29">
        <v>6369</v>
      </c>
      <c r="P38" s="30">
        <f>O38/E38</f>
        <v>0.26471321695760597</v>
      </c>
      <c r="Q38" s="29">
        <f>O38/C38</f>
        <v>1.5056737588652482</v>
      </c>
      <c r="R38" s="39">
        <v>922</v>
      </c>
      <c r="S38" s="30">
        <f>R38/D38</f>
        <v>4.7415788120339419E-2</v>
      </c>
      <c r="T38" s="29">
        <v>421</v>
      </c>
      <c r="U38" s="29">
        <v>1343</v>
      </c>
      <c r="V38" s="30">
        <f>U38/E38</f>
        <v>5.5818786367414795E-2</v>
      </c>
      <c r="W38" s="60">
        <f>U38/C38</f>
        <v>0.31749408983451538</v>
      </c>
    </row>
    <row r="39" spans="1:23" x14ac:dyDescent="0.2">
      <c r="A39" s="18" t="s">
        <v>78</v>
      </c>
      <c r="B39" s="19" t="s">
        <v>77</v>
      </c>
      <c r="C39" s="29">
        <v>6154</v>
      </c>
      <c r="D39" s="29">
        <v>50270</v>
      </c>
      <c r="E39" s="29">
        <v>58616</v>
      </c>
      <c r="F39" s="29">
        <v>32009</v>
      </c>
      <c r="G39" s="30">
        <f>F39/D39</f>
        <v>0.63674159538492148</v>
      </c>
      <c r="H39" s="29">
        <v>7228</v>
      </c>
      <c r="I39" s="29">
        <v>39237</v>
      </c>
      <c r="J39" s="30">
        <f>I39/E39</f>
        <v>0.66939061007233525</v>
      </c>
      <c r="K39" s="29">
        <f>I39/C39</f>
        <v>6.3758531036724078</v>
      </c>
      <c r="L39" s="39">
        <v>16347</v>
      </c>
      <c r="M39" s="30">
        <f>L39/D39</f>
        <v>0.32518400636562561</v>
      </c>
      <c r="N39" s="29">
        <v>524</v>
      </c>
      <c r="O39" s="29">
        <v>16871</v>
      </c>
      <c r="P39" s="30">
        <f>O39/E39</f>
        <v>0.28782243755971065</v>
      </c>
      <c r="Q39" s="29">
        <f>O39/C39</f>
        <v>2.7414689632759179</v>
      </c>
      <c r="R39" s="39">
        <v>1919</v>
      </c>
      <c r="S39" s="30">
        <f>R39/D39</f>
        <v>3.8173861149791127E-2</v>
      </c>
      <c r="T39" s="29">
        <v>588</v>
      </c>
      <c r="U39" s="29">
        <v>2507</v>
      </c>
      <c r="V39" s="30">
        <f>U39/E39</f>
        <v>4.2769892179609664E-2</v>
      </c>
      <c r="W39" s="60">
        <f>U39/C39</f>
        <v>0.40737731556711082</v>
      </c>
    </row>
    <row r="40" spans="1:23" x14ac:dyDescent="0.2">
      <c r="A40" s="18" t="s">
        <v>79</v>
      </c>
      <c r="B40" s="19" t="s">
        <v>80</v>
      </c>
      <c r="C40" s="29">
        <v>9476</v>
      </c>
      <c r="D40" s="29">
        <v>27622</v>
      </c>
      <c r="E40" s="29">
        <v>34317</v>
      </c>
      <c r="F40" s="29">
        <v>17837</v>
      </c>
      <c r="G40" s="30">
        <f>F40/D40</f>
        <v>0.64575338498298462</v>
      </c>
      <c r="H40" s="29">
        <v>5060</v>
      </c>
      <c r="I40" s="29">
        <v>22897</v>
      </c>
      <c r="J40" s="30">
        <f>I40/E40</f>
        <v>0.66722032811725962</v>
      </c>
      <c r="K40" s="29">
        <f>I40/C40</f>
        <v>2.4163149008020262</v>
      </c>
      <c r="L40" s="39">
        <v>8405</v>
      </c>
      <c r="M40" s="30">
        <f>L40/D40</f>
        <v>0.30428643834624575</v>
      </c>
      <c r="N40" s="29">
        <v>1285</v>
      </c>
      <c r="O40" s="29">
        <v>9690</v>
      </c>
      <c r="P40" s="30">
        <f>O40/E40</f>
        <v>0.28236733980243028</v>
      </c>
      <c r="Q40" s="29">
        <f>O40/C40</f>
        <v>1.0225833685099197</v>
      </c>
      <c r="R40" s="39">
        <v>1382</v>
      </c>
      <c r="S40" s="30">
        <f>R40/D40</f>
        <v>5.0032582723915718E-2</v>
      </c>
      <c r="T40" s="29">
        <v>338</v>
      </c>
      <c r="U40" s="29">
        <v>1720</v>
      </c>
      <c r="V40" s="30">
        <f>U40/E40</f>
        <v>5.0120931316840048E-2</v>
      </c>
      <c r="W40" s="60">
        <f>U40/C40</f>
        <v>0.18151118615449557</v>
      </c>
    </row>
    <row r="41" spans="1:23" x14ac:dyDescent="0.2">
      <c r="A41" s="18" t="s">
        <v>81</v>
      </c>
      <c r="B41" s="19" t="s">
        <v>80</v>
      </c>
      <c r="C41" s="29">
        <v>12642</v>
      </c>
      <c r="D41" s="29">
        <v>93079</v>
      </c>
      <c r="E41" s="29">
        <v>120592</v>
      </c>
      <c r="F41" s="29">
        <v>55177</v>
      </c>
      <c r="G41" s="30">
        <f>F41/D41</f>
        <v>0.59279751608848397</v>
      </c>
      <c r="H41" s="29">
        <v>18673</v>
      </c>
      <c r="I41" s="29">
        <v>73850</v>
      </c>
      <c r="J41" s="30">
        <f>I41/E41</f>
        <v>0.61239551545707838</v>
      </c>
      <c r="K41" s="29">
        <f>I41/C41</f>
        <v>5.8416389811738645</v>
      </c>
      <c r="L41" s="39">
        <v>30791</v>
      </c>
      <c r="M41" s="30">
        <f>L41/D41</f>
        <v>0.3308050150947045</v>
      </c>
      <c r="N41" s="29">
        <v>3118</v>
      </c>
      <c r="O41" s="29">
        <v>33909</v>
      </c>
      <c r="P41" s="30">
        <f>O41/E41</f>
        <v>0.28118780681968952</v>
      </c>
      <c r="Q41" s="29">
        <f>O41/C41</f>
        <v>2.6822496440436638</v>
      </c>
      <c r="R41" s="39">
        <v>7121</v>
      </c>
      <c r="S41" s="30">
        <f>R41/D41</f>
        <v>7.6504904436016721E-2</v>
      </c>
      <c r="T41" s="29">
        <v>1576</v>
      </c>
      <c r="U41" s="29">
        <v>8697</v>
      </c>
      <c r="V41" s="30">
        <f>U41/E41</f>
        <v>7.2119211888019105E-2</v>
      </c>
      <c r="W41" s="60">
        <f>U41/C41</f>
        <v>0.68794494542002849</v>
      </c>
    </row>
    <row r="42" spans="1:23" x14ac:dyDescent="0.2">
      <c r="A42" s="18" t="s">
        <v>82</v>
      </c>
      <c r="B42" s="19" t="s">
        <v>83</v>
      </c>
      <c r="C42" s="29">
        <v>31931</v>
      </c>
      <c r="D42" s="29">
        <v>131158</v>
      </c>
      <c r="E42" s="29">
        <v>195459</v>
      </c>
      <c r="F42" s="29">
        <v>71145</v>
      </c>
      <c r="G42" s="30">
        <f>F42/D42</f>
        <v>0.54243736562009182</v>
      </c>
      <c r="H42" s="29">
        <v>45772</v>
      </c>
      <c r="I42" s="29">
        <v>116917</v>
      </c>
      <c r="J42" s="30">
        <f>I42/E42</f>
        <v>0.59816636737116224</v>
      </c>
      <c r="K42" s="29">
        <f>I42/C42</f>
        <v>3.6615514703579595</v>
      </c>
      <c r="L42" s="39">
        <v>51399</v>
      </c>
      <c r="M42" s="30">
        <f>L42/D42</f>
        <v>0.39188612208176399</v>
      </c>
      <c r="N42" s="29">
        <v>10188</v>
      </c>
      <c r="O42" s="29">
        <v>61587</v>
      </c>
      <c r="P42" s="30">
        <f>O42/E42</f>
        <v>0.3150890979693951</v>
      </c>
      <c r="Q42" s="29">
        <f>O42/C42</f>
        <v>1.9287526228430052</v>
      </c>
      <c r="R42" s="39">
        <v>8624</v>
      </c>
      <c r="S42" s="30">
        <f>R42/D42</f>
        <v>6.5752756217691638E-2</v>
      </c>
      <c r="T42" s="29">
        <v>3969</v>
      </c>
      <c r="U42" s="29">
        <v>12593</v>
      </c>
      <c r="V42" s="30">
        <f>U42/E42</f>
        <v>6.4427833970295556E-2</v>
      </c>
      <c r="W42" s="60">
        <f>U42/C42</f>
        <v>0.39438163540133414</v>
      </c>
    </row>
    <row r="43" spans="1:23" x14ac:dyDescent="0.2">
      <c r="A43" s="18" t="s">
        <v>84</v>
      </c>
      <c r="B43" s="19" t="s">
        <v>85</v>
      </c>
      <c r="C43" s="29">
        <v>16359</v>
      </c>
      <c r="D43" s="29">
        <v>69222</v>
      </c>
      <c r="E43" s="29">
        <v>91104</v>
      </c>
      <c r="F43" s="29">
        <v>38643</v>
      </c>
      <c r="G43" s="30">
        <f>F43/D43</f>
        <v>0.55824737800121349</v>
      </c>
      <c r="H43" s="29">
        <v>19121</v>
      </c>
      <c r="I43" s="29">
        <v>57764</v>
      </c>
      <c r="J43" s="30">
        <f>I43/E43</f>
        <v>0.6340446083596768</v>
      </c>
      <c r="K43" s="29">
        <f>I43/C43</f>
        <v>3.5310226786478389</v>
      </c>
      <c r="L43" s="39">
        <v>27998</v>
      </c>
      <c r="M43" s="30">
        <f>L43/D43</f>
        <v>0.40446678801537084</v>
      </c>
      <c r="N43" s="29">
        <v>1313</v>
      </c>
      <c r="O43" s="29">
        <v>29311</v>
      </c>
      <c r="P43" s="30">
        <f>O43/E43</f>
        <v>0.32173120828942747</v>
      </c>
      <c r="Q43" s="29">
        <f>O43/C43</f>
        <v>1.791735436151354</v>
      </c>
      <c r="R43" s="39">
        <v>2551</v>
      </c>
      <c r="S43" s="30">
        <f>R43/D43</f>
        <v>3.6852445754239981E-2</v>
      </c>
      <c r="T43" s="29">
        <v>1433</v>
      </c>
      <c r="U43" s="29">
        <v>3984</v>
      </c>
      <c r="V43" s="30">
        <f>U43/E43</f>
        <v>4.3730242360379347E-2</v>
      </c>
      <c r="W43" s="60">
        <f>U43/C43</f>
        <v>0.24353566843939117</v>
      </c>
    </row>
    <row r="44" spans="1:23" x14ac:dyDescent="0.2">
      <c r="A44" s="18" t="s">
        <v>86</v>
      </c>
      <c r="B44" s="19" t="s">
        <v>87</v>
      </c>
      <c r="C44" s="29">
        <v>11147</v>
      </c>
      <c r="D44" s="29">
        <v>19369</v>
      </c>
      <c r="E44" s="29">
        <v>28320</v>
      </c>
      <c r="F44" s="29">
        <v>15118</v>
      </c>
      <c r="G44" s="30">
        <f>F44/D44</f>
        <v>0.78052558211575196</v>
      </c>
      <c r="H44" s="29">
        <v>7835</v>
      </c>
      <c r="I44" s="29">
        <v>22953</v>
      </c>
      <c r="J44" s="30">
        <f>I44/E44</f>
        <v>0.81048728813559323</v>
      </c>
      <c r="K44" s="29">
        <f>I44/C44</f>
        <v>2.0591190454830897</v>
      </c>
      <c r="L44" s="39">
        <v>3680</v>
      </c>
      <c r="M44" s="30">
        <f>L44/D44</f>
        <v>0.18999432082193196</v>
      </c>
      <c r="N44" s="29">
        <v>540</v>
      </c>
      <c r="O44" s="29">
        <v>4220</v>
      </c>
      <c r="P44" s="30">
        <f>O44/E44</f>
        <v>0.14901129943502825</v>
      </c>
      <c r="Q44" s="59">
        <f>O44/C44</f>
        <v>0.37857719565802456</v>
      </c>
      <c r="R44" s="39">
        <v>579</v>
      </c>
      <c r="S44" s="30">
        <f>R44/D44</f>
        <v>2.9893128194537662E-2</v>
      </c>
      <c r="T44" s="29">
        <v>566</v>
      </c>
      <c r="U44" s="29">
        <v>1145</v>
      </c>
      <c r="V44" s="30">
        <f>U44/E44</f>
        <v>4.0430790960451976E-2</v>
      </c>
      <c r="W44" s="60">
        <f>U44/C44</f>
        <v>0.10271822014891899</v>
      </c>
    </row>
    <row r="45" spans="1:23" x14ac:dyDescent="0.2">
      <c r="A45" s="18" t="s">
        <v>88</v>
      </c>
      <c r="B45" s="19" t="s">
        <v>89</v>
      </c>
      <c r="C45" s="29">
        <v>9631</v>
      </c>
      <c r="D45" s="29">
        <v>8081</v>
      </c>
      <c r="E45" s="29">
        <v>9036</v>
      </c>
      <c r="F45" s="29">
        <v>5986</v>
      </c>
      <c r="G45" s="30">
        <f>F45/D45</f>
        <v>0.74074990718970424</v>
      </c>
      <c r="H45" s="29">
        <v>836</v>
      </c>
      <c r="I45" s="29">
        <v>6822</v>
      </c>
      <c r="J45" s="30">
        <f>I45/E45</f>
        <v>0.7549800796812749</v>
      </c>
      <c r="K45" s="29">
        <f>I45/C45</f>
        <v>0.70833765964074347</v>
      </c>
      <c r="L45" s="39">
        <v>1877</v>
      </c>
      <c r="M45" s="30">
        <f>L45/D45</f>
        <v>0.23227323351070411</v>
      </c>
      <c r="N45" s="29">
        <v>81</v>
      </c>
      <c r="O45" s="29">
        <v>1958</v>
      </c>
      <c r="P45" s="30">
        <f>O45/E45</f>
        <v>0.21668880035413901</v>
      </c>
      <c r="Q45" s="59">
        <f>O45/C45</f>
        <v>0.2033018378153878</v>
      </c>
      <c r="R45" s="39">
        <v>218</v>
      </c>
      <c r="S45" s="30">
        <f>R45/D45</f>
        <v>2.6976859299591635E-2</v>
      </c>
      <c r="T45" s="29">
        <v>38</v>
      </c>
      <c r="U45" s="29">
        <v>256</v>
      </c>
      <c r="V45" s="30">
        <f>U45/E45</f>
        <v>2.83311199645861E-2</v>
      </c>
      <c r="W45" s="60">
        <f>U45/C45</f>
        <v>2.6580832727650296E-2</v>
      </c>
    </row>
    <row r="46" spans="1:23" x14ac:dyDescent="0.2">
      <c r="A46" s="18" t="s">
        <v>90</v>
      </c>
      <c r="B46" s="19" t="s">
        <v>89</v>
      </c>
      <c r="C46" s="29">
        <v>73192</v>
      </c>
      <c r="D46" s="29">
        <v>311130</v>
      </c>
      <c r="E46" s="29">
        <v>425074</v>
      </c>
      <c r="F46" s="29">
        <v>206587</v>
      </c>
      <c r="G46" s="30">
        <f>F46/D46</f>
        <v>0.66398932921929743</v>
      </c>
      <c r="H46" s="29">
        <v>74815</v>
      </c>
      <c r="I46" s="29">
        <v>281402</v>
      </c>
      <c r="J46" s="30">
        <f>I46/E46</f>
        <v>0.6620070858250563</v>
      </c>
      <c r="K46" s="29">
        <f>I46/C46</f>
        <v>3.8447098043502024</v>
      </c>
      <c r="L46" s="39">
        <v>91349</v>
      </c>
      <c r="M46" s="30">
        <f>L46/D46</f>
        <v>0.29360395975958603</v>
      </c>
      <c r="N46" s="29">
        <v>10002</v>
      </c>
      <c r="O46" s="29">
        <v>101351</v>
      </c>
      <c r="P46" s="30">
        <f>O46/E46</f>
        <v>0.23843142605758055</v>
      </c>
      <c r="Q46" s="29">
        <f>O46/C46</f>
        <v>1.3847278391080993</v>
      </c>
      <c r="R46" s="39">
        <v>13221</v>
      </c>
      <c r="S46" s="30">
        <f>R46/D46</f>
        <v>4.2493491466589525E-2</v>
      </c>
      <c r="T46" s="29">
        <v>6174</v>
      </c>
      <c r="U46" s="29">
        <v>19395</v>
      </c>
      <c r="V46" s="30">
        <f>U46/E46</f>
        <v>4.5627349590894761E-2</v>
      </c>
      <c r="W46" s="60">
        <f>U46/C46</f>
        <v>0.26498797682806863</v>
      </c>
    </row>
    <row r="47" spans="1:23" x14ac:dyDescent="0.2">
      <c r="A47" s="18" t="s">
        <v>91</v>
      </c>
      <c r="B47" s="19" t="s">
        <v>92</v>
      </c>
      <c r="C47" s="29">
        <v>6528</v>
      </c>
      <c r="D47" s="29">
        <v>36003</v>
      </c>
      <c r="E47" s="29">
        <v>45402</v>
      </c>
      <c r="F47" s="29">
        <v>15918</v>
      </c>
      <c r="G47" s="30">
        <f>F47/D47</f>
        <v>0.44212982251479044</v>
      </c>
      <c r="H47" s="29">
        <v>6830</v>
      </c>
      <c r="I47" s="29">
        <v>22748</v>
      </c>
      <c r="J47" s="30">
        <f>I47/E47</f>
        <v>0.50103519668737062</v>
      </c>
      <c r="K47" s="29">
        <f>I47/C47</f>
        <v>3.4846813725490198</v>
      </c>
      <c r="L47" s="39">
        <v>18538</v>
      </c>
      <c r="M47" s="30">
        <f>L47/D47</f>
        <v>0.5149015359831125</v>
      </c>
      <c r="N47" s="29">
        <v>2145</v>
      </c>
      <c r="O47" s="29">
        <v>20683</v>
      </c>
      <c r="P47" s="30">
        <f>O47/E47</f>
        <v>0.45555261882736442</v>
      </c>
      <c r="Q47" s="29">
        <f>O47/C47</f>
        <v>3.1683517156862746</v>
      </c>
      <c r="R47" s="39">
        <v>1547</v>
      </c>
      <c r="S47" s="30">
        <f>R47/D47</f>
        <v>4.2968641502097046E-2</v>
      </c>
      <c r="T47" s="29">
        <v>418</v>
      </c>
      <c r="U47" s="29">
        <v>1965</v>
      </c>
      <c r="V47" s="30">
        <f>U47/E47</f>
        <v>4.3280031716664467E-2</v>
      </c>
      <c r="W47" s="60">
        <f>U47/C47</f>
        <v>0.30101102941176472</v>
      </c>
    </row>
    <row r="48" spans="1:23" x14ac:dyDescent="0.2">
      <c r="A48" s="18" t="s">
        <v>93</v>
      </c>
      <c r="B48" s="19" t="s">
        <v>94</v>
      </c>
      <c r="C48" s="29">
        <v>31012</v>
      </c>
      <c r="D48" s="29">
        <v>64844</v>
      </c>
      <c r="E48" s="29">
        <v>84611</v>
      </c>
      <c r="F48" s="29">
        <v>46135</v>
      </c>
      <c r="G48" s="30">
        <f>F48/D48</f>
        <v>0.71147677502930107</v>
      </c>
      <c r="H48" s="29">
        <v>17041</v>
      </c>
      <c r="I48" s="29">
        <v>63176</v>
      </c>
      <c r="J48" s="30">
        <f>I48/E48</f>
        <v>0.74666414532389402</v>
      </c>
      <c r="K48" s="29">
        <f>I48/C48</f>
        <v>2.0371469108732105</v>
      </c>
      <c r="L48" s="39">
        <v>15717</v>
      </c>
      <c r="M48" s="30">
        <f>L48/D48</f>
        <v>0.24238171611868484</v>
      </c>
      <c r="N48" s="29">
        <v>1514</v>
      </c>
      <c r="O48" s="29">
        <v>17231</v>
      </c>
      <c r="P48" s="30">
        <f>O48/E48</f>
        <v>0.20364964366335347</v>
      </c>
      <c r="Q48" s="29">
        <f>O48/C48</f>
        <v>0.55562362956274991</v>
      </c>
      <c r="R48" s="39">
        <v>3004</v>
      </c>
      <c r="S48" s="30">
        <f>R48/D48</f>
        <v>4.6326568379495406E-2</v>
      </c>
      <c r="T48" s="29">
        <v>1199</v>
      </c>
      <c r="U48" s="29">
        <v>4203</v>
      </c>
      <c r="V48" s="30">
        <f>U48/E48</f>
        <v>4.9674392218505871E-2</v>
      </c>
      <c r="W48" s="60">
        <f>U48/C48</f>
        <v>0.13552818263897845</v>
      </c>
    </row>
    <row r="49" spans="1:23" x14ac:dyDescent="0.2">
      <c r="A49" s="18" t="s">
        <v>95</v>
      </c>
      <c r="B49" s="19" t="s">
        <v>96</v>
      </c>
      <c r="C49" s="29">
        <v>23359</v>
      </c>
      <c r="D49" s="29">
        <v>137263</v>
      </c>
      <c r="E49" s="29">
        <v>193398</v>
      </c>
      <c r="F49" s="29">
        <v>89199</v>
      </c>
      <c r="G49" s="30">
        <f>F49/D49</f>
        <v>0.64984008800623616</v>
      </c>
      <c r="H49" s="29">
        <v>44155</v>
      </c>
      <c r="I49" s="29">
        <v>133354</v>
      </c>
      <c r="J49" s="30">
        <f>I49/E49</f>
        <v>0.68953143258978888</v>
      </c>
      <c r="K49" s="29">
        <f>I49/C49</f>
        <v>5.708891647758894</v>
      </c>
      <c r="L49" s="39">
        <v>42793</v>
      </c>
      <c r="M49" s="30">
        <f>L49/D49</f>
        <v>0.31175917763709082</v>
      </c>
      <c r="N49" s="29">
        <v>6611</v>
      </c>
      <c r="O49" s="29">
        <v>49404</v>
      </c>
      <c r="P49" s="30">
        <f>O49/E49</f>
        <v>0.25545248658207426</v>
      </c>
      <c r="Q49" s="29">
        <f>O49/C49</f>
        <v>2.1149877991352368</v>
      </c>
      <c r="R49" s="39">
        <v>5286</v>
      </c>
      <c r="S49" s="30">
        <f>R49/D49</f>
        <v>3.8510013623481928E-2</v>
      </c>
      <c r="T49" s="29">
        <v>3007</v>
      </c>
      <c r="U49" s="29">
        <v>8293</v>
      </c>
      <c r="V49" s="30">
        <f>U49/E49</f>
        <v>4.2880484803358876E-2</v>
      </c>
      <c r="W49" s="60">
        <f>U49/C49</f>
        <v>0.3550237595787491</v>
      </c>
    </row>
    <row r="50" spans="1:23" x14ac:dyDescent="0.2">
      <c r="A50" s="18" t="s">
        <v>97</v>
      </c>
      <c r="B50" s="19" t="s">
        <v>98</v>
      </c>
      <c r="C50" s="29">
        <v>43240</v>
      </c>
      <c r="D50" s="29">
        <v>38444</v>
      </c>
      <c r="E50" s="29">
        <v>60674</v>
      </c>
      <c r="F50" s="29">
        <v>23381</v>
      </c>
      <c r="G50" s="30">
        <f>F50/D50</f>
        <v>0.60818333159920923</v>
      </c>
      <c r="H50" s="29">
        <v>17676</v>
      </c>
      <c r="I50" s="29">
        <v>41057</v>
      </c>
      <c r="J50" s="30">
        <f>I50/E50</f>
        <v>0.67668193954576916</v>
      </c>
      <c r="K50" s="29">
        <f>I50/C50</f>
        <v>0.94951433857539314</v>
      </c>
      <c r="L50" s="39">
        <v>10799</v>
      </c>
      <c r="M50" s="30">
        <f>L50/D50</f>
        <v>0.28090209135365729</v>
      </c>
      <c r="N50" s="29">
        <v>3075</v>
      </c>
      <c r="O50" s="29">
        <v>13874</v>
      </c>
      <c r="P50" s="30">
        <f>O50/E50</f>
        <v>0.22866466690839568</v>
      </c>
      <c r="Q50" s="59">
        <f>O50/C50</f>
        <v>0.32086031452358926</v>
      </c>
      <c r="R50" s="39">
        <v>4278</v>
      </c>
      <c r="S50" s="30">
        <f>R50/D50</f>
        <v>0.11127874310685673</v>
      </c>
      <c r="T50" s="29">
        <v>1463</v>
      </c>
      <c r="U50" s="29">
        <v>5741</v>
      </c>
      <c r="V50" s="30">
        <f>U50/E50</f>
        <v>9.4620430497412394E-2</v>
      </c>
      <c r="W50" s="60">
        <f>U50/C50</f>
        <v>0.13277058279370954</v>
      </c>
    </row>
    <row r="51" spans="1:23" x14ac:dyDescent="0.2">
      <c r="A51" s="33"/>
      <c r="B51" s="34"/>
      <c r="C51" s="35"/>
      <c r="D51" s="35"/>
      <c r="E51" s="35"/>
      <c r="F51" s="35"/>
      <c r="G51" s="35"/>
      <c r="H51" s="35"/>
      <c r="I51" s="35"/>
      <c r="J51" s="35"/>
      <c r="K51" s="35"/>
      <c r="L51" s="35"/>
      <c r="M51" s="35"/>
      <c r="N51" s="35"/>
      <c r="O51" s="35"/>
      <c r="P51" s="35"/>
      <c r="Q51" s="35"/>
      <c r="R51" s="35"/>
      <c r="S51" s="35"/>
      <c r="T51" s="35"/>
      <c r="U51" s="35"/>
      <c r="V51" s="34"/>
      <c r="W51" s="41"/>
    </row>
    <row r="52" spans="1:23" x14ac:dyDescent="0.2">
      <c r="A52" s="12" t="s">
        <v>108</v>
      </c>
      <c r="B52" s="12"/>
      <c r="C52" s="25">
        <f>SUM(C3:C50)</f>
        <v>1097379</v>
      </c>
      <c r="D52" s="25">
        <f>SUM(D3:D50)</f>
        <v>4065284</v>
      </c>
      <c r="E52" s="25">
        <f>SUM(E3:E50)</f>
        <v>5333392</v>
      </c>
      <c r="F52" s="25">
        <f>SUM(F3:F50)</f>
        <v>2383286</v>
      </c>
      <c r="G52" s="38">
        <f>F52/D52</f>
        <v>0.5862532605348113</v>
      </c>
      <c r="H52" s="25">
        <f>SUM(H3:H50)</f>
        <v>970350</v>
      </c>
      <c r="I52" s="25">
        <f>SUM(I3:I50)</f>
        <v>3353636</v>
      </c>
      <c r="J52" s="38">
        <f>I52/E52</f>
        <v>0.62879983320183475</v>
      </c>
      <c r="K52" s="25">
        <f>I52/1097379</f>
        <v>3.0560417139383933</v>
      </c>
      <c r="L52" s="25">
        <f>SUM(L3:L50)</f>
        <v>1488555</v>
      </c>
      <c r="M52" s="38">
        <f>L52/D52</f>
        <v>0.36616261004151246</v>
      </c>
      <c r="N52" s="25">
        <f>SUM(N3:N50)</f>
        <v>171934</v>
      </c>
      <c r="O52" s="25">
        <f>SUM(O3:O50)</f>
        <v>1660489</v>
      </c>
      <c r="P52" s="38">
        <f>O52/E52</f>
        <v>0.31133826277910942</v>
      </c>
      <c r="Q52" s="25">
        <f>O52/1097379</f>
        <v>1.5131408565317908</v>
      </c>
      <c r="R52" s="25">
        <f>SUM(R3:R50)</f>
        <v>194225</v>
      </c>
      <c r="S52" s="38">
        <f>R52/D52</f>
        <v>4.7776489908208132E-2</v>
      </c>
      <c r="T52" s="25">
        <f>SUM(T3:T50)</f>
        <v>82693</v>
      </c>
      <c r="U52" s="25">
        <f>SUM(U3:U50)</f>
        <v>276918</v>
      </c>
      <c r="V52" s="38">
        <f>U52/E52</f>
        <v>5.1921553862907505E-2</v>
      </c>
      <c r="W52" s="13">
        <f>U52/1097379</f>
        <v>0.25234490545199062</v>
      </c>
    </row>
    <row r="53" spans="1:23" x14ac:dyDescent="0.2">
      <c r="A53" s="12" t="s">
        <v>99</v>
      </c>
      <c r="B53" s="12"/>
      <c r="C53" s="25"/>
      <c r="D53" s="25"/>
      <c r="E53" s="25"/>
      <c r="F53" s="25">
        <f t="shared" ref="F53:W53" si="0">AVERAGE(F3:F50)</f>
        <v>49651.791666666664</v>
      </c>
      <c r="G53" s="38">
        <f t="shared" si="0"/>
        <v>0.59073377104771652</v>
      </c>
      <c r="H53" s="25">
        <f t="shared" si="0"/>
        <v>20215.625</v>
      </c>
      <c r="I53" s="25">
        <f t="shared" si="0"/>
        <v>69867.416666666672</v>
      </c>
      <c r="J53" s="38">
        <f t="shared" si="0"/>
        <v>0.63268495611913766</v>
      </c>
      <c r="K53" s="25">
        <f t="shared" si="0"/>
        <v>3.8245152619344456</v>
      </c>
      <c r="L53" s="25">
        <f t="shared" si="0"/>
        <v>31011.5625</v>
      </c>
      <c r="M53" s="38">
        <f t="shared" si="0"/>
        <v>0.36271679672753404</v>
      </c>
      <c r="N53" s="25">
        <f t="shared" si="0"/>
        <v>3581.9583333333335</v>
      </c>
      <c r="O53" s="25">
        <f t="shared" si="0"/>
        <v>34593.520833333336</v>
      </c>
      <c r="P53" s="38">
        <f t="shared" si="0"/>
        <v>0.31207042997013557</v>
      </c>
      <c r="Q53" s="25">
        <f t="shared" si="0"/>
        <v>1.9564073453550297</v>
      </c>
      <c r="R53" s="25">
        <f t="shared" si="0"/>
        <v>4046.3541666666665</v>
      </c>
      <c r="S53" s="38">
        <f t="shared" si="0"/>
        <v>4.6498982795290585E-2</v>
      </c>
      <c r="T53" s="25">
        <f t="shared" si="0"/>
        <v>1722.7708333333333</v>
      </c>
      <c r="U53" s="25">
        <f t="shared" si="0"/>
        <v>5769.125</v>
      </c>
      <c r="V53" s="43">
        <f t="shared" si="0"/>
        <v>5.1240561584621334E-2</v>
      </c>
      <c r="W53" s="13">
        <f t="shared" si="0"/>
        <v>0.2920920107133364</v>
      </c>
    </row>
    <row r="54" spans="1:23" x14ac:dyDescent="0.2">
      <c r="A54" s="12" t="s">
        <v>100</v>
      </c>
      <c r="B54" s="12"/>
      <c r="C54" s="25"/>
      <c r="D54" s="25"/>
      <c r="E54" s="25"/>
      <c r="F54" s="25">
        <f t="shared" ref="F54:W54" si="1">MEDIAN(F3:F50)</f>
        <v>33052</v>
      </c>
      <c r="G54" s="38">
        <f t="shared" si="1"/>
        <v>0.60446567990549682</v>
      </c>
      <c r="H54" s="25">
        <f t="shared" si="1"/>
        <v>15933.5</v>
      </c>
      <c r="I54" s="25">
        <f t="shared" si="1"/>
        <v>51679.5</v>
      </c>
      <c r="J54" s="38">
        <f t="shared" si="1"/>
        <v>0.64177503527384971</v>
      </c>
      <c r="K54" s="25">
        <f t="shared" si="1"/>
        <v>3.5078520255984293</v>
      </c>
      <c r="L54" s="25">
        <f t="shared" si="1"/>
        <v>21818</v>
      </c>
      <c r="M54" s="38">
        <f t="shared" si="1"/>
        <v>0.3507356050638627</v>
      </c>
      <c r="N54" s="25">
        <f t="shared" si="1"/>
        <v>2110</v>
      </c>
      <c r="O54" s="25">
        <f t="shared" si="1"/>
        <v>24288</v>
      </c>
      <c r="P54" s="38">
        <f t="shared" si="1"/>
        <v>0.30640864128452572</v>
      </c>
      <c r="Q54" s="25">
        <f t="shared" si="1"/>
        <v>1.8655435385275716</v>
      </c>
      <c r="R54" s="25">
        <f t="shared" si="1"/>
        <v>2348</v>
      </c>
      <c r="S54" s="38">
        <f t="shared" si="1"/>
        <v>4.3557998707079423E-2</v>
      </c>
      <c r="T54" s="25">
        <f t="shared" si="1"/>
        <v>1149</v>
      </c>
      <c r="U54" s="25">
        <f t="shared" si="1"/>
        <v>3942</v>
      </c>
      <c r="V54" s="43">
        <f t="shared" si="1"/>
        <v>4.9198090123403773E-2</v>
      </c>
      <c r="W54" s="13">
        <f t="shared" si="1"/>
        <v>0.25726541750777454</v>
      </c>
    </row>
  </sheetData>
  <autoFilter ref="A2:W50" xr:uid="{1BB50663-21B3-425F-A2B1-8D2193BFBBC3}">
    <sortState xmlns:xlrd2="http://schemas.microsoft.com/office/spreadsheetml/2017/richdata2" ref="A4:W50">
      <sortCondition ref="B2:B50"/>
    </sortState>
  </autoFilter>
  <sortState xmlns:xlrd2="http://schemas.microsoft.com/office/spreadsheetml/2017/richdata2" ref="A3:W51">
    <sortCondition ref="B3:B51"/>
  </sortState>
  <mergeCells count="5">
    <mergeCell ref="A1:A2"/>
    <mergeCell ref="B1:B2"/>
    <mergeCell ref="F1:K1"/>
    <mergeCell ref="L1:Q1"/>
    <mergeCell ref="R1:W1"/>
  </mergeCells>
  <conditionalFormatting sqref="A3:W50">
    <cfRule type="expression" dxfId="5" priority="1">
      <formula>MOD(ROW(),2)=0</formula>
    </cfRule>
  </conditionalFormatting>
  <pageMargins left="0.7" right="0.7" top="0.75" bottom="0.75" header="0.3" footer="0.3"/>
  <ignoredErrors>
    <ignoredError sqref="G52 M52 S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355F-E731-4DB5-A4FE-C0CF63E9CCA1}">
  <sheetPr>
    <tabColor theme="7" tint="0.39997558519241921"/>
  </sheetPr>
  <dimension ref="A1:M53"/>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7109375" style="2" bestFit="1" customWidth="1"/>
    <col min="2" max="2" width="15.140625" style="2" bestFit="1" customWidth="1"/>
    <col min="3" max="3" width="15.140625" style="24" customWidth="1"/>
    <col min="4" max="4" width="15.140625" style="1" customWidth="1"/>
    <col min="5" max="5" width="12.5703125" style="24" customWidth="1"/>
    <col min="6" max="6" width="14.5703125" style="1" customWidth="1"/>
    <col min="7" max="7" width="13.28515625" style="24" customWidth="1"/>
    <col min="8" max="8" width="13.5703125" style="1" customWidth="1"/>
    <col min="9" max="9" width="16" style="24" customWidth="1"/>
    <col min="10" max="10" width="15" style="1" customWidth="1"/>
    <col min="11" max="11" width="15.85546875" style="24" customWidth="1"/>
    <col min="12" max="12" width="15.140625" style="1" customWidth="1"/>
    <col min="13" max="13" width="19" style="24" customWidth="1"/>
    <col min="14" max="16384" width="9.140625" style="2"/>
  </cols>
  <sheetData>
    <row r="1" spans="1:13" ht="38.25" x14ac:dyDescent="0.2">
      <c r="A1" s="95" t="s">
        <v>0</v>
      </c>
      <c r="B1" s="95" t="s">
        <v>1</v>
      </c>
      <c r="C1" s="64" t="s">
        <v>127</v>
      </c>
      <c r="D1" s="72" t="s">
        <v>128</v>
      </c>
      <c r="E1" s="71" t="s">
        <v>129</v>
      </c>
      <c r="F1" s="72" t="s">
        <v>130</v>
      </c>
      <c r="G1" s="71" t="s">
        <v>131</v>
      </c>
      <c r="H1" s="72" t="s">
        <v>132</v>
      </c>
      <c r="I1" s="71" t="s">
        <v>133</v>
      </c>
      <c r="J1" s="72" t="s">
        <v>134</v>
      </c>
      <c r="K1" s="71" t="s">
        <v>135</v>
      </c>
      <c r="L1" s="72" t="s">
        <v>136</v>
      </c>
      <c r="M1" s="73" t="s">
        <v>137</v>
      </c>
    </row>
    <row r="2" spans="1:13" x14ac:dyDescent="0.2">
      <c r="A2" s="18" t="s">
        <v>12</v>
      </c>
      <c r="B2" s="19" t="s">
        <v>13</v>
      </c>
      <c r="C2" s="29">
        <v>19576</v>
      </c>
      <c r="D2" s="30">
        <f>C2/K2</f>
        <v>0.30773584015845817</v>
      </c>
      <c r="E2" s="39">
        <v>234</v>
      </c>
      <c r="F2" s="47">
        <f>E2/K2</f>
        <v>3.6784933897159385E-3</v>
      </c>
      <c r="G2" s="39">
        <v>39881</v>
      </c>
      <c r="H2" s="30">
        <f>G2/K2</f>
        <v>0.62693160203103138</v>
      </c>
      <c r="I2" s="39">
        <v>3922</v>
      </c>
      <c r="J2" s="30">
        <f>I2/K2</f>
        <v>6.1654064420794491E-2</v>
      </c>
      <c r="K2" s="39">
        <v>63613</v>
      </c>
      <c r="L2" s="30">
        <f>K2/M2</f>
        <v>0.21980463499500702</v>
      </c>
      <c r="M2" s="32">
        <v>289407</v>
      </c>
    </row>
    <row r="3" spans="1:13" x14ac:dyDescent="0.2">
      <c r="A3" s="18" t="s">
        <v>14</v>
      </c>
      <c r="B3" s="19" t="s">
        <v>15</v>
      </c>
      <c r="C3" s="29">
        <v>9896</v>
      </c>
      <c r="D3" s="30">
        <f t="shared" ref="D3:D49" si="0">C3/K3</f>
        <v>0.3408887357905615</v>
      </c>
      <c r="E3" s="39">
        <v>198</v>
      </c>
      <c r="F3" s="47">
        <f t="shared" ref="F3:F49" si="1">E3/K3</f>
        <v>6.8205304857044437E-3</v>
      </c>
      <c r="G3" s="39">
        <v>18936</v>
      </c>
      <c r="H3" s="30">
        <f t="shared" ref="H3:H49" si="2">G3/K3</f>
        <v>0.65229073372373403</v>
      </c>
      <c r="I3" s="39">
        <v>0</v>
      </c>
      <c r="J3" s="30">
        <f t="shared" ref="J3:J49" si="3">I3/K3</f>
        <v>0</v>
      </c>
      <c r="K3" s="39">
        <v>29030</v>
      </c>
      <c r="L3" s="30">
        <f t="shared" ref="L3:L49" si="4">K3/M3</f>
        <v>0.26377001217539842</v>
      </c>
      <c r="M3" s="32">
        <v>110058</v>
      </c>
    </row>
    <row r="4" spans="1:13" x14ac:dyDescent="0.2">
      <c r="A4" s="18" t="s">
        <v>16</v>
      </c>
      <c r="B4" s="19" t="s">
        <v>17</v>
      </c>
      <c r="C4" s="29">
        <v>5388</v>
      </c>
      <c r="D4" s="30">
        <f t="shared" si="0"/>
        <v>0.36838506768767948</v>
      </c>
      <c r="E4" s="39">
        <v>48</v>
      </c>
      <c r="F4" s="47">
        <f t="shared" si="1"/>
        <v>3.2818268836318884E-3</v>
      </c>
      <c r="G4" s="39">
        <v>9190</v>
      </c>
      <c r="H4" s="30">
        <f t="shared" si="2"/>
        <v>0.62833310542868859</v>
      </c>
      <c r="I4" s="39">
        <v>0</v>
      </c>
      <c r="J4" s="30">
        <f t="shared" si="3"/>
        <v>0</v>
      </c>
      <c r="K4" s="39">
        <v>14626</v>
      </c>
      <c r="L4" s="30">
        <f t="shared" si="4"/>
        <v>0.27380796375685645</v>
      </c>
      <c r="M4" s="32">
        <v>53417</v>
      </c>
    </row>
    <row r="5" spans="1:13" x14ac:dyDescent="0.2">
      <c r="A5" s="18" t="s">
        <v>18</v>
      </c>
      <c r="B5" s="19" t="s">
        <v>17</v>
      </c>
      <c r="C5" s="29">
        <v>144</v>
      </c>
      <c r="D5" s="30">
        <f t="shared" si="0"/>
        <v>0.30188679245283018</v>
      </c>
      <c r="E5" s="39">
        <v>3</v>
      </c>
      <c r="F5" s="47">
        <f t="shared" si="1"/>
        <v>6.2893081761006293E-3</v>
      </c>
      <c r="G5" s="39">
        <v>330</v>
      </c>
      <c r="H5" s="30">
        <f t="shared" si="2"/>
        <v>0.69182389937106914</v>
      </c>
      <c r="I5" s="39">
        <v>0</v>
      </c>
      <c r="J5" s="30">
        <f t="shared" si="3"/>
        <v>0</v>
      </c>
      <c r="K5" s="39">
        <v>477</v>
      </c>
      <c r="L5" s="30">
        <f t="shared" si="4"/>
        <v>0.11384248210023866</v>
      </c>
      <c r="M5" s="32">
        <v>4190</v>
      </c>
    </row>
    <row r="6" spans="1:13" x14ac:dyDescent="0.2">
      <c r="A6" s="18" t="s">
        <v>19</v>
      </c>
      <c r="B6" s="19" t="s">
        <v>20</v>
      </c>
      <c r="C6" s="29">
        <v>280</v>
      </c>
      <c r="D6" s="30">
        <f t="shared" si="0"/>
        <v>0.22134387351778656</v>
      </c>
      <c r="E6" s="39">
        <v>5</v>
      </c>
      <c r="F6" s="47">
        <f t="shared" si="1"/>
        <v>3.952569169960474E-3</v>
      </c>
      <c r="G6" s="39">
        <v>980</v>
      </c>
      <c r="H6" s="30">
        <f t="shared" si="2"/>
        <v>0.77470355731225293</v>
      </c>
      <c r="I6" s="39">
        <v>0</v>
      </c>
      <c r="J6" s="30">
        <f t="shared" si="3"/>
        <v>0</v>
      </c>
      <c r="K6" s="39">
        <v>1265</v>
      </c>
      <c r="L6" s="30">
        <f t="shared" si="4"/>
        <v>0.38148371531966224</v>
      </c>
      <c r="M6" s="32">
        <v>3316</v>
      </c>
    </row>
    <row r="7" spans="1:13" x14ac:dyDescent="0.2">
      <c r="A7" s="18" t="s">
        <v>21</v>
      </c>
      <c r="B7" s="19" t="s">
        <v>22</v>
      </c>
      <c r="C7" s="29">
        <v>5153</v>
      </c>
      <c r="D7" s="30">
        <f t="shared" si="0"/>
        <v>0.32771559399643857</v>
      </c>
      <c r="E7" s="39">
        <v>119</v>
      </c>
      <c r="F7" s="47">
        <f t="shared" si="1"/>
        <v>7.5680488425337068E-3</v>
      </c>
      <c r="G7" s="39">
        <v>10452</v>
      </c>
      <c r="H7" s="30">
        <f t="shared" si="2"/>
        <v>0.66471635716102773</v>
      </c>
      <c r="I7" s="39">
        <v>0</v>
      </c>
      <c r="J7" s="30">
        <f t="shared" si="3"/>
        <v>0</v>
      </c>
      <c r="K7" s="39">
        <v>15724</v>
      </c>
      <c r="L7" s="30">
        <f t="shared" si="4"/>
        <v>0.15358018421026928</v>
      </c>
      <c r="M7" s="32">
        <v>102383</v>
      </c>
    </row>
    <row r="8" spans="1:13" x14ac:dyDescent="0.2">
      <c r="A8" s="18" t="s">
        <v>23</v>
      </c>
      <c r="B8" s="19" t="s">
        <v>24</v>
      </c>
      <c r="C8" s="29">
        <v>11130</v>
      </c>
      <c r="D8" s="30">
        <f t="shared" si="0"/>
        <v>0.32982664098384945</v>
      </c>
      <c r="E8" s="39">
        <v>95</v>
      </c>
      <c r="F8" s="47">
        <f t="shared" si="1"/>
        <v>2.8152318862053639E-3</v>
      </c>
      <c r="G8" s="39">
        <v>22520</v>
      </c>
      <c r="H8" s="30">
        <f t="shared" si="2"/>
        <v>0.66735812712994513</v>
      </c>
      <c r="I8" s="39">
        <v>0</v>
      </c>
      <c r="J8" s="30">
        <f t="shared" si="3"/>
        <v>0</v>
      </c>
      <c r="K8" s="39">
        <v>33745</v>
      </c>
      <c r="L8" s="30">
        <f t="shared" si="4"/>
        <v>0.2356807118262898</v>
      </c>
      <c r="M8" s="32">
        <v>143181</v>
      </c>
    </row>
    <row r="9" spans="1:13" x14ac:dyDescent="0.2">
      <c r="A9" s="18" t="s">
        <v>25</v>
      </c>
      <c r="B9" s="19" t="s">
        <v>26</v>
      </c>
      <c r="C9" s="29">
        <v>32303</v>
      </c>
      <c r="D9" s="30">
        <f t="shared" si="0"/>
        <v>0.33304465270689637</v>
      </c>
      <c r="E9" s="39">
        <v>368</v>
      </c>
      <c r="F9" s="47">
        <f t="shared" si="1"/>
        <v>3.7940882331714658E-3</v>
      </c>
      <c r="G9" s="39">
        <v>64322</v>
      </c>
      <c r="H9" s="30">
        <f t="shared" si="2"/>
        <v>0.66316125905993217</v>
      </c>
      <c r="I9" s="39">
        <v>0</v>
      </c>
      <c r="J9" s="30">
        <f t="shared" si="3"/>
        <v>0</v>
      </c>
      <c r="K9" s="39">
        <v>96993</v>
      </c>
      <c r="L9" s="30">
        <f t="shared" si="4"/>
        <v>0.17944652477650819</v>
      </c>
      <c r="M9" s="32">
        <v>540512</v>
      </c>
    </row>
    <row r="10" spans="1:13" x14ac:dyDescent="0.2">
      <c r="A10" s="18" t="s">
        <v>27</v>
      </c>
      <c r="B10" s="19" t="s">
        <v>28</v>
      </c>
      <c r="C10" s="29">
        <v>17290</v>
      </c>
      <c r="D10" s="30">
        <f t="shared" si="0"/>
        <v>0.32286375858978189</v>
      </c>
      <c r="E10" s="39">
        <v>351</v>
      </c>
      <c r="F10" s="47">
        <f t="shared" si="1"/>
        <v>6.5543770540782793E-3</v>
      </c>
      <c r="G10" s="39">
        <v>35911</v>
      </c>
      <c r="H10" s="30">
        <f t="shared" si="2"/>
        <v>0.67058186435613987</v>
      </c>
      <c r="I10" s="39">
        <v>0</v>
      </c>
      <c r="J10" s="30">
        <f t="shared" si="3"/>
        <v>0</v>
      </c>
      <c r="K10" s="39">
        <v>53552</v>
      </c>
      <c r="L10" s="30">
        <f t="shared" si="4"/>
        <v>0.21970501959014543</v>
      </c>
      <c r="M10" s="32">
        <v>243745</v>
      </c>
    </row>
    <row r="11" spans="1:13" x14ac:dyDescent="0.2">
      <c r="A11" s="18" t="s">
        <v>29</v>
      </c>
      <c r="B11" s="19" t="s">
        <v>30</v>
      </c>
      <c r="C11" s="29">
        <v>11315</v>
      </c>
      <c r="D11" s="30">
        <f t="shared" si="0"/>
        <v>0.30149213962163601</v>
      </c>
      <c r="E11" s="39">
        <v>62</v>
      </c>
      <c r="F11" s="47">
        <f t="shared" si="1"/>
        <v>1.6520117239541699E-3</v>
      </c>
      <c r="G11" s="39">
        <v>26153</v>
      </c>
      <c r="H11" s="30">
        <f t="shared" si="2"/>
        <v>0.69685584865440986</v>
      </c>
      <c r="I11" s="39">
        <v>0</v>
      </c>
      <c r="J11" s="30">
        <f t="shared" si="3"/>
        <v>0</v>
      </c>
      <c r="K11" s="39">
        <v>37530</v>
      </c>
      <c r="L11" s="30">
        <f t="shared" si="4"/>
        <v>0.24916182572614107</v>
      </c>
      <c r="M11" s="32">
        <v>150625</v>
      </c>
    </row>
    <row r="12" spans="1:13" x14ac:dyDescent="0.2">
      <c r="A12" s="18" t="s">
        <v>31</v>
      </c>
      <c r="B12" s="19" t="s">
        <v>32</v>
      </c>
      <c r="C12" s="29">
        <v>15830</v>
      </c>
      <c r="D12" s="30">
        <f t="shared" si="0"/>
        <v>0.31807587204629478</v>
      </c>
      <c r="E12" s="39">
        <v>158</v>
      </c>
      <c r="F12" s="47">
        <f t="shared" si="1"/>
        <v>3.1747307506831699E-3</v>
      </c>
      <c r="G12" s="39">
        <v>33505</v>
      </c>
      <c r="H12" s="30">
        <f t="shared" si="2"/>
        <v>0.67322375823822533</v>
      </c>
      <c r="I12" s="39">
        <v>275</v>
      </c>
      <c r="J12" s="30">
        <f t="shared" si="3"/>
        <v>5.5256389647966569E-3</v>
      </c>
      <c r="K12" s="39">
        <v>49768</v>
      </c>
      <c r="L12" s="30">
        <f t="shared" si="4"/>
        <v>0.24426851474651889</v>
      </c>
      <c r="M12" s="32">
        <v>203743</v>
      </c>
    </row>
    <row r="13" spans="1:13" x14ac:dyDescent="0.2">
      <c r="A13" s="18" t="s">
        <v>33</v>
      </c>
      <c r="B13" s="19" t="s">
        <v>34</v>
      </c>
      <c r="C13" s="29">
        <v>3203</v>
      </c>
      <c r="D13" s="30">
        <f t="shared" si="0"/>
        <v>0.33105943152454781</v>
      </c>
      <c r="E13" s="39">
        <v>40</v>
      </c>
      <c r="F13" s="47">
        <f t="shared" si="1"/>
        <v>4.1343669250645991E-3</v>
      </c>
      <c r="G13" s="39">
        <v>6432</v>
      </c>
      <c r="H13" s="30">
        <f t="shared" si="2"/>
        <v>0.66480620155038761</v>
      </c>
      <c r="I13" s="39">
        <v>0</v>
      </c>
      <c r="J13" s="30">
        <f t="shared" si="3"/>
        <v>0</v>
      </c>
      <c r="K13" s="39">
        <v>9675</v>
      </c>
      <c r="L13" s="30">
        <f t="shared" si="4"/>
        <v>0.15740409331988417</v>
      </c>
      <c r="M13" s="32">
        <v>61466</v>
      </c>
    </row>
    <row r="14" spans="1:13" x14ac:dyDescent="0.2">
      <c r="A14" s="18" t="s">
        <v>35</v>
      </c>
      <c r="B14" s="19" t="s">
        <v>36</v>
      </c>
      <c r="C14" s="29">
        <v>2110</v>
      </c>
      <c r="D14" s="30">
        <f t="shared" si="0"/>
        <v>0.34043239754759602</v>
      </c>
      <c r="E14" s="39">
        <v>96</v>
      </c>
      <c r="F14" s="47">
        <f t="shared" si="1"/>
        <v>1.5488867376573089E-2</v>
      </c>
      <c r="G14" s="39">
        <v>3992</v>
      </c>
      <c r="H14" s="30">
        <f t="shared" si="2"/>
        <v>0.64407873507583091</v>
      </c>
      <c r="I14" s="39">
        <v>0</v>
      </c>
      <c r="J14" s="30">
        <f t="shared" si="3"/>
        <v>0</v>
      </c>
      <c r="K14" s="39">
        <v>6198</v>
      </c>
      <c r="L14" s="30">
        <f t="shared" si="4"/>
        <v>0.29127308614126601</v>
      </c>
      <c r="M14" s="32">
        <v>21279</v>
      </c>
    </row>
    <row r="15" spans="1:13" x14ac:dyDescent="0.2">
      <c r="A15" s="18" t="s">
        <v>37</v>
      </c>
      <c r="B15" s="19" t="s">
        <v>38</v>
      </c>
      <c r="C15" s="29">
        <v>2015</v>
      </c>
      <c r="D15" s="30">
        <f t="shared" si="0"/>
        <v>0.38395579268292684</v>
      </c>
      <c r="E15" s="39">
        <v>65</v>
      </c>
      <c r="F15" s="47">
        <f t="shared" si="1"/>
        <v>1.2385670731707318E-2</v>
      </c>
      <c r="G15" s="39">
        <v>3168</v>
      </c>
      <c r="H15" s="30">
        <f t="shared" si="2"/>
        <v>0.60365853658536583</v>
      </c>
      <c r="I15" s="39">
        <v>0</v>
      </c>
      <c r="J15" s="30">
        <f t="shared" si="3"/>
        <v>0</v>
      </c>
      <c r="K15" s="39">
        <v>5248</v>
      </c>
      <c r="L15" s="30">
        <f t="shared" si="4"/>
        <v>0.23982086551204132</v>
      </c>
      <c r="M15" s="32">
        <v>21883</v>
      </c>
    </row>
    <row r="16" spans="1:13" x14ac:dyDescent="0.2">
      <c r="A16" s="18" t="s">
        <v>39</v>
      </c>
      <c r="B16" s="19" t="s">
        <v>38</v>
      </c>
      <c r="C16" s="29">
        <v>1059</v>
      </c>
      <c r="D16" s="30">
        <f t="shared" si="0"/>
        <v>0.28030704076230811</v>
      </c>
      <c r="E16" s="39">
        <v>6</v>
      </c>
      <c r="F16" s="47">
        <f t="shared" si="1"/>
        <v>1.5881418740074113E-3</v>
      </c>
      <c r="G16" s="39">
        <v>2713</v>
      </c>
      <c r="H16" s="30">
        <f t="shared" si="2"/>
        <v>0.71810481736368448</v>
      </c>
      <c r="I16" s="39">
        <v>0</v>
      </c>
      <c r="J16" s="30">
        <f t="shared" si="3"/>
        <v>0</v>
      </c>
      <c r="K16" s="39">
        <v>3778</v>
      </c>
      <c r="L16" s="30">
        <f t="shared" si="4"/>
        <v>0.11907838749330224</v>
      </c>
      <c r="M16" s="32">
        <v>31727</v>
      </c>
    </row>
    <row r="17" spans="1:13" x14ac:dyDescent="0.2">
      <c r="A17" s="18" t="s">
        <v>40</v>
      </c>
      <c r="B17" s="19" t="s">
        <v>41</v>
      </c>
      <c r="C17" s="29">
        <v>1180</v>
      </c>
      <c r="D17" s="30">
        <f t="shared" si="0"/>
        <v>0.31258278145695362</v>
      </c>
      <c r="E17" s="39">
        <v>17</v>
      </c>
      <c r="F17" s="47">
        <f t="shared" si="1"/>
        <v>4.5033112582781457E-3</v>
      </c>
      <c r="G17" s="39">
        <v>2578</v>
      </c>
      <c r="H17" s="30">
        <f t="shared" si="2"/>
        <v>0.6829139072847682</v>
      </c>
      <c r="I17" s="39">
        <v>0</v>
      </c>
      <c r="J17" s="30">
        <f t="shared" si="3"/>
        <v>0</v>
      </c>
      <c r="K17" s="39">
        <v>3775</v>
      </c>
      <c r="L17" s="30">
        <f t="shared" si="4"/>
        <v>0.16733897779156878</v>
      </c>
      <c r="M17" s="32">
        <v>22559</v>
      </c>
    </row>
    <row r="18" spans="1:13" x14ac:dyDescent="0.2">
      <c r="A18" s="18" t="s">
        <v>42</v>
      </c>
      <c r="B18" s="19" t="s">
        <v>41</v>
      </c>
      <c r="C18" s="29">
        <v>3133</v>
      </c>
      <c r="D18" s="30">
        <f t="shared" si="0"/>
        <v>0.37606529828351937</v>
      </c>
      <c r="E18" s="39">
        <v>39</v>
      </c>
      <c r="F18" s="47">
        <f t="shared" si="1"/>
        <v>4.6813107670147644E-3</v>
      </c>
      <c r="G18" s="39">
        <v>5159</v>
      </c>
      <c r="H18" s="30">
        <f t="shared" si="2"/>
        <v>0.61925339094946585</v>
      </c>
      <c r="I18" s="39">
        <v>0</v>
      </c>
      <c r="J18" s="30">
        <f t="shared" si="3"/>
        <v>0</v>
      </c>
      <c r="K18" s="39">
        <v>8331</v>
      </c>
      <c r="L18" s="30">
        <f t="shared" si="4"/>
        <v>0.27539585468248984</v>
      </c>
      <c r="M18" s="32">
        <v>30251</v>
      </c>
    </row>
    <row r="19" spans="1:13" x14ac:dyDescent="0.2">
      <c r="A19" s="18" t="s">
        <v>43</v>
      </c>
      <c r="B19" s="19" t="s">
        <v>44</v>
      </c>
      <c r="C19" s="29">
        <v>6265</v>
      </c>
      <c r="D19" s="30">
        <f t="shared" si="0"/>
        <v>0.29684908789386399</v>
      </c>
      <c r="E19" s="39">
        <v>84</v>
      </c>
      <c r="F19" s="47">
        <f t="shared" si="1"/>
        <v>3.9800995024875619E-3</v>
      </c>
      <c r="G19" s="39">
        <v>11198</v>
      </c>
      <c r="H19" s="30">
        <f t="shared" si="2"/>
        <v>0.53058516939113953</v>
      </c>
      <c r="I19" s="39">
        <v>3558</v>
      </c>
      <c r="J19" s="30">
        <f t="shared" si="3"/>
        <v>0.16858564321250888</v>
      </c>
      <c r="K19" s="39">
        <v>21105</v>
      </c>
      <c r="L19" s="30">
        <f t="shared" si="4"/>
        <v>0.24815981939185852</v>
      </c>
      <c r="M19" s="32">
        <v>85046</v>
      </c>
    </row>
    <row r="20" spans="1:13" x14ac:dyDescent="0.2">
      <c r="A20" s="18" t="s">
        <v>45</v>
      </c>
      <c r="B20" s="19" t="s">
        <v>46</v>
      </c>
      <c r="C20" s="29">
        <v>4584</v>
      </c>
      <c r="D20" s="30">
        <f t="shared" si="0"/>
        <v>0.32132342632833311</v>
      </c>
      <c r="E20" s="39">
        <v>16</v>
      </c>
      <c r="F20" s="47">
        <f t="shared" si="1"/>
        <v>1.1215477358755082E-3</v>
      </c>
      <c r="G20" s="39">
        <v>9666</v>
      </c>
      <c r="H20" s="30">
        <f t="shared" si="2"/>
        <v>0.67755502593579142</v>
      </c>
      <c r="I20" s="39">
        <v>0</v>
      </c>
      <c r="J20" s="30">
        <f t="shared" si="3"/>
        <v>0</v>
      </c>
      <c r="K20" s="39">
        <v>14266</v>
      </c>
      <c r="L20" s="30">
        <f t="shared" si="4"/>
        <v>0.36293789910194113</v>
      </c>
      <c r="M20" s="32">
        <v>39307</v>
      </c>
    </row>
    <row r="21" spans="1:13" x14ac:dyDescent="0.2">
      <c r="A21" s="18" t="s">
        <v>47</v>
      </c>
      <c r="B21" s="19" t="s">
        <v>48</v>
      </c>
      <c r="C21" s="29">
        <v>11248</v>
      </c>
      <c r="D21" s="30">
        <f t="shared" si="0"/>
        <v>0.30018681611956233</v>
      </c>
      <c r="E21" s="39">
        <v>248</v>
      </c>
      <c r="F21" s="47">
        <f t="shared" si="1"/>
        <v>6.6186282359220706E-3</v>
      </c>
      <c r="G21" s="39">
        <v>25974</v>
      </c>
      <c r="H21" s="30">
        <f t="shared" si="2"/>
        <v>0.6931945556445156</v>
      </c>
      <c r="I21" s="39">
        <v>0</v>
      </c>
      <c r="J21" s="30">
        <f t="shared" si="3"/>
        <v>0</v>
      </c>
      <c r="K21" s="39">
        <v>37470</v>
      </c>
      <c r="L21" s="30">
        <f t="shared" si="4"/>
        <v>0.24162346204441693</v>
      </c>
      <c r="M21" s="32">
        <v>155076</v>
      </c>
    </row>
    <row r="22" spans="1:13" x14ac:dyDescent="0.2">
      <c r="A22" s="18" t="s">
        <v>49</v>
      </c>
      <c r="B22" s="19" t="s">
        <v>50</v>
      </c>
      <c r="C22" s="29">
        <v>3481</v>
      </c>
      <c r="D22" s="30">
        <f t="shared" si="0"/>
        <v>0.47412149278125854</v>
      </c>
      <c r="E22" s="39">
        <v>79</v>
      </c>
      <c r="F22" s="47">
        <f t="shared" si="1"/>
        <v>1.0760010896213566E-2</v>
      </c>
      <c r="G22" s="39">
        <v>3782</v>
      </c>
      <c r="H22" s="30">
        <f t="shared" si="2"/>
        <v>0.51511849632252793</v>
      </c>
      <c r="I22" s="39">
        <v>0</v>
      </c>
      <c r="J22" s="30">
        <f t="shared" si="3"/>
        <v>0</v>
      </c>
      <c r="K22" s="39">
        <v>7342</v>
      </c>
      <c r="L22" s="30">
        <f t="shared" si="4"/>
        <v>0.2048091943762553</v>
      </c>
      <c r="M22" s="32">
        <v>35848</v>
      </c>
    </row>
    <row r="23" spans="1:13" x14ac:dyDescent="0.2">
      <c r="A23" s="18" t="s">
        <v>51</v>
      </c>
      <c r="B23" s="19" t="s">
        <v>52</v>
      </c>
      <c r="C23" s="29">
        <v>9882</v>
      </c>
      <c r="D23" s="30">
        <f t="shared" si="0"/>
        <v>0.34594783826360931</v>
      </c>
      <c r="E23" s="39">
        <v>200</v>
      </c>
      <c r="F23" s="47">
        <f t="shared" si="1"/>
        <v>7.0015753544547523E-3</v>
      </c>
      <c r="G23" s="39">
        <v>18483</v>
      </c>
      <c r="H23" s="30">
        <f t="shared" si="2"/>
        <v>0.64705058638193591</v>
      </c>
      <c r="I23" s="39">
        <v>0</v>
      </c>
      <c r="J23" s="30">
        <f t="shared" si="3"/>
        <v>0</v>
      </c>
      <c r="K23" s="39">
        <v>28565</v>
      </c>
      <c r="L23" s="30">
        <f t="shared" si="4"/>
        <v>0.26195847547778878</v>
      </c>
      <c r="M23" s="32">
        <v>109044</v>
      </c>
    </row>
    <row r="24" spans="1:13" x14ac:dyDescent="0.2">
      <c r="A24" s="18" t="s">
        <v>53</v>
      </c>
      <c r="B24" s="19" t="s">
        <v>54</v>
      </c>
      <c r="C24" s="29">
        <v>11424</v>
      </c>
      <c r="D24" s="30">
        <f t="shared" si="0"/>
        <v>0.33101529902642557</v>
      </c>
      <c r="E24" s="39">
        <v>112</v>
      </c>
      <c r="F24" s="47">
        <f t="shared" si="1"/>
        <v>3.2452480296708392E-3</v>
      </c>
      <c r="G24" s="39">
        <v>22976</v>
      </c>
      <c r="H24" s="30">
        <f t="shared" si="2"/>
        <v>0.66573945294390358</v>
      </c>
      <c r="I24" s="39">
        <v>0</v>
      </c>
      <c r="J24" s="30">
        <f t="shared" si="3"/>
        <v>0</v>
      </c>
      <c r="K24" s="39">
        <v>34512</v>
      </c>
      <c r="L24" s="30">
        <f t="shared" si="4"/>
        <v>0.23138501146466067</v>
      </c>
      <c r="M24" s="32">
        <v>149154</v>
      </c>
    </row>
    <row r="25" spans="1:13" x14ac:dyDescent="0.2">
      <c r="A25" s="18" t="s">
        <v>55</v>
      </c>
      <c r="B25" s="19" t="s">
        <v>56</v>
      </c>
      <c r="C25" s="29">
        <v>2092</v>
      </c>
      <c r="D25" s="30">
        <f t="shared" si="0"/>
        <v>0.45507939960844029</v>
      </c>
      <c r="E25" s="39">
        <v>31</v>
      </c>
      <c r="F25" s="47">
        <f t="shared" si="1"/>
        <v>6.743528388079182E-3</v>
      </c>
      <c r="G25" s="39">
        <v>2472</v>
      </c>
      <c r="H25" s="30">
        <f t="shared" si="2"/>
        <v>0.5377420056558625</v>
      </c>
      <c r="I25" s="39">
        <v>2</v>
      </c>
      <c r="J25" s="30">
        <f t="shared" si="3"/>
        <v>4.3506634761801175E-4</v>
      </c>
      <c r="K25" s="39">
        <v>4597</v>
      </c>
      <c r="L25" s="30">
        <f t="shared" si="4"/>
        <v>0.27092173503064593</v>
      </c>
      <c r="M25" s="32">
        <v>16968</v>
      </c>
    </row>
    <row r="26" spans="1:13" x14ac:dyDescent="0.2">
      <c r="A26" s="18" t="s">
        <v>57</v>
      </c>
      <c r="B26" s="19" t="s">
        <v>58</v>
      </c>
      <c r="C26" s="29">
        <v>13180</v>
      </c>
      <c r="D26" s="30">
        <f t="shared" si="0"/>
        <v>0.33428868541862178</v>
      </c>
      <c r="E26" s="39">
        <v>195</v>
      </c>
      <c r="F26" s="47">
        <f t="shared" si="1"/>
        <v>4.945849291094935E-3</v>
      </c>
      <c r="G26" s="39">
        <v>25185</v>
      </c>
      <c r="H26" s="30">
        <f t="shared" si="2"/>
        <v>0.63877545844218431</v>
      </c>
      <c r="I26" s="39">
        <v>867</v>
      </c>
      <c r="J26" s="30">
        <f t="shared" si="3"/>
        <v>2.1990006848099018E-2</v>
      </c>
      <c r="K26" s="39">
        <v>39427</v>
      </c>
      <c r="L26" s="30">
        <f t="shared" si="4"/>
        <v>0.21552581805459892</v>
      </c>
      <c r="M26" s="32">
        <v>182934</v>
      </c>
    </row>
    <row r="27" spans="1:13" x14ac:dyDescent="0.2">
      <c r="A27" s="18" t="s">
        <v>59</v>
      </c>
      <c r="B27" s="19" t="s">
        <v>60</v>
      </c>
      <c r="C27" s="29">
        <v>290</v>
      </c>
      <c r="D27" s="30">
        <f t="shared" si="0"/>
        <v>0.27255639097744361</v>
      </c>
      <c r="E27" s="39">
        <v>0</v>
      </c>
      <c r="F27" s="47">
        <f t="shared" si="1"/>
        <v>0</v>
      </c>
      <c r="G27" s="39">
        <v>774</v>
      </c>
      <c r="H27" s="30">
        <f t="shared" si="2"/>
        <v>0.72744360902255634</v>
      </c>
      <c r="I27" s="39">
        <v>0</v>
      </c>
      <c r="J27" s="30">
        <f t="shared" si="3"/>
        <v>0</v>
      </c>
      <c r="K27" s="39">
        <v>1064</v>
      </c>
      <c r="L27" s="30">
        <f t="shared" si="4"/>
        <v>7.2911669978756935E-2</v>
      </c>
      <c r="M27" s="32">
        <v>14593</v>
      </c>
    </row>
    <row r="28" spans="1:13" x14ac:dyDescent="0.2">
      <c r="A28" s="18" t="s">
        <v>61</v>
      </c>
      <c r="B28" s="19" t="s">
        <v>60</v>
      </c>
      <c r="C28" s="29">
        <v>19508</v>
      </c>
      <c r="D28" s="30">
        <f t="shared" si="0"/>
        <v>0.32533938160835196</v>
      </c>
      <c r="E28" s="39">
        <v>189</v>
      </c>
      <c r="F28" s="47">
        <f t="shared" si="1"/>
        <v>3.1519962643007239E-3</v>
      </c>
      <c r="G28" s="39">
        <v>39950</v>
      </c>
      <c r="H28" s="30">
        <f t="shared" si="2"/>
        <v>0.66625529502017944</v>
      </c>
      <c r="I28" s="39">
        <v>315</v>
      </c>
      <c r="J28" s="30">
        <f t="shared" si="3"/>
        <v>5.253327107167873E-3</v>
      </c>
      <c r="K28" s="39">
        <v>59962</v>
      </c>
      <c r="L28" s="30">
        <f t="shared" si="4"/>
        <v>0.25108979217527122</v>
      </c>
      <c r="M28" s="32">
        <v>238807</v>
      </c>
    </row>
    <row r="29" spans="1:13" x14ac:dyDescent="0.2">
      <c r="A29" s="18" t="s">
        <v>62</v>
      </c>
      <c r="B29" s="19" t="s">
        <v>60</v>
      </c>
      <c r="C29" s="29">
        <v>472</v>
      </c>
      <c r="D29" s="30">
        <f t="shared" si="0"/>
        <v>0.34054834054834054</v>
      </c>
      <c r="E29" s="39">
        <v>9</v>
      </c>
      <c r="F29" s="47">
        <f t="shared" si="1"/>
        <v>6.4935064935064939E-3</v>
      </c>
      <c r="G29" s="39">
        <v>905</v>
      </c>
      <c r="H29" s="30">
        <f t="shared" si="2"/>
        <v>0.65295815295815296</v>
      </c>
      <c r="I29" s="39">
        <v>0</v>
      </c>
      <c r="J29" s="30">
        <f t="shared" si="3"/>
        <v>0</v>
      </c>
      <c r="K29" s="39">
        <v>1386</v>
      </c>
      <c r="L29" s="30">
        <f t="shared" si="4"/>
        <v>0.12261146496815287</v>
      </c>
      <c r="M29" s="32">
        <v>11304</v>
      </c>
    </row>
    <row r="30" spans="1:13" x14ac:dyDescent="0.2">
      <c r="A30" s="18" t="s">
        <v>63</v>
      </c>
      <c r="B30" s="19" t="s">
        <v>64</v>
      </c>
      <c r="C30" s="29">
        <v>8108</v>
      </c>
      <c r="D30" s="30">
        <f t="shared" si="0"/>
        <v>0.29260194875496209</v>
      </c>
      <c r="E30" s="39">
        <v>118</v>
      </c>
      <c r="F30" s="47">
        <f t="shared" si="1"/>
        <v>4.2583904727535185E-3</v>
      </c>
      <c r="G30" s="39">
        <v>19326</v>
      </c>
      <c r="H30" s="30">
        <f t="shared" si="2"/>
        <v>0.69743774810537718</v>
      </c>
      <c r="I30" s="39">
        <v>158</v>
      </c>
      <c r="J30" s="30">
        <f t="shared" si="3"/>
        <v>5.7019126669072533E-3</v>
      </c>
      <c r="K30" s="39">
        <v>27710</v>
      </c>
      <c r="L30" s="30">
        <f t="shared" si="4"/>
        <v>0.19949460407052505</v>
      </c>
      <c r="M30" s="32">
        <v>138901</v>
      </c>
    </row>
    <row r="31" spans="1:13" x14ac:dyDescent="0.2">
      <c r="A31" s="18" t="s">
        <v>65</v>
      </c>
      <c r="B31" s="19" t="s">
        <v>66</v>
      </c>
      <c r="C31" s="29">
        <v>3916</v>
      </c>
      <c r="D31" s="30">
        <f t="shared" si="0"/>
        <v>0.3575602629656684</v>
      </c>
      <c r="E31" s="39">
        <v>90</v>
      </c>
      <c r="F31" s="47">
        <f t="shared" si="1"/>
        <v>8.2176771365960553E-3</v>
      </c>
      <c r="G31" s="39">
        <v>6946</v>
      </c>
      <c r="H31" s="30">
        <f t="shared" si="2"/>
        <v>0.63422205989773561</v>
      </c>
      <c r="I31" s="39">
        <v>0</v>
      </c>
      <c r="J31" s="30">
        <f t="shared" si="3"/>
        <v>0</v>
      </c>
      <c r="K31" s="39">
        <v>10952</v>
      </c>
      <c r="L31" s="30">
        <f t="shared" si="4"/>
        <v>0.22843317203403971</v>
      </c>
      <c r="M31" s="32">
        <v>47944</v>
      </c>
    </row>
    <row r="32" spans="1:13" x14ac:dyDescent="0.2">
      <c r="A32" s="18" t="s">
        <v>67</v>
      </c>
      <c r="B32" s="19" t="s">
        <v>68</v>
      </c>
      <c r="C32" s="29">
        <v>8809</v>
      </c>
      <c r="D32" s="30">
        <f t="shared" si="0"/>
        <v>0.36883976049909978</v>
      </c>
      <c r="E32" s="39">
        <v>107</v>
      </c>
      <c r="F32" s="47">
        <f t="shared" si="1"/>
        <v>4.4801741824728883E-3</v>
      </c>
      <c r="G32" s="39">
        <v>14967</v>
      </c>
      <c r="H32" s="30">
        <f t="shared" si="2"/>
        <v>0.62668006531842735</v>
      </c>
      <c r="I32" s="39">
        <v>0</v>
      </c>
      <c r="J32" s="30">
        <f t="shared" si="3"/>
        <v>0</v>
      </c>
      <c r="K32" s="39">
        <v>23883</v>
      </c>
      <c r="L32" s="30">
        <f t="shared" si="4"/>
        <v>0.25663536137198856</v>
      </c>
      <c r="M32" s="32">
        <v>93062</v>
      </c>
    </row>
    <row r="33" spans="1:13" x14ac:dyDescent="0.2">
      <c r="A33" s="18" t="s">
        <v>69</v>
      </c>
      <c r="B33" s="19" t="s">
        <v>70</v>
      </c>
      <c r="C33" s="29">
        <v>9380</v>
      </c>
      <c r="D33" s="30">
        <f t="shared" si="0"/>
        <v>0.34717595676956103</v>
      </c>
      <c r="E33" s="39">
        <v>65</v>
      </c>
      <c r="F33" s="47">
        <f t="shared" si="1"/>
        <v>2.4058035383818194E-3</v>
      </c>
      <c r="G33" s="39">
        <v>17573</v>
      </c>
      <c r="H33" s="30">
        <f t="shared" si="2"/>
        <v>0.65041823969205714</v>
      </c>
      <c r="I33" s="39">
        <v>0</v>
      </c>
      <c r="J33" s="30">
        <f t="shared" si="3"/>
        <v>0</v>
      </c>
      <c r="K33" s="39">
        <v>27018</v>
      </c>
      <c r="L33" s="30">
        <f t="shared" si="4"/>
        <v>0.21803831689720291</v>
      </c>
      <c r="M33" s="32">
        <v>123914</v>
      </c>
    </row>
    <row r="34" spans="1:13" x14ac:dyDescent="0.2">
      <c r="A34" s="18" t="s">
        <v>71</v>
      </c>
      <c r="B34" s="19" t="s">
        <v>72</v>
      </c>
      <c r="C34" s="29">
        <v>32591</v>
      </c>
      <c r="D34" s="30">
        <f t="shared" si="0"/>
        <v>0.35386536373507055</v>
      </c>
      <c r="E34" s="39">
        <v>435</v>
      </c>
      <c r="F34" s="47">
        <f t="shared" si="1"/>
        <v>4.7231270358306186E-3</v>
      </c>
      <c r="G34" s="39">
        <v>59074</v>
      </c>
      <c r="H34" s="30">
        <f t="shared" si="2"/>
        <v>0.64141150922909884</v>
      </c>
      <c r="I34" s="39">
        <v>0</v>
      </c>
      <c r="J34" s="30">
        <f t="shared" si="3"/>
        <v>0</v>
      </c>
      <c r="K34" s="39">
        <v>92100</v>
      </c>
      <c r="L34" s="30">
        <f t="shared" si="4"/>
        <v>0.24540106153944535</v>
      </c>
      <c r="M34" s="32">
        <v>375304</v>
      </c>
    </row>
    <row r="35" spans="1:13" x14ac:dyDescent="0.2">
      <c r="A35" s="18" t="s">
        <v>73</v>
      </c>
      <c r="B35" s="19" t="s">
        <v>72</v>
      </c>
      <c r="C35" s="29">
        <v>12083</v>
      </c>
      <c r="D35" s="30">
        <f t="shared" si="0"/>
        <v>0.39768949741631832</v>
      </c>
      <c r="E35" s="39">
        <v>81</v>
      </c>
      <c r="F35" s="47">
        <f t="shared" si="1"/>
        <v>2.6659645196326891E-3</v>
      </c>
      <c r="G35" s="39">
        <v>18219</v>
      </c>
      <c r="H35" s="30">
        <f t="shared" si="2"/>
        <v>0.59964453806404894</v>
      </c>
      <c r="I35" s="39">
        <v>0</v>
      </c>
      <c r="J35" s="30">
        <f t="shared" si="3"/>
        <v>0</v>
      </c>
      <c r="K35" s="39">
        <v>30383</v>
      </c>
      <c r="L35" s="30">
        <f t="shared" si="4"/>
        <v>0.43518677667010425</v>
      </c>
      <c r="M35" s="32">
        <v>69816</v>
      </c>
    </row>
    <row r="36" spans="1:13" x14ac:dyDescent="0.2">
      <c r="A36" s="18" t="s">
        <v>74</v>
      </c>
      <c r="B36" s="19" t="s">
        <v>75</v>
      </c>
      <c r="C36" s="29">
        <v>3061</v>
      </c>
      <c r="D36" s="30">
        <f t="shared" si="0"/>
        <v>0.36857314870559904</v>
      </c>
      <c r="E36" s="39">
        <v>26</v>
      </c>
      <c r="F36" s="47">
        <f t="shared" si="1"/>
        <v>3.1306441902468393E-3</v>
      </c>
      <c r="G36" s="39">
        <v>5218</v>
      </c>
      <c r="H36" s="30">
        <f t="shared" si="2"/>
        <v>0.62829620710415413</v>
      </c>
      <c r="I36" s="39">
        <v>0</v>
      </c>
      <c r="J36" s="30">
        <f t="shared" si="3"/>
        <v>0</v>
      </c>
      <c r="K36" s="39">
        <v>8305</v>
      </c>
      <c r="L36" s="30">
        <f t="shared" si="4"/>
        <v>0.19790301441677588</v>
      </c>
      <c r="M36" s="32">
        <v>41965</v>
      </c>
    </row>
    <row r="37" spans="1:13" x14ac:dyDescent="0.2">
      <c r="A37" s="18" t="s">
        <v>76</v>
      </c>
      <c r="B37" s="19" t="s">
        <v>77</v>
      </c>
      <c r="C37" s="29">
        <v>1808</v>
      </c>
      <c r="D37" s="30">
        <f t="shared" si="0"/>
        <v>0.39176598049837486</v>
      </c>
      <c r="E37" s="39">
        <v>20</v>
      </c>
      <c r="F37" s="47">
        <f t="shared" si="1"/>
        <v>4.3336944745395447E-3</v>
      </c>
      <c r="G37" s="39">
        <v>2787</v>
      </c>
      <c r="H37" s="30">
        <f t="shared" si="2"/>
        <v>0.60390032502708557</v>
      </c>
      <c r="I37" s="39">
        <v>0</v>
      </c>
      <c r="J37" s="30">
        <f t="shared" si="3"/>
        <v>0</v>
      </c>
      <c r="K37" s="39">
        <v>4615</v>
      </c>
      <c r="L37" s="30">
        <f t="shared" si="4"/>
        <v>0.19181213632585203</v>
      </c>
      <c r="M37" s="32">
        <v>24060</v>
      </c>
    </row>
    <row r="38" spans="1:13" x14ac:dyDescent="0.2">
      <c r="A38" s="18" t="s">
        <v>78</v>
      </c>
      <c r="B38" s="19" t="s">
        <v>77</v>
      </c>
      <c r="C38" s="29">
        <v>2897</v>
      </c>
      <c r="D38" s="30">
        <f t="shared" si="0"/>
        <v>0.34711238916846393</v>
      </c>
      <c r="E38" s="39">
        <v>17</v>
      </c>
      <c r="F38" s="47">
        <f t="shared" si="1"/>
        <v>2.0369039060627848E-3</v>
      </c>
      <c r="G38" s="39">
        <v>5432</v>
      </c>
      <c r="H38" s="30">
        <f t="shared" si="2"/>
        <v>0.65085070692547331</v>
      </c>
      <c r="I38" s="39">
        <v>0</v>
      </c>
      <c r="J38" s="30">
        <f t="shared" si="3"/>
        <v>0</v>
      </c>
      <c r="K38" s="39">
        <v>8346</v>
      </c>
      <c r="L38" s="30">
        <f t="shared" si="4"/>
        <v>0.14238433192302444</v>
      </c>
      <c r="M38" s="32">
        <v>58616</v>
      </c>
    </row>
    <row r="39" spans="1:13" x14ac:dyDescent="0.2">
      <c r="A39" s="18" t="s">
        <v>79</v>
      </c>
      <c r="B39" s="19" t="s">
        <v>80</v>
      </c>
      <c r="C39" s="29">
        <v>1918</v>
      </c>
      <c r="D39" s="30">
        <f t="shared" si="0"/>
        <v>0.28648244958924568</v>
      </c>
      <c r="E39" s="39">
        <v>26</v>
      </c>
      <c r="F39" s="47">
        <f t="shared" si="1"/>
        <v>3.8834951456310678E-3</v>
      </c>
      <c r="G39" s="39">
        <v>4751</v>
      </c>
      <c r="H39" s="30">
        <f t="shared" si="2"/>
        <v>0.70963405526512324</v>
      </c>
      <c r="I39" s="39">
        <v>0</v>
      </c>
      <c r="J39" s="30">
        <f t="shared" si="3"/>
        <v>0</v>
      </c>
      <c r="K39" s="39">
        <v>6695</v>
      </c>
      <c r="L39" s="30">
        <f t="shared" si="4"/>
        <v>0.19509281114316521</v>
      </c>
      <c r="M39" s="32">
        <v>34317</v>
      </c>
    </row>
    <row r="40" spans="1:13" x14ac:dyDescent="0.2">
      <c r="A40" s="18" t="s">
        <v>81</v>
      </c>
      <c r="B40" s="19" t="s">
        <v>80</v>
      </c>
      <c r="C40" s="29">
        <v>7277</v>
      </c>
      <c r="D40" s="30">
        <f t="shared" si="0"/>
        <v>0.26449314869334495</v>
      </c>
      <c r="E40" s="39">
        <v>78</v>
      </c>
      <c r="F40" s="47">
        <f t="shared" si="1"/>
        <v>2.8350234434630904E-3</v>
      </c>
      <c r="G40" s="39">
        <v>16026</v>
      </c>
      <c r="H40" s="30">
        <f t="shared" si="2"/>
        <v>0.58248827826845495</v>
      </c>
      <c r="I40" s="39">
        <v>4132</v>
      </c>
      <c r="J40" s="30">
        <f t="shared" si="3"/>
        <v>0.15018354959473704</v>
      </c>
      <c r="K40" s="39">
        <v>27513</v>
      </c>
      <c r="L40" s="30">
        <f t="shared" si="4"/>
        <v>0.22814946265092212</v>
      </c>
      <c r="M40" s="32">
        <v>120592</v>
      </c>
    </row>
    <row r="41" spans="1:13" x14ac:dyDescent="0.2">
      <c r="A41" s="18" t="s">
        <v>82</v>
      </c>
      <c r="B41" s="19" t="s">
        <v>83</v>
      </c>
      <c r="C41" s="29">
        <v>17377</v>
      </c>
      <c r="D41" s="30">
        <f t="shared" si="0"/>
        <v>0.27024463072113963</v>
      </c>
      <c r="E41" s="39">
        <v>444</v>
      </c>
      <c r="F41" s="47">
        <f t="shared" si="1"/>
        <v>6.9050248052129823E-3</v>
      </c>
      <c r="G41" s="39">
        <v>42151</v>
      </c>
      <c r="H41" s="30">
        <f t="shared" si="2"/>
        <v>0.65552635262282077</v>
      </c>
      <c r="I41" s="39">
        <v>4329</v>
      </c>
      <c r="J41" s="30">
        <f t="shared" si="3"/>
        <v>6.7323991850826576E-2</v>
      </c>
      <c r="K41" s="39">
        <v>64301</v>
      </c>
      <c r="L41" s="30">
        <f t="shared" si="4"/>
        <v>0.32897436290986859</v>
      </c>
      <c r="M41" s="32">
        <v>195459</v>
      </c>
    </row>
    <row r="42" spans="1:13" x14ac:dyDescent="0.2">
      <c r="A42" s="18" t="s">
        <v>84</v>
      </c>
      <c r="B42" s="19" t="s">
        <v>85</v>
      </c>
      <c r="C42" s="29">
        <v>6513</v>
      </c>
      <c r="D42" s="30">
        <f t="shared" si="0"/>
        <v>0.29764189744995889</v>
      </c>
      <c r="E42" s="39">
        <v>60</v>
      </c>
      <c r="F42" s="47">
        <f t="shared" si="1"/>
        <v>2.741979709350151E-3</v>
      </c>
      <c r="G42" s="39">
        <v>15309</v>
      </c>
      <c r="H42" s="30">
        <f t="shared" si="2"/>
        <v>0.69961612284069097</v>
      </c>
      <c r="I42" s="39">
        <v>0</v>
      </c>
      <c r="J42" s="30">
        <f t="shared" si="3"/>
        <v>0</v>
      </c>
      <c r="K42" s="39">
        <v>21882</v>
      </c>
      <c r="L42" s="30">
        <f t="shared" si="4"/>
        <v>0.24018703898840885</v>
      </c>
      <c r="M42" s="32">
        <v>91104</v>
      </c>
    </row>
    <row r="43" spans="1:13" x14ac:dyDescent="0.2">
      <c r="A43" s="18" t="s">
        <v>86</v>
      </c>
      <c r="B43" s="19" t="s">
        <v>87</v>
      </c>
      <c r="C43" s="29">
        <v>2914</v>
      </c>
      <c r="D43" s="30">
        <f t="shared" si="0"/>
        <v>0.3255502178527539</v>
      </c>
      <c r="E43" s="39">
        <v>28</v>
      </c>
      <c r="F43" s="47">
        <f t="shared" si="1"/>
        <v>3.128142107027148E-3</v>
      </c>
      <c r="G43" s="39">
        <v>6009</v>
      </c>
      <c r="H43" s="30">
        <f t="shared" si="2"/>
        <v>0.67132164004021899</v>
      </c>
      <c r="I43" s="39">
        <v>0</v>
      </c>
      <c r="J43" s="30">
        <f t="shared" si="3"/>
        <v>0</v>
      </c>
      <c r="K43" s="39">
        <v>8951</v>
      </c>
      <c r="L43" s="30">
        <f t="shared" si="4"/>
        <v>0.31606638418079097</v>
      </c>
      <c r="M43" s="32">
        <v>28320</v>
      </c>
    </row>
    <row r="44" spans="1:13" x14ac:dyDescent="0.2">
      <c r="A44" s="18" t="s">
        <v>88</v>
      </c>
      <c r="B44" s="19" t="s">
        <v>89</v>
      </c>
      <c r="C44" s="29">
        <v>257</v>
      </c>
      <c r="D44" s="30">
        <f t="shared" si="0"/>
        <v>0.26910994764397905</v>
      </c>
      <c r="E44" s="39">
        <v>2</v>
      </c>
      <c r="F44" s="47">
        <f t="shared" si="1"/>
        <v>2.0942408376963353E-3</v>
      </c>
      <c r="G44" s="39">
        <v>696</v>
      </c>
      <c r="H44" s="30">
        <f t="shared" si="2"/>
        <v>0.72879581151832462</v>
      </c>
      <c r="I44" s="39">
        <v>0</v>
      </c>
      <c r="J44" s="30">
        <f t="shared" si="3"/>
        <v>0</v>
      </c>
      <c r="K44" s="39">
        <v>955</v>
      </c>
      <c r="L44" s="30">
        <f t="shared" si="4"/>
        <v>0.10568835768038955</v>
      </c>
      <c r="M44" s="32">
        <v>9036</v>
      </c>
    </row>
    <row r="45" spans="1:13" x14ac:dyDescent="0.2">
      <c r="A45" s="18" t="s">
        <v>90</v>
      </c>
      <c r="B45" s="19" t="s">
        <v>89</v>
      </c>
      <c r="C45" s="29">
        <v>27378</v>
      </c>
      <c r="D45" s="30">
        <f t="shared" si="0"/>
        <v>0.24027592501579723</v>
      </c>
      <c r="E45" s="39">
        <v>300</v>
      </c>
      <c r="F45" s="47">
        <f t="shared" si="1"/>
        <v>2.6328722881415433E-3</v>
      </c>
      <c r="G45" s="39">
        <v>63360</v>
      </c>
      <c r="H45" s="30">
        <f t="shared" si="2"/>
        <v>0.55606262725549394</v>
      </c>
      <c r="I45" s="39">
        <v>22906</v>
      </c>
      <c r="J45" s="30">
        <f t="shared" si="3"/>
        <v>0.20102857544056729</v>
      </c>
      <c r="K45" s="39">
        <v>113944</v>
      </c>
      <c r="L45" s="30">
        <f t="shared" si="4"/>
        <v>0.268056855982723</v>
      </c>
      <c r="M45" s="32">
        <v>425074</v>
      </c>
    </row>
    <row r="46" spans="1:13" x14ac:dyDescent="0.2">
      <c r="A46" s="18" t="s">
        <v>91</v>
      </c>
      <c r="B46" s="19" t="s">
        <v>92</v>
      </c>
      <c r="C46" s="29">
        <v>2063</v>
      </c>
      <c r="D46" s="30">
        <f t="shared" si="0"/>
        <v>0.21949143525907011</v>
      </c>
      <c r="E46" s="39">
        <v>91</v>
      </c>
      <c r="F46" s="47">
        <f t="shared" si="1"/>
        <v>9.6818810511756573E-3</v>
      </c>
      <c r="G46" s="39">
        <v>7245</v>
      </c>
      <c r="H46" s="30">
        <f t="shared" si="2"/>
        <v>0.77082668368975427</v>
      </c>
      <c r="I46" s="39">
        <v>0</v>
      </c>
      <c r="J46" s="30">
        <f t="shared" si="3"/>
        <v>0</v>
      </c>
      <c r="K46" s="39">
        <v>9399</v>
      </c>
      <c r="L46" s="30">
        <f t="shared" si="4"/>
        <v>0.20701731201268667</v>
      </c>
      <c r="M46" s="32">
        <v>45402</v>
      </c>
    </row>
    <row r="47" spans="1:13" x14ac:dyDescent="0.2">
      <c r="A47" s="18" t="s">
        <v>93</v>
      </c>
      <c r="B47" s="19" t="s">
        <v>94</v>
      </c>
      <c r="C47" s="29">
        <v>6393</v>
      </c>
      <c r="D47" s="30">
        <f t="shared" si="0"/>
        <v>0.3234178175747458</v>
      </c>
      <c r="E47" s="39">
        <v>49</v>
      </c>
      <c r="F47" s="47">
        <f t="shared" si="1"/>
        <v>2.4788789396468862E-3</v>
      </c>
      <c r="G47" s="39">
        <v>13325</v>
      </c>
      <c r="H47" s="30">
        <f t="shared" si="2"/>
        <v>0.67410330348560732</v>
      </c>
      <c r="I47" s="39">
        <v>0</v>
      </c>
      <c r="J47" s="30">
        <f t="shared" si="3"/>
        <v>0</v>
      </c>
      <c r="K47" s="39">
        <v>19767</v>
      </c>
      <c r="L47" s="30">
        <f t="shared" si="4"/>
        <v>0.23362210587275886</v>
      </c>
      <c r="M47" s="32">
        <v>84611</v>
      </c>
    </row>
    <row r="48" spans="1:13" x14ac:dyDescent="0.2">
      <c r="A48" s="18" t="s">
        <v>95</v>
      </c>
      <c r="B48" s="19" t="s">
        <v>96</v>
      </c>
      <c r="C48" s="29">
        <v>18542</v>
      </c>
      <c r="D48" s="30">
        <f t="shared" si="0"/>
        <v>0.33031085775362962</v>
      </c>
      <c r="E48" s="39">
        <v>333</v>
      </c>
      <c r="F48" s="47">
        <f t="shared" si="1"/>
        <v>5.9321279059410346E-3</v>
      </c>
      <c r="G48" s="39">
        <v>34931</v>
      </c>
      <c r="H48" s="30">
        <f t="shared" si="2"/>
        <v>0.62226774739467361</v>
      </c>
      <c r="I48" s="39">
        <v>2329</v>
      </c>
      <c r="J48" s="30">
        <f t="shared" si="3"/>
        <v>4.1489266945755769E-2</v>
      </c>
      <c r="K48" s="39">
        <v>56135</v>
      </c>
      <c r="L48" s="30">
        <f t="shared" si="4"/>
        <v>0.29025636252701681</v>
      </c>
      <c r="M48" s="32">
        <v>193398</v>
      </c>
    </row>
    <row r="49" spans="1:13" x14ac:dyDescent="0.2">
      <c r="A49" s="18" t="s">
        <v>97</v>
      </c>
      <c r="B49" s="19" t="s">
        <v>98</v>
      </c>
      <c r="C49" s="29">
        <v>7700</v>
      </c>
      <c r="D49" s="30">
        <f t="shared" si="0"/>
        <v>0.346378767431399</v>
      </c>
      <c r="E49" s="39">
        <v>114</v>
      </c>
      <c r="F49" s="47">
        <f t="shared" si="1"/>
        <v>5.1282051282051282E-3</v>
      </c>
      <c r="G49" s="39">
        <v>14416</v>
      </c>
      <c r="H49" s="30">
        <f t="shared" si="2"/>
        <v>0.64849302744039583</v>
      </c>
      <c r="I49" s="39">
        <v>0</v>
      </c>
      <c r="J49" s="30">
        <f t="shared" si="3"/>
        <v>0</v>
      </c>
      <c r="K49" s="39">
        <v>22230</v>
      </c>
      <c r="L49" s="30">
        <f t="shared" si="4"/>
        <v>0.36638428321851207</v>
      </c>
      <c r="M49" s="32">
        <v>60674</v>
      </c>
    </row>
    <row r="50" spans="1:13" x14ac:dyDescent="0.2">
      <c r="A50" s="33"/>
      <c r="B50" s="34"/>
      <c r="C50" s="35"/>
      <c r="D50" s="36"/>
      <c r="E50" s="35"/>
      <c r="F50" s="48"/>
      <c r="G50" s="35"/>
      <c r="H50" s="36"/>
      <c r="I50" s="35"/>
      <c r="J50" s="36"/>
      <c r="K50" s="35"/>
      <c r="L50" s="48"/>
      <c r="M50" s="37"/>
    </row>
    <row r="51" spans="1:13" x14ac:dyDescent="0.2">
      <c r="A51" s="12" t="s">
        <v>108</v>
      </c>
      <c r="B51" s="12"/>
      <c r="C51" s="25">
        <f>SUM(C2:C49)</f>
        <v>404416</v>
      </c>
      <c r="D51" s="38">
        <f>C51/K51</f>
        <v>0.31891290016307761</v>
      </c>
      <c r="E51" s="25">
        <f>SUM(E2:E49)</f>
        <v>5551</v>
      </c>
      <c r="F51" s="44">
        <f>E51/K51</f>
        <v>4.3773874149520388E-3</v>
      </c>
      <c r="G51" s="25">
        <f t="shared" ref="G51:M51" si="5">SUM(G2:G49)</f>
        <v>815348</v>
      </c>
      <c r="H51" s="38">
        <f>G51/K51</f>
        <v>0.64296416393556388</v>
      </c>
      <c r="I51" s="25">
        <f t="shared" si="5"/>
        <v>42793</v>
      </c>
      <c r="J51" s="38">
        <f>I51/K51</f>
        <v>3.3745548486406519E-2</v>
      </c>
      <c r="K51" s="25">
        <f t="shared" si="5"/>
        <v>1268108</v>
      </c>
      <c r="L51" s="38">
        <f>K51/M51</f>
        <v>0.23776763455601987</v>
      </c>
      <c r="M51" s="25">
        <f t="shared" si="5"/>
        <v>5333392</v>
      </c>
    </row>
    <row r="52" spans="1:13" x14ac:dyDescent="0.2">
      <c r="A52" s="12" t="s">
        <v>99</v>
      </c>
      <c r="B52" s="12"/>
      <c r="C52" s="25">
        <f>AVERAGE(C2:C49)</f>
        <v>8425.3333333333339</v>
      </c>
      <c r="D52" s="38">
        <f>AVERAGE(D2:D49)</f>
        <v>0.32694790149755198</v>
      </c>
      <c r="E52" s="25">
        <f t="shared" ref="E52:M52" si="6">AVERAGE(E2:E49)</f>
        <v>115.64583333333333</v>
      </c>
      <c r="F52" s="44">
        <f t="shared" si="6"/>
        <v>4.7941484695416302E-3</v>
      </c>
      <c r="G52" s="25">
        <f t="shared" si="6"/>
        <v>16986.416666666668</v>
      </c>
      <c r="H52" s="38">
        <f t="shared" si="6"/>
        <v>0.65306688662874424</v>
      </c>
      <c r="I52" s="25">
        <f t="shared" si="6"/>
        <v>891.52083333333337</v>
      </c>
      <c r="J52" s="38">
        <f t="shared" si="6"/>
        <v>1.5191063404162057E-2</v>
      </c>
      <c r="K52" s="25">
        <f t="shared" si="6"/>
        <v>26418.916666666668</v>
      </c>
      <c r="L52" s="38">
        <f t="shared" si="6"/>
        <v>0.2325746105967528</v>
      </c>
      <c r="M52" s="25">
        <f t="shared" si="6"/>
        <v>111112.33333333333</v>
      </c>
    </row>
    <row r="53" spans="1:13" x14ac:dyDescent="0.2">
      <c r="A53" s="12" t="s">
        <v>100</v>
      </c>
      <c r="B53" s="12"/>
      <c r="C53" s="25">
        <f>MEDIAN(C2:C49)</f>
        <v>6329</v>
      </c>
      <c r="D53" s="38">
        <f>MEDIAN(D2:D49)</f>
        <v>0.32877111749014398</v>
      </c>
      <c r="E53" s="25">
        <f t="shared" ref="E53:M53" si="7">MEDIAN(E2:E49)</f>
        <v>80</v>
      </c>
      <c r="F53" s="44">
        <f t="shared" si="7"/>
        <v>4.0572332137760805E-3</v>
      </c>
      <c r="G53" s="25">
        <f t="shared" si="7"/>
        <v>12261.5</v>
      </c>
      <c r="H53" s="38">
        <f t="shared" si="7"/>
        <v>0.65424225279048687</v>
      </c>
      <c r="I53" s="25">
        <f t="shared" si="7"/>
        <v>0</v>
      </c>
      <c r="J53" s="45">
        <f t="shared" si="7"/>
        <v>0</v>
      </c>
      <c r="K53" s="25">
        <f t="shared" si="7"/>
        <v>20436</v>
      </c>
      <c r="L53" s="38">
        <f t="shared" si="7"/>
        <v>0.23465140884952435</v>
      </c>
      <c r="M53" s="25">
        <f t="shared" si="7"/>
        <v>77213.5</v>
      </c>
    </row>
  </sheetData>
  <autoFilter ref="A1:M49" xr:uid="{CD8C355F-E731-4DB5-A4FE-C0CF63E9CCA1}"/>
  <sortState xmlns:xlrd2="http://schemas.microsoft.com/office/spreadsheetml/2017/richdata2" ref="A2:M50">
    <sortCondition ref="B2:B50"/>
  </sortState>
  <conditionalFormatting sqref="A2:M49">
    <cfRule type="expression" dxfId="4" priority="1">
      <formula>MOD(ROW(),2)=0</formula>
    </cfRule>
  </conditionalFormatting>
  <pageMargins left="0.7" right="0.7" top="0.75" bottom="0.75" header="0.3" footer="0.3"/>
  <ignoredErrors>
    <ignoredError sqref="D51 F51:F53 H51:H53 J51:J53 K51:L5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E8F99-10D6-4C5F-B30E-6C941A05F7F6}">
  <sheetPr>
    <tabColor theme="7" tint="0.39997558519241921"/>
  </sheetPr>
  <dimension ref="A1:M44"/>
  <sheetViews>
    <sheetView showGridLines="0"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2.75" x14ac:dyDescent="0.2"/>
  <cols>
    <col min="1" max="1" width="36.7109375" style="2" hidden="1" customWidth="1"/>
    <col min="2" max="2" width="15.140625" style="2" bestFit="1" customWidth="1"/>
    <col min="3" max="3" width="15.140625" style="24" customWidth="1"/>
    <col min="4" max="4" width="15.140625" style="1" customWidth="1"/>
    <col min="5" max="5" width="12.5703125" style="24" customWidth="1"/>
    <col min="6" max="6" width="14.5703125" style="1" customWidth="1"/>
    <col min="7" max="7" width="13.28515625" style="24" customWidth="1"/>
    <col min="8" max="8" width="13.5703125" style="1" customWidth="1"/>
    <col min="9" max="9" width="16" style="24" customWidth="1"/>
    <col min="10" max="10" width="15" style="1" customWidth="1"/>
    <col min="11" max="11" width="15.85546875" style="24" customWidth="1"/>
    <col min="12" max="12" width="15.140625" style="1" customWidth="1"/>
    <col min="13" max="13" width="19" style="24" customWidth="1"/>
    <col min="14" max="16384" width="9.140625" style="2"/>
  </cols>
  <sheetData>
    <row r="1" spans="1:13" ht="38.25" x14ac:dyDescent="0.2">
      <c r="A1" s="14" t="s">
        <v>0</v>
      </c>
      <c r="B1" s="95" t="s">
        <v>1</v>
      </c>
      <c r="C1" s="26" t="s">
        <v>127</v>
      </c>
      <c r="D1" s="16" t="s">
        <v>128</v>
      </c>
      <c r="E1" s="51" t="s">
        <v>129</v>
      </c>
      <c r="F1" s="16" t="s">
        <v>130</v>
      </c>
      <c r="G1" s="51" t="s">
        <v>131</v>
      </c>
      <c r="H1" s="16" t="s">
        <v>132</v>
      </c>
      <c r="I1" s="51" t="s">
        <v>133</v>
      </c>
      <c r="J1" s="16" t="s">
        <v>134</v>
      </c>
      <c r="K1" s="51" t="s">
        <v>135</v>
      </c>
      <c r="L1" s="16" t="s">
        <v>136</v>
      </c>
      <c r="M1" s="46" t="s">
        <v>137</v>
      </c>
    </row>
    <row r="2" spans="1:13" x14ac:dyDescent="0.2">
      <c r="A2" s="18" t="s">
        <v>12</v>
      </c>
      <c r="B2" s="19" t="s">
        <v>13</v>
      </c>
      <c r="C2" s="29">
        <v>19576</v>
      </c>
      <c r="D2" s="30">
        <f>C2/K2</f>
        <v>0.30773584015845817</v>
      </c>
      <c r="E2" s="39">
        <v>234</v>
      </c>
      <c r="F2" s="47">
        <f>E2/K2</f>
        <v>3.6784933897159385E-3</v>
      </c>
      <c r="G2" s="39">
        <v>39881</v>
      </c>
      <c r="H2" s="30">
        <f>G2/K2</f>
        <v>0.62693160203103138</v>
      </c>
      <c r="I2" s="39">
        <v>3922</v>
      </c>
      <c r="J2" s="30">
        <f>I2/K2</f>
        <v>6.1654064420794491E-2</v>
      </c>
      <c r="K2" s="39">
        <v>63613</v>
      </c>
      <c r="L2" s="30">
        <f>K2/M2</f>
        <v>0.21980463499500702</v>
      </c>
      <c r="M2" s="32">
        <v>289407</v>
      </c>
    </row>
    <row r="3" spans="1:13" x14ac:dyDescent="0.2">
      <c r="A3" s="18" t="s">
        <v>14</v>
      </c>
      <c r="B3" s="19" t="s">
        <v>15</v>
      </c>
      <c r="C3" s="29">
        <v>9896</v>
      </c>
      <c r="D3" s="30">
        <f t="shared" ref="D3:D40" si="0">C3/K3</f>
        <v>0.3408887357905615</v>
      </c>
      <c r="E3" s="39">
        <v>198</v>
      </c>
      <c r="F3" s="47">
        <f t="shared" ref="F3:F40" si="1">E3/K3</f>
        <v>6.8205304857044437E-3</v>
      </c>
      <c r="G3" s="39">
        <v>18936</v>
      </c>
      <c r="H3" s="30">
        <f t="shared" ref="H3:H40" si="2">G3/K3</f>
        <v>0.65229073372373403</v>
      </c>
      <c r="I3" s="39">
        <v>0</v>
      </c>
      <c r="J3" s="30">
        <f t="shared" ref="J3:J40" si="3">I3/K3</f>
        <v>0</v>
      </c>
      <c r="K3" s="39">
        <v>29030</v>
      </c>
      <c r="L3" s="30">
        <f t="shared" ref="L3:L40" si="4">K3/M3</f>
        <v>0.26377001217539842</v>
      </c>
      <c r="M3" s="32">
        <v>110058</v>
      </c>
    </row>
    <row r="4" spans="1:13" x14ac:dyDescent="0.2">
      <c r="A4" s="18"/>
      <c r="B4" s="19" t="s">
        <v>17</v>
      </c>
      <c r="C4" s="29">
        <v>5532</v>
      </c>
      <c r="D4" s="30">
        <v>0.36628484407071443</v>
      </c>
      <c r="E4" s="39">
        <v>51</v>
      </c>
      <c r="F4" s="47">
        <v>3.3768125537972588E-3</v>
      </c>
      <c r="G4" s="39">
        <v>9520</v>
      </c>
      <c r="H4" s="30">
        <v>0.63033834337548833</v>
      </c>
      <c r="I4" s="39">
        <v>0</v>
      </c>
      <c r="J4" s="30">
        <v>0</v>
      </c>
      <c r="K4" s="39">
        <v>15103</v>
      </c>
      <c r="L4" s="30">
        <v>0.26217299980905101</v>
      </c>
      <c r="M4" s="32">
        <v>57607</v>
      </c>
    </row>
    <row r="5" spans="1:13" x14ac:dyDescent="0.2">
      <c r="A5" s="18" t="s">
        <v>19</v>
      </c>
      <c r="B5" s="19" t="s">
        <v>20</v>
      </c>
      <c r="C5" s="29">
        <v>280</v>
      </c>
      <c r="D5" s="30">
        <f t="shared" si="0"/>
        <v>0.22134387351778656</v>
      </c>
      <c r="E5" s="39">
        <v>5</v>
      </c>
      <c r="F5" s="47">
        <f t="shared" si="1"/>
        <v>3.952569169960474E-3</v>
      </c>
      <c r="G5" s="39">
        <v>980</v>
      </c>
      <c r="H5" s="30">
        <f t="shared" si="2"/>
        <v>0.77470355731225293</v>
      </c>
      <c r="I5" s="39">
        <v>0</v>
      </c>
      <c r="J5" s="30">
        <f t="shared" si="3"/>
        <v>0</v>
      </c>
      <c r="K5" s="39">
        <v>1265</v>
      </c>
      <c r="L5" s="30">
        <f t="shared" si="4"/>
        <v>0.38148371531966224</v>
      </c>
      <c r="M5" s="32">
        <v>3316</v>
      </c>
    </row>
    <row r="6" spans="1:13" x14ac:dyDescent="0.2">
      <c r="A6" s="18" t="s">
        <v>21</v>
      </c>
      <c r="B6" s="19" t="s">
        <v>22</v>
      </c>
      <c r="C6" s="29">
        <v>5153</v>
      </c>
      <c r="D6" s="30">
        <f t="shared" si="0"/>
        <v>0.32771559399643857</v>
      </c>
      <c r="E6" s="39">
        <v>119</v>
      </c>
      <c r="F6" s="47">
        <f t="shared" si="1"/>
        <v>7.5680488425337068E-3</v>
      </c>
      <c r="G6" s="39">
        <v>10452</v>
      </c>
      <c r="H6" s="30">
        <f t="shared" si="2"/>
        <v>0.66471635716102773</v>
      </c>
      <c r="I6" s="39">
        <v>0</v>
      </c>
      <c r="J6" s="30">
        <f t="shared" si="3"/>
        <v>0</v>
      </c>
      <c r="K6" s="39">
        <v>15724</v>
      </c>
      <c r="L6" s="30">
        <f t="shared" si="4"/>
        <v>0.15358018421026928</v>
      </c>
      <c r="M6" s="32">
        <v>102383</v>
      </c>
    </row>
    <row r="7" spans="1:13" x14ac:dyDescent="0.2">
      <c r="A7" s="18" t="s">
        <v>23</v>
      </c>
      <c r="B7" s="19" t="s">
        <v>24</v>
      </c>
      <c r="C7" s="29">
        <v>11130</v>
      </c>
      <c r="D7" s="30">
        <f t="shared" si="0"/>
        <v>0.32982664098384945</v>
      </c>
      <c r="E7" s="39">
        <v>95</v>
      </c>
      <c r="F7" s="47">
        <f t="shared" si="1"/>
        <v>2.8152318862053639E-3</v>
      </c>
      <c r="G7" s="39">
        <v>22520</v>
      </c>
      <c r="H7" s="30">
        <f t="shared" si="2"/>
        <v>0.66735812712994513</v>
      </c>
      <c r="I7" s="39">
        <v>0</v>
      </c>
      <c r="J7" s="30">
        <f t="shared" si="3"/>
        <v>0</v>
      </c>
      <c r="K7" s="39">
        <v>33745</v>
      </c>
      <c r="L7" s="30">
        <f t="shared" si="4"/>
        <v>0.2356807118262898</v>
      </c>
      <c r="M7" s="32">
        <v>143181</v>
      </c>
    </row>
    <row r="8" spans="1:13" x14ac:dyDescent="0.2">
      <c r="A8" s="18" t="s">
        <v>25</v>
      </c>
      <c r="B8" s="19" t="s">
        <v>26</v>
      </c>
      <c r="C8" s="29">
        <v>32303</v>
      </c>
      <c r="D8" s="30">
        <f t="shared" si="0"/>
        <v>0.33304465270689637</v>
      </c>
      <c r="E8" s="39">
        <v>368</v>
      </c>
      <c r="F8" s="47">
        <f t="shared" si="1"/>
        <v>3.7940882331714658E-3</v>
      </c>
      <c r="G8" s="39">
        <v>64322</v>
      </c>
      <c r="H8" s="30">
        <f t="shared" si="2"/>
        <v>0.66316125905993217</v>
      </c>
      <c r="I8" s="39">
        <v>0</v>
      </c>
      <c r="J8" s="30">
        <f t="shared" si="3"/>
        <v>0</v>
      </c>
      <c r="K8" s="39">
        <v>96993</v>
      </c>
      <c r="L8" s="30">
        <f t="shared" si="4"/>
        <v>0.17944652477650819</v>
      </c>
      <c r="M8" s="32">
        <v>540512</v>
      </c>
    </row>
    <row r="9" spans="1:13" x14ac:dyDescent="0.2">
      <c r="A9" s="18" t="s">
        <v>27</v>
      </c>
      <c r="B9" s="19" t="s">
        <v>28</v>
      </c>
      <c r="C9" s="29">
        <v>17290</v>
      </c>
      <c r="D9" s="30">
        <f t="shared" si="0"/>
        <v>0.32286375858978189</v>
      </c>
      <c r="E9" s="39">
        <v>351</v>
      </c>
      <c r="F9" s="47">
        <f t="shared" si="1"/>
        <v>6.5543770540782793E-3</v>
      </c>
      <c r="G9" s="39">
        <v>35911</v>
      </c>
      <c r="H9" s="30">
        <f t="shared" si="2"/>
        <v>0.67058186435613987</v>
      </c>
      <c r="I9" s="39">
        <v>0</v>
      </c>
      <c r="J9" s="30">
        <f t="shared" si="3"/>
        <v>0</v>
      </c>
      <c r="K9" s="39">
        <v>53552</v>
      </c>
      <c r="L9" s="30">
        <f t="shared" si="4"/>
        <v>0.21970501959014543</v>
      </c>
      <c r="M9" s="32">
        <v>243745</v>
      </c>
    </row>
    <row r="10" spans="1:13" x14ac:dyDescent="0.2">
      <c r="A10" s="18" t="s">
        <v>29</v>
      </c>
      <c r="B10" s="19" t="s">
        <v>30</v>
      </c>
      <c r="C10" s="29">
        <v>11315</v>
      </c>
      <c r="D10" s="30">
        <f t="shared" si="0"/>
        <v>0.30149213962163601</v>
      </c>
      <c r="E10" s="39">
        <v>62</v>
      </c>
      <c r="F10" s="47">
        <f t="shared" si="1"/>
        <v>1.6520117239541699E-3</v>
      </c>
      <c r="G10" s="39">
        <v>26153</v>
      </c>
      <c r="H10" s="30">
        <f t="shared" si="2"/>
        <v>0.69685584865440986</v>
      </c>
      <c r="I10" s="39">
        <v>0</v>
      </c>
      <c r="J10" s="30">
        <f t="shared" si="3"/>
        <v>0</v>
      </c>
      <c r="K10" s="39">
        <v>37530</v>
      </c>
      <c r="L10" s="30">
        <f t="shared" si="4"/>
        <v>0.24916182572614107</v>
      </c>
      <c r="M10" s="32">
        <v>150625</v>
      </c>
    </row>
    <row r="11" spans="1:13" x14ac:dyDescent="0.2">
      <c r="A11" s="18" t="s">
        <v>31</v>
      </c>
      <c r="B11" s="19" t="s">
        <v>32</v>
      </c>
      <c r="C11" s="29">
        <v>15830</v>
      </c>
      <c r="D11" s="30">
        <f t="shared" si="0"/>
        <v>0.31807587204629478</v>
      </c>
      <c r="E11" s="39">
        <v>158</v>
      </c>
      <c r="F11" s="47">
        <f t="shared" si="1"/>
        <v>3.1747307506831699E-3</v>
      </c>
      <c r="G11" s="39">
        <v>33505</v>
      </c>
      <c r="H11" s="30">
        <f t="shared" si="2"/>
        <v>0.67322375823822533</v>
      </c>
      <c r="I11" s="39">
        <v>275</v>
      </c>
      <c r="J11" s="30">
        <f t="shared" si="3"/>
        <v>5.5256389647966569E-3</v>
      </c>
      <c r="K11" s="39">
        <v>49768</v>
      </c>
      <c r="L11" s="30">
        <f t="shared" si="4"/>
        <v>0.24426851474651889</v>
      </c>
      <c r="M11" s="32">
        <v>203743</v>
      </c>
    </row>
    <row r="12" spans="1:13" x14ac:dyDescent="0.2">
      <c r="A12" s="18" t="s">
        <v>33</v>
      </c>
      <c r="B12" s="19" t="s">
        <v>34</v>
      </c>
      <c r="C12" s="29">
        <v>3203</v>
      </c>
      <c r="D12" s="30">
        <f t="shared" si="0"/>
        <v>0.33105943152454781</v>
      </c>
      <c r="E12" s="39">
        <v>40</v>
      </c>
      <c r="F12" s="47">
        <f t="shared" si="1"/>
        <v>4.1343669250645991E-3</v>
      </c>
      <c r="G12" s="39">
        <v>6432</v>
      </c>
      <c r="H12" s="30">
        <f t="shared" si="2"/>
        <v>0.66480620155038761</v>
      </c>
      <c r="I12" s="39">
        <v>0</v>
      </c>
      <c r="J12" s="30">
        <f t="shared" si="3"/>
        <v>0</v>
      </c>
      <c r="K12" s="39">
        <v>9675</v>
      </c>
      <c r="L12" s="30">
        <f t="shared" si="4"/>
        <v>0.15740409331988417</v>
      </c>
      <c r="M12" s="32">
        <v>61466</v>
      </c>
    </row>
    <row r="13" spans="1:13" x14ac:dyDescent="0.2">
      <c r="A13" s="18" t="s">
        <v>35</v>
      </c>
      <c r="B13" s="19" t="s">
        <v>36</v>
      </c>
      <c r="C13" s="29">
        <v>2110</v>
      </c>
      <c r="D13" s="30">
        <f t="shared" si="0"/>
        <v>0.34043239754759602</v>
      </c>
      <c r="E13" s="39">
        <v>96</v>
      </c>
      <c r="F13" s="47">
        <f t="shared" si="1"/>
        <v>1.5488867376573089E-2</v>
      </c>
      <c r="G13" s="39">
        <v>3992</v>
      </c>
      <c r="H13" s="30">
        <f t="shared" si="2"/>
        <v>0.64407873507583091</v>
      </c>
      <c r="I13" s="39">
        <v>0</v>
      </c>
      <c r="J13" s="30">
        <f t="shared" si="3"/>
        <v>0</v>
      </c>
      <c r="K13" s="39">
        <v>6198</v>
      </c>
      <c r="L13" s="30">
        <f t="shared" si="4"/>
        <v>0.29127308614126601</v>
      </c>
      <c r="M13" s="32">
        <v>21279</v>
      </c>
    </row>
    <row r="14" spans="1:13" x14ac:dyDescent="0.2">
      <c r="A14" s="18"/>
      <c r="B14" s="19" t="s">
        <v>38</v>
      </c>
      <c r="C14" s="29">
        <v>3074</v>
      </c>
      <c r="D14" s="30">
        <v>0.34057168180810993</v>
      </c>
      <c r="E14" s="39">
        <v>71</v>
      </c>
      <c r="F14" s="47">
        <v>7.8661644139153553E-3</v>
      </c>
      <c r="G14" s="39">
        <v>5881</v>
      </c>
      <c r="H14" s="30">
        <v>0.65156215377797477</v>
      </c>
      <c r="I14" s="39">
        <v>0</v>
      </c>
      <c r="J14" s="30">
        <v>0</v>
      </c>
      <c r="K14" s="39">
        <v>9026</v>
      </c>
      <c r="L14" s="30">
        <v>0.16836411117328856</v>
      </c>
      <c r="M14" s="32">
        <v>53610</v>
      </c>
    </row>
    <row r="15" spans="1:13" x14ac:dyDescent="0.2">
      <c r="A15" s="18"/>
      <c r="B15" s="19" t="s">
        <v>41</v>
      </c>
      <c r="C15" s="29">
        <v>4313</v>
      </c>
      <c r="D15" s="30">
        <v>0.3562696183710557</v>
      </c>
      <c r="E15" s="39">
        <v>56</v>
      </c>
      <c r="F15" s="47">
        <v>4.625805385759128E-3</v>
      </c>
      <c r="G15" s="39">
        <v>7737</v>
      </c>
      <c r="H15" s="30">
        <v>0.63910457624318517</v>
      </c>
      <c r="I15" s="39">
        <v>0</v>
      </c>
      <c r="J15" s="30">
        <v>0</v>
      </c>
      <c r="K15" s="39">
        <v>12106</v>
      </c>
      <c r="L15" s="30">
        <v>0.22923688695322855</v>
      </c>
      <c r="M15" s="32">
        <v>52810</v>
      </c>
    </row>
    <row r="16" spans="1:13" x14ac:dyDescent="0.2">
      <c r="A16" s="18" t="s">
        <v>43</v>
      </c>
      <c r="B16" s="19" t="s">
        <v>44</v>
      </c>
      <c r="C16" s="29">
        <v>6265</v>
      </c>
      <c r="D16" s="30">
        <f t="shared" si="0"/>
        <v>0.29684908789386399</v>
      </c>
      <c r="E16" s="39">
        <v>84</v>
      </c>
      <c r="F16" s="47">
        <f t="shared" si="1"/>
        <v>3.9800995024875619E-3</v>
      </c>
      <c r="G16" s="39">
        <v>11198</v>
      </c>
      <c r="H16" s="30">
        <f t="shared" si="2"/>
        <v>0.53058516939113953</v>
      </c>
      <c r="I16" s="39">
        <v>3558</v>
      </c>
      <c r="J16" s="30">
        <f t="shared" si="3"/>
        <v>0.16858564321250888</v>
      </c>
      <c r="K16" s="39">
        <v>21105</v>
      </c>
      <c r="L16" s="30">
        <f t="shared" si="4"/>
        <v>0.24815981939185852</v>
      </c>
      <c r="M16" s="32">
        <v>85046</v>
      </c>
    </row>
    <row r="17" spans="1:13" x14ac:dyDescent="0.2">
      <c r="A17" s="18" t="s">
        <v>45</v>
      </c>
      <c r="B17" s="19" t="s">
        <v>46</v>
      </c>
      <c r="C17" s="29">
        <v>4584</v>
      </c>
      <c r="D17" s="30">
        <f t="shared" si="0"/>
        <v>0.32132342632833311</v>
      </c>
      <c r="E17" s="39">
        <v>16</v>
      </c>
      <c r="F17" s="47">
        <f t="shared" si="1"/>
        <v>1.1215477358755082E-3</v>
      </c>
      <c r="G17" s="39">
        <v>9666</v>
      </c>
      <c r="H17" s="30">
        <f t="shared" si="2"/>
        <v>0.67755502593579142</v>
      </c>
      <c r="I17" s="39">
        <v>0</v>
      </c>
      <c r="J17" s="30">
        <f t="shared" si="3"/>
        <v>0</v>
      </c>
      <c r="K17" s="39">
        <v>14266</v>
      </c>
      <c r="L17" s="30">
        <f t="shared" si="4"/>
        <v>0.36293789910194113</v>
      </c>
      <c r="M17" s="32">
        <v>39307</v>
      </c>
    </row>
    <row r="18" spans="1:13" x14ac:dyDescent="0.2">
      <c r="A18" s="18" t="s">
        <v>47</v>
      </c>
      <c r="B18" s="19" t="s">
        <v>48</v>
      </c>
      <c r="C18" s="29">
        <v>11248</v>
      </c>
      <c r="D18" s="30">
        <f t="shared" si="0"/>
        <v>0.30018681611956233</v>
      </c>
      <c r="E18" s="39">
        <v>248</v>
      </c>
      <c r="F18" s="47">
        <f t="shared" si="1"/>
        <v>6.6186282359220706E-3</v>
      </c>
      <c r="G18" s="39">
        <v>25974</v>
      </c>
      <c r="H18" s="30">
        <f t="shared" si="2"/>
        <v>0.6931945556445156</v>
      </c>
      <c r="I18" s="39">
        <v>0</v>
      </c>
      <c r="J18" s="30">
        <f t="shared" si="3"/>
        <v>0</v>
      </c>
      <c r="K18" s="39">
        <v>37470</v>
      </c>
      <c r="L18" s="30">
        <f t="shared" si="4"/>
        <v>0.24162346204441693</v>
      </c>
      <c r="M18" s="32">
        <v>155076</v>
      </c>
    </row>
    <row r="19" spans="1:13" x14ac:dyDescent="0.2">
      <c r="A19" s="18" t="s">
        <v>49</v>
      </c>
      <c r="B19" s="19" t="s">
        <v>50</v>
      </c>
      <c r="C19" s="29">
        <v>3481</v>
      </c>
      <c r="D19" s="30">
        <f t="shared" si="0"/>
        <v>0.47412149278125854</v>
      </c>
      <c r="E19" s="39">
        <v>79</v>
      </c>
      <c r="F19" s="47">
        <f t="shared" si="1"/>
        <v>1.0760010896213566E-2</v>
      </c>
      <c r="G19" s="39">
        <v>3782</v>
      </c>
      <c r="H19" s="30">
        <f t="shared" si="2"/>
        <v>0.51511849632252793</v>
      </c>
      <c r="I19" s="39">
        <v>0</v>
      </c>
      <c r="J19" s="30">
        <f t="shared" si="3"/>
        <v>0</v>
      </c>
      <c r="K19" s="39">
        <v>7342</v>
      </c>
      <c r="L19" s="30">
        <f t="shared" si="4"/>
        <v>0.2048091943762553</v>
      </c>
      <c r="M19" s="32">
        <v>35848</v>
      </c>
    </row>
    <row r="20" spans="1:13" x14ac:dyDescent="0.2">
      <c r="A20" s="18" t="s">
        <v>51</v>
      </c>
      <c r="B20" s="19" t="s">
        <v>52</v>
      </c>
      <c r="C20" s="29">
        <v>9882</v>
      </c>
      <c r="D20" s="30">
        <f t="shared" si="0"/>
        <v>0.34594783826360931</v>
      </c>
      <c r="E20" s="39">
        <v>200</v>
      </c>
      <c r="F20" s="47">
        <f t="shared" si="1"/>
        <v>7.0015753544547523E-3</v>
      </c>
      <c r="G20" s="39">
        <v>18483</v>
      </c>
      <c r="H20" s="30">
        <f t="shared" si="2"/>
        <v>0.64705058638193591</v>
      </c>
      <c r="I20" s="39">
        <v>0</v>
      </c>
      <c r="J20" s="30">
        <f t="shared" si="3"/>
        <v>0</v>
      </c>
      <c r="K20" s="39">
        <v>28565</v>
      </c>
      <c r="L20" s="30">
        <f t="shared" si="4"/>
        <v>0.26195847547778878</v>
      </c>
      <c r="M20" s="32">
        <v>109044</v>
      </c>
    </row>
    <row r="21" spans="1:13" x14ac:dyDescent="0.2">
      <c r="A21" s="18" t="s">
        <v>53</v>
      </c>
      <c r="B21" s="19" t="s">
        <v>54</v>
      </c>
      <c r="C21" s="29">
        <v>11424</v>
      </c>
      <c r="D21" s="30">
        <f t="shared" si="0"/>
        <v>0.33101529902642557</v>
      </c>
      <c r="E21" s="39">
        <v>112</v>
      </c>
      <c r="F21" s="47">
        <f t="shared" si="1"/>
        <v>3.2452480296708392E-3</v>
      </c>
      <c r="G21" s="39">
        <v>22976</v>
      </c>
      <c r="H21" s="30">
        <f t="shared" si="2"/>
        <v>0.66573945294390358</v>
      </c>
      <c r="I21" s="39">
        <v>0</v>
      </c>
      <c r="J21" s="30">
        <f t="shared" si="3"/>
        <v>0</v>
      </c>
      <c r="K21" s="39">
        <v>34512</v>
      </c>
      <c r="L21" s="30">
        <f t="shared" si="4"/>
        <v>0.23138501146466067</v>
      </c>
      <c r="M21" s="32">
        <v>149154</v>
      </c>
    </row>
    <row r="22" spans="1:13" x14ac:dyDescent="0.2">
      <c r="A22" s="18" t="s">
        <v>55</v>
      </c>
      <c r="B22" s="19" t="s">
        <v>56</v>
      </c>
      <c r="C22" s="29">
        <v>2092</v>
      </c>
      <c r="D22" s="30">
        <f t="shared" si="0"/>
        <v>0.45507939960844029</v>
      </c>
      <c r="E22" s="39">
        <v>31</v>
      </c>
      <c r="F22" s="47">
        <f t="shared" si="1"/>
        <v>6.743528388079182E-3</v>
      </c>
      <c r="G22" s="39">
        <v>2472</v>
      </c>
      <c r="H22" s="30">
        <f t="shared" si="2"/>
        <v>0.5377420056558625</v>
      </c>
      <c r="I22" s="39">
        <v>2</v>
      </c>
      <c r="J22" s="30">
        <f t="shared" si="3"/>
        <v>4.3506634761801175E-4</v>
      </c>
      <c r="K22" s="39">
        <v>4597</v>
      </c>
      <c r="L22" s="30">
        <f t="shared" si="4"/>
        <v>0.27092173503064593</v>
      </c>
      <c r="M22" s="32">
        <v>16968</v>
      </c>
    </row>
    <row r="23" spans="1:13" x14ac:dyDescent="0.2">
      <c r="A23" s="18" t="s">
        <v>57</v>
      </c>
      <c r="B23" s="19" t="s">
        <v>58</v>
      </c>
      <c r="C23" s="29">
        <v>13180</v>
      </c>
      <c r="D23" s="30">
        <f t="shared" si="0"/>
        <v>0.33428868541862178</v>
      </c>
      <c r="E23" s="39">
        <v>195</v>
      </c>
      <c r="F23" s="47">
        <f t="shared" si="1"/>
        <v>4.945849291094935E-3</v>
      </c>
      <c r="G23" s="39">
        <v>25185</v>
      </c>
      <c r="H23" s="30">
        <f t="shared" si="2"/>
        <v>0.63877545844218431</v>
      </c>
      <c r="I23" s="39">
        <v>867</v>
      </c>
      <c r="J23" s="30">
        <f t="shared" si="3"/>
        <v>2.1990006848099018E-2</v>
      </c>
      <c r="K23" s="39">
        <v>39427</v>
      </c>
      <c r="L23" s="30">
        <f t="shared" si="4"/>
        <v>0.21552581805459892</v>
      </c>
      <c r="M23" s="32">
        <v>182934</v>
      </c>
    </row>
    <row r="24" spans="1:13" x14ac:dyDescent="0.2">
      <c r="A24" s="18"/>
      <c r="B24" s="19" t="s">
        <v>60</v>
      </c>
      <c r="C24" s="29">
        <v>20270</v>
      </c>
      <c r="D24" s="30">
        <v>0.32477728641927833</v>
      </c>
      <c r="E24" s="39">
        <v>198</v>
      </c>
      <c r="F24" s="47">
        <v>3.1724668333012883E-3</v>
      </c>
      <c r="G24" s="39">
        <v>41629</v>
      </c>
      <c r="H24" s="30">
        <v>0.66700314042171382</v>
      </c>
      <c r="I24" s="39">
        <v>315</v>
      </c>
      <c r="J24" s="30">
        <v>5.0471063257065945E-3</v>
      </c>
      <c r="K24" s="39">
        <v>62412</v>
      </c>
      <c r="L24" s="30">
        <v>0.23578034332688588</v>
      </c>
      <c r="M24" s="32">
        <v>264704</v>
      </c>
    </row>
    <row r="25" spans="1:13" x14ac:dyDescent="0.2">
      <c r="A25" s="18" t="s">
        <v>63</v>
      </c>
      <c r="B25" s="19" t="s">
        <v>64</v>
      </c>
      <c r="C25" s="29">
        <v>8108</v>
      </c>
      <c r="D25" s="30">
        <f t="shared" si="0"/>
        <v>0.29260194875496209</v>
      </c>
      <c r="E25" s="39">
        <v>118</v>
      </c>
      <c r="F25" s="47">
        <f t="shared" si="1"/>
        <v>4.2583904727535185E-3</v>
      </c>
      <c r="G25" s="39">
        <v>19326</v>
      </c>
      <c r="H25" s="30">
        <f t="shared" si="2"/>
        <v>0.69743774810537718</v>
      </c>
      <c r="I25" s="39">
        <v>158</v>
      </c>
      <c r="J25" s="30">
        <f t="shared" si="3"/>
        <v>5.7019126669072533E-3</v>
      </c>
      <c r="K25" s="39">
        <v>27710</v>
      </c>
      <c r="L25" s="30">
        <f t="shared" si="4"/>
        <v>0.19949460407052505</v>
      </c>
      <c r="M25" s="32">
        <v>138901</v>
      </c>
    </row>
    <row r="26" spans="1:13" x14ac:dyDescent="0.2">
      <c r="A26" s="18" t="s">
        <v>65</v>
      </c>
      <c r="B26" s="19" t="s">
        <v>66</v>
      </c>
      <c r="C26" s="29">
        <v>3916</v>
      </c>
      <c r="D26" s="30">
        <f t="shared" si="0"/>
        <v>0.3575602629656684</v>
      </c>
      <c r="E26" s="39">
        <v>90</v>
      </c>
      <c r="F26" s="47">
        <f t="shared" si="1"/>
        <v>8.2176771365960553E-3</v>
      </c>
      <c r="G26" s="39">
        <v>6946</v>
      </c>
      <c r="H26" s="30">
        <f t="shared" si="2"/>
        <v>0.63422205989773561</v>
      </c>
      <c r="I26" s="39">
        <v>0</v>
      </c>
      <c r="J26" s="30">
        <f t="shared" si="3"/>
        <v>0</v>
      </c>
      <c r="K26" s="39">
        <v>10952</v>
      </c>
      <c r="L26" s="30">
        <f t="shared" si="4"/>
        <v>0.22843317203403971</v>
      </c>
      <c r="M26" s="32">
        <v>47944</v>
      </c>
    </row>
    <row r="27" spans="1:13" x14ac:dyDescent="0.2">
      <c r="A27" s="18" t="s">
        <v>67</v>
      </c>
      <c r="B27" s="19" t="s">
        <v>68</v>
      </c>
      <c r="C27" s="29">
        <v>8809</v>
      </c>
      <c r="D27" s="30">
        <f t="shared" si="0"/>
        <v>0.36883976049909978</v>
      </c>
      <c r="E27" s="39">
        <v>107</v>
      </c>
      <c r="F27" s="47">
        <f t="shared" si="1"/>
        <v>4.4801741824728883E-3</v>
      </c>
      <c r="G27" s="39">
        <v>14967</v>
      </c>
      <c r="H27" s="30">
        <f t="shared" si="2"/>
        <v>0.62668006531842735</v>
      </c>
      <c r="I27" s="39">
        <v>0</v>
      </c>
      <c r="J27" s="30">
        <f t="shared" si="3"/>
        <v>0</v>
      </c>
      <c r="K27" s="39">
        <v>23883</v>
      </c>
      <c r="L27" s="30">
        <f t="shared" si="4"/>
        <v>0.25663536137198856</v>
      </c>
      <c r="M27" s="32">
        <v>93062</v>
      </c>
    </row>
    <row r="28" spans="1:13" x14ac:dyDescent="0.2">
      <c r="A28" s="18" t="s">
        <v>69</v>
      </c>
      <c r="B28" s="19" t="s">
        <v>70</v>
      </c>
      <c r="C28" s="29">
        <v>9380</v>
      </c>
      <c r="D28" s="30">
        <f t="shared" si="0"/>
        <v>0.34717595676956103</v>
      </c>
      <c r="E28" s="39">
        <v>65</v>
      </c>
      <c r="F28" s="47">
        <f t="shared" si="1"/>
        <v>2.4058035383818194E-3</v>
      </c>
      <c r="G28" s="39">
        <v>17573</v>
      </c>
      <c r="H28" s="30">
        <f t="shared" si="2"/>
        <v>0.65041823969205714</v>
      </c>
      <c r="I28" s="39">
        <v>0</v>
      </c>
      <c r="J28" s="30">
        <f t="shared" si="3"/>
        <v>0</v>
      </c>
      <c r="K28" s="39">
        <v>27018</v>
      </c>
      <c r="L28" s="30">
        <f t="shared" si="4"/>
        <v>0.21803831689720291</v>
      </c>
      <c r="M28" s="32">
        <v>123914</v>
      </c>
    </row>
    <row r="29" spans="1:13" x14ac:dyDescent="0.2">
      <c r="A29" s="18"/>
      <c r="B29" s="19" t="s">
        <v>72</v>
      </c>
      <c r="C29" s="29">
        <v>44674</v>
      </c>
      <c r="D29" s="30">
        <v>0.36473633075610495</v>
      </c>
      <c r="E29" s="39">
        <v>516</v>
      </c>
      <c r="F29" s="47">
        <v>4.2128295355273789E-3</v>
      </c>
      <c r="G29" s="39">
        <v>77293</v>
      </c>
      <c r="H29" s="30">
        <v>0.63105083970836773</v>
      </c>
      <c r="I29" s="39">
        <v>0</v>
      </c>
      <c r="J29" s="30">
        <v>0</v>
      </c>
      <c r="K29" s="39">
        <v>122483</v>
      </c>
      <c r="L29" s="30">
        <v>0.27516849388928827</v>
      </c>
      <c r="M29" s="32">
        <v>445120</v>
      </c>
    </row>
    <row r="30" spans="1:13" x14ac:dyDescent="0.2">
      <c r="A30" s="18" t="s">
        <v>74</v>
      </c>
      <c r="B30" s="19" t="s">
        <v>75</v>
      </c>
      <c r="C30" s="29">
        <v>3061</v>
      </c>
      <c r="D30" s="30">
        <f t="shared" si="0"/>
        <v>0.36857314870559904</v>
      </c>
      <c r="E30" s="39">
        <v>26</v>
      </c>
      <c r="F30" s="47">
        <f t="shared" si="1"/>
        <v>3.1306441902468393E-3</v>
      </c>
      <c r="G30" s="39">
        <v>5218</v>
      </c>
      <c r="H30" s="30">
        <f t="shared" si="2"/>
        <v>0.62829620710415413</v>
      </c>
      <c r="I30" s="39">
        <v>0</v>
      </c>
      <c r="J30" s="30">
        <f t="shared" si="3"/>
        <v>0</v>
      </c>
      <c r="K30" s="39">
        <v>8305</v>
      </c>
      <c r="L30" s="30">
        <f t="shared" si="4"/>
        <v>0.19790301441677588</v>
      </c>
      <c r="M30" s="32">
        <v>41965</v>
      </c>
    </row>
    <row r="31" spans="1:13" x14ac:dyDescent="0.2">
      <c r="A31" s="18"/>
      <c r="B31" s="19" t="s">
        <v>77</v>
      </c>
      <c r="C31" s="29">
        <v>4705</v>
      </c>
      <c r="D31" s="30">
        <v>0.36301211326286553</v>
      </c>
      <c r="E31" s="39">
        <v>37</v>
      </c>
      <c r="F31" s="47">
        <v>2.8547180001543089E-3</v>
      </c>
      <c r="G31" s="39">
        <v>8219</v>
      </c>
      <c r="H31" s="30">
        <v>0.63413316873698022</v>
      </c>
      <c r="I31" s="39">
        <v>0</v>
      </c>
      <c r="J31" s="30">
        <v>0</v>
      </c>
      <c r="K31" s="39">
        <v>12961</v>
      </c>
      <c r="L31" s="30">
        <v>0.15676859064299192</v>
      </c>
      <c r="M31" s="32">
        <v>82676</v>
      </c>
    </row>
    <row r="32" spans="1:13" x14ac:dyDescent="0.2">
      <c r="A32" s="18"/>
      <c r="B32" s="19" t="s">
        <v>80</v>
      </c>
      <c r="C32" s="29">
        <v>9195</v>
      </c>
      <c r="D32" s="30">
        <v>0.26879677268475211</v>
      </c>
      <c r="E32" s="39">
        <v>104</v>
      </c>
      <c r="F32" s="47">
        <v>3.0402245088868101E-3</v>
      </c>
      <c r="G32" s="39">
        <v>20777</v>
      </c>
      <c r="H32" s="30">
        <v>0.60737254443405053</v>
      </c>
      <c r="I32" s="39">
        <v>4132</v>
      </c>
      <c r="J32" s="30">
        <v>0.12079045837231057</v>
      </c>
      <c r="K32" s="39">
        <v>34208</v>
      </c>
      <c r="L32" s="30">
        <v>0.22082642067278208</v>
      </c>
      <c r="M32" s="32">
        <v>154909</v>
      </c>
    </row>
    <row r="33" spans="1:13" x14ac:dyDescent="0.2">
      <c r="A33" s="18" t="s">
        <v>82</v>
      </c>
      <c r="B33" s="19" t="s">
        <v>83</v>
      </c>
      <c r="C33" s="29">
        <v>17377</v>
      </c>
      <c r="D33" s="30">
        <f t="shared" si="0"/>
        <v>0.27024463072113963</v>
      </c>
      <c r="E33" s="39">
        <v>444</v>
      </c>
      <c r="F33" s="47">
        <f t="shared" si="1"/>
        <v>6.9050248052129823E-3</v>
      </c>
      <c r="G33" s="39">
        <v>42151</v>
      </c>
      <c r="H33" s="30">
        <f t="shared" si="2"/>
        <v>0.65552635262282077</v>
      </c>
      <c r="I33" s="39">
        <v>4329</v>
      </c>
      <c r="J33" s="30">
        <f t="shared" si="3"/>
        <v>6.7323991850826576E-2</v>
      </c>
      <c r="K33" s="39">
        <v>64301</v>
      </c>
      <c r="L33" s="30">
        <f t="shared" si="4"/>
        <v>0.32897436290986859</v>
      </c>
      <c r="M33" s="32">
        <v>195459</v>
      </c>
    </row>
    <row r="34" spans="1:13" x14ac:dyDescent="0.2">
      <c r="A34" s="18" t="s">
        <v>84</v>
      </c>
      <c r="B34" s="19" t="s">
        <v>85</v>
      </c>
      <c r="C34" s="29">
        <v>6513</v>
      </c>
      <c r="D34" s="30">
        <f t="shared" si="0"/>
        <v>0.29764189744995889</v>
      </c>
      <c r="E34" s="39">
        <v>60</v>
      </c>
      <c r="F34" s="47">
        <f t="shared" si="1"/>
        <v>2.741979709350151E-3</v>
      </c>
      <c r="G34" s="39">
        <v>15309</v>
      </c>
      <c r="H34" s="30">
        <f t="shared" si="2"/>
        <v>0.69961612284069097</v>
      </c>
      <c r="I34" s="39">
        <v>0</v>
      </c>
      <c r="J34" s="30">
        <f t="shared" si="3"/>
        <v>0</v>
      </c>
      <c r="K34" s="39">
        <v>21882</v>
      </c>
      <c r="L34" s="30">
        <f t="shared" si="4"/>
        <v>0.24018703898840885</v>
      </c>
      <c r="M34" s="32">
        <v>91104</v>
      </c>
    </row>
    <row r="35" spans="1:13" x14ac:dyDescent="0.2">
      <c r="A35" s="18" t="s">
        <v>86</v>
      </c>
      <c r="B35" s="19" t="s">
        <v>87</v>
      </c>
      <c r="C35" s="29">
        <v>2914</v>
      </c>
      <c r="D35" s="30">
        <f t="shared" si="0"/>
        <v>0.3255502178527539</v>
      </c>
      <c r="E35" s="39">
        <v>28</v>
      </c>
      <c r="F35" s="47">
        <f t="shared" si="1"/>
        <v>3.128142107027148E-3</v>
      </c>
      <c r="G35" s="39">
        <v>6009</v>
      </c>
      <c r="H35" s="30">
        <f t="shared" si="2"/>
        <v>0.67132164004021899</v>
      </c>
      <c r="I35" s="39">
        <v>0</v>
      </c>
      <c r="J35" s="30">
        <f t="shared" si="3"/>
        <v>0</v>
      </c>
      <c r="K35" s="39">
        <v>8951</v>
      </c>
      <c r="L35" s="30">
        <f t="shared" si="4"/>
        <v>0.31606638418079097</v>
      </c>
      <c r="M35" s="32">
        <v>28320</v>
      </c>
    </row>
    <row r="36" spans="1:13" x14ac:dyDescent="0.2">
      <c r="A36" s="18"/>
      <c r="B36" s="19" t="s">
        <v>89</v>
      </c>
      <c r="C36" s="29">
        <v>27635</v>
      </c>
      <c r="D36" s="30">
        <v>0.24051558325137729</v>
      </c>
      <c r="E36" s="39">
        <v>302</v>
      </c>
      <c r="F36" s="47">
        <v>2.6283953733278794E-3</v>
      </c>
      <c r="G36" s="39">
        <v>64056</v>
      </c>
      <c r="H36" s="30">
        <v>0.55749832461553195</v>
      </c>
      <c r="I36" s="39">
        <v>22906</v>
      </c>
      <c r="J36" s="30">
        <v>0.19935769675976292</v>
      </c>
      <c r="K36" s="39">
        <v>114899</v>
      </c>
      <c r="L36" s="30">
        <v>0.26467715555965077</v>
      </c>
      <c r="M36" s="32">
        <v>434110</v>
      </c>
    </row>
    <row r="37" spans="1:13" x14ac:dyDescent="0.2">
      <c r="A37" s="18" t="s">
        <v>91</v>
      </c>
      <c r="B37" s="19" t="s">
        <v>92</v>
      </c>
      <c r="C37" s="29">
        <v>2063</v>
      </c>
      <c r="D37" s="30">
        <f t="shared" si="0"/>
        <v>0.21949143525907011</v>
      </c>
      <c r="E37" s="39">
        <v>91</v>
      </c>
      <c r="F37" s="47">
        <f t="shared" si="1"/>
        <v>9.6818810511756573E-3</v>
      </c>
      <c r="G37" s="39">
        <v>7245</v>
      </c>
      <c r="H37" s="30">
        <f t="shared" si="2"/>
        <v>0.77082668368975427</v>
      </c>
      <c r="I37" s="39">
        <v>0</v>
      </c>
      <c r="J37" s="30">
        <f t="shared" si="3"/>
        <v>0</v>
      </c>
      <c r="K37" s="39">
        <v>9399</v>
      </c>
      <c r="L37" s="30">
        <f t="shared" si="4"/>
        <v>0.20701731201268667</v>
      </c>
      <c r="M37" s="32">
        <v>45402</v>
      </c>
    </row>
    <row r="38" spans="1:13" x14ac:dyDescent="0.2">
      <c r="A38" s="18" t="s">
        <v>93</v>
      </c>
      <c r="B38" s="19" t="s">
        <v>94</v>
      </c>
      <c r="C38" s="29">
        <v>6393</v>
      </c>
      <c r="D38" s="30">
        <f t="shared" si="0"/>
        <v>0.3234178175747458</v>
      </c>
      <c r="E38" s="39">
        <v>49</v>
      </c>
      <c r="F38" s="47">
        <f t="shared" si="1"/>
        <v>2.4788789396468862E-3</v>
      </c>
      <c r="G38" s="39">
        <v>13325</v>
      </c>
      <c r="H38" s="30">
        <f t="shared" si="2"/>
        <v>0.67410330348560732</v>
      </c>
      <c r="I38" s="39">
        <v>0</v>
      </c>
      <c r="J38" s="30">
        <f t="shared" si="3"/>
        <v>0</v>
      </c>
      <c r="K38" s="39">
        <v>19767</v>
      </c>
      <c r="L38" s="30">
        <f t="shared" si="4"/>
        <v>0.23362210587275886</v>
      </c>
      <c r="M38" s="32">
        <v>84611</v>
      </c>
    </row>
    <row r="39" spans="1:13" x14ac:dyDescent="0.2">
      <c r="A39" s="18" t="s">
        <v>95</v>
      </c>
      <c r="B39" s="19" t="s">
        <v>96</v>
      </c>
      <c r="C39" s="29">
        <v>18542</v>
      </c>
      <c r="D39" s="30">
        <f t="shared" si="0"/>
        <v>0.33031085775362962</v>
      </c>
      <c r="E39" s="39">
        <v>333</v>
      </c>
      <c r="F39" s="47">
        <f t="shared" si="1"/>
        <v>5.9321279059410346E-3</v>
      </c>
      <c r="G39" s="39">
        <v>34931</v>
      </c>
      <c r="H39" s="30">
        <f t="shared" si="2"/>
        <v>0.62226774739467361</v>
      </c>
      <c r="I39" s="39">
        <v>2329</v>
      </c>
      <c r="J39" s="30">
        <f t="shared" si="3"/>
        <v>4.1489266945755769E-2</v>
      </c>
      <c r="K39" s="39">
        <v>56135</v>
      </c>
      <c r="L39" s="30">
        <f t="shared" si="4"/>
        <v>0.29025636252701681</v>
      </c>
      <c r="M39" s="32">
        <v>193398</v>
      </c>
    </row>
    <row r="40" spans="1:13" x14ac:dyDescent="0.2">
      <c r="A40" s="18" t="s">
        <v>97</v>
      </c>
      <c r="B40" s="19" t="s">
        <v>98</v>
      </c>
      <c r="C40" s="29">
        <v>7700</v>
      </c>
      <c r="D40" s="30">
        <f t="shared" si="0"/>
        <v>0.346378767431399</v>
      </c>
      <c r="E40" s="39">
        <v>114</v>
      </c>
      <c r="F40" s="47">
        <f t="shared" si="1"/>
        <v>5.1282051282051282E-3</v>
      </c>
      <c r="G40" s="39">
        <v>14416</v>
      </c>
      <c r="H40" s="30">
        <f t="shared" si="2"/>
        <v>0.64849302744039583</v>
      </c>
      <c r="I40" s="39">
        <v>0</v>
      </c>
      <c r="J40" s="30">
        <f t="shared" si="3"/>
        <v>0</v>
      </c>
      <c r="K40" s="39">
        <v>22230</v>
      </c>
      <c r="L40" s="30">
        <f t="shared" si="4"/>
        <v>0.36638428321851207</v>
      </c>
      <c r="M40" s="32">
        <v>60674</v>
      </c>
    </row>
    <row r="41" spans="1:13" x14ac:dyDescent="0.2">
      <c r="A41" s="33"/>
      <c r="B41" s="34"/>
      <c r="C41" s="35"/>
      <c r="D41" s="36"/>
      <c r="E41" s="35"/>
      <c r="F41" s="48"/>
      <c r="G41" s="35"/>
      <c r="H41" s="36"/>
      <c r="I41" s="35"/>
      <c r="J41" s="36"/>
      <c r="K41" s="35"/>
      <c r="L41" s="48"/>
      <c r="M41" s="37"/>
    </row>
    <row r="42" spans="1:13" x14ac:dyDescent="0.2">
      <c r="A42" s="12" t="s">
        <v>108</v>
      </c>
      <c r="B42" s="12" t="s">
        <v>108</v>
      </c>
      <c r="C42" s="25">
        <f>SUM(C2:C40)</f>
        <v>404416</v>
      </c>
      <c r="D42" s="38">
        <f>C42/K42</f>
        <v>0.31891290016307761</v>
      </c>
      <c r="E42" s="25">
        <f>SUM(E2:E40)</f>
        <v>5551</v>
      </c>
      <c r="F42" s="44">
        <f>E42/K42</f>
        <v>4.3773874149520388E-3</v>
      </c>
      <c r="G42" s="25">
        <f>SUM(G2:G40)</f>
        <v>815348</v>
      </c>
      <c r="H42" s="38">
        <f>G42/K42</f>
        <v>0.64296416393556388</v>
      </c>
      <c r="I42" s="25">
        <f>SUM(I2:I40)</f>
        <v>42793</v>
      </c>
      <c r="J42" s="38">
        <f>I42/K42</f>
        <v>3.3745548486406519E-2</v>
      </c>
      <c r="K42" s="25">
        <f>SUM(K2:K40)</f>
        <v>1268108</v>
      </c>
      <c r="L42" s="38">
        <f>K42/M42</f>
        <v>0.23776763455601987</v>
      </c>
      <c r="M42" s="25">
        <f>SUM(M2:M40)</f>
        <v>5333392</v>
      </c>
    </row>
    <row r="43" spans="1:13" x14ac:dyDescent="0.2">
      <c r="A43" s="12" t="s">
        <v>99</v>
      </c>
      <c r="B43" s="12" t="s">
        <v>99</v>
      </c>
      <c r="C43" s="25">
        <f t="shared" ref="C43:M43" si="5">AVERAGE(C2:C40)</f>
        <v>10369.641025641025</v>
      </c>
      <c r="D43" s="38">
        <f t="shared" si="5"/>
        <v>0.32836004908425148</v>
      </c>
      <c r="E43" s="25">
        <f t="shared" si="5"/>
        <v>142.33333333333334</v>
      </c>
      <c r="F43" s="44">
        <f t="shared" si="5"/>
        <v>4.9824653600800666E-3</v>
      </c>
      <c r="G43" s="25">
        <f t="shared" si="5"/>
        <v>20906.358974358973</v>
      </c>
      <c r="H43" s="38">
        <f t="shared" si="5"/>
        <v>0.64876259189630736</v>
      </c>
      <c r="I43" s="25">
        <f t="shared" si="5"/>
        <v>1097.2564102564102</v>
      </c>
      <c r="J43" s="38">
        <f t="shared" si="5"/>
        <v>1.7894893659361196E-2</v>
      </c>
      <c r="K43" s="25">
        <f t="shared" si="5"/>
        <v>32515.589743589742</v>
      </c>
      <c r="L43" s="38">
        <f t="shared" si="5"/>
        <v>0.24433095021274354</v>
      </c>
      <c r="M43" s="25">
        <f t="shared" si="5"/>
        <v>136753.64102564103</v>
      </c>
    </row>
    <row r="44" spans="1:13" x14ac:dyDescent="0.2">
      <c r="A44" s="12" t="s">
        <v>100</v>
      </c>
      <c r="B44" s="12" t="s">
        <v>100</v>
      </c>
      <c r="C44" s="25">
        <f>MEDIAN(C2:C40)</f>
        <v>8108</v>
      </c>
      <c r="D44" s="38">
        <f>MEDIAN(D2:D40)</f>
        <v>0.33031085775362962</v>
      </c>
      <c r="E44" s="25">
        <f t="shared" ref="E44:M44" si="6">MEDIAN(E2:E40)</f>
        <v>96</v>
      </c>
      <c r="F44" s="44">
        <f t="shared" si="6"/>
        <v>4.1343669250645991E-3</v>
      </c>
      <c r="G44" s="25">
        <f t="shared" si="6"/>
        <v>15309</v>
      </c>
      <c r="H44" s="38">
        <f t="shared" si="6"/>
        <v>0.65156215377797477</v>
      </c>
      <c r="I44" s="25">
        <f t="shared" si="6"/>
        <v>0</v>
      </c>
      <c r="J44" s="45">
        <f t="shared" si="6"/>
        <v>0</v>
      </c>
      <c r="K44" s="25">
        <f t="shared" si="6"/>
        <v>23883</v>
      </c>
      <c r="L44" s="38">
        <f t="shared" si="6"/>
        <v>0.23578034332688588</v>
      </c>
      <c r="M44" s="25">
        <f t="shared" si="6"/>
        <v>102383</v>
      </c>
    </row>
  </sheetData>
  <autoFilter ref="A1:M40" xr:uid="{FD5E8F99-10D6-4C5F-B30E-6C941A05F7F6}"/>
  <conditionalFormatting sqref="A2:M40">
    <cfRule type="expression" dxfId="3" priority="1">
      <formula>MOD(ROW(),2)=0</formula>
    </cfRule>
  </conditionalFormatting>
  <pageMargins left="0.7" right="0.7" top="0.75" bottom="0.75" header="0.3" footer="0.3"/>
  <ignoredErrors>
    <ignoredError sqref="D42 F42 H42 J42 L4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BCF3-D9BC-4974-9258-A396B3508AF8}">
  <sheetPr>
    <tabColor theme="7" tint="0.39997558519241921"/>
  </sheetPr>
  <dimension ref="A1:K56"/>
  <sheetViews>
    <sheetView showGridLines="0"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36.7109375" style="2" bestFit="1" customWidth="1"/>
    <col min="2" max="2" width="15.140625" style="2" bestFit="1" customWidth="1"/>
    <col min="3" max="3" width="12.42578125" style="1" hidden="1" customWidth="1"/>
    <col min="4" max="4" width="17" style="1" customWidth="1"/>
    <col min="5" max="5" width="14.140625" style="1" customWidth="1"/>
    <col min="6" max="6" width="12.140625" style="1" customWidth="1"/>
    <col min="7" max="7" width="13.42578125" style="1" customWidth="1"/>
    <col min="8" max="8" width="16.28515625" style="1" customWidth="1"/>
    <col min="9" max="10" width="13.28515625" style="1" customWidth="1"/>
    <col min="11" max="11" width="14.140625" style="1" customWidth="1"/>
    <col min="12" max="16384" width="9.140625" style="2"/>
  </cols>
  <sheetData>
    <row r="1" spans="1:11" ht="51" x14ac:dyDescent="0.2">
      <c r="A1" s="14" t="s">
        <v>0</v>
      </c>
      <c r="B1" s="15" t="s">
        <v>1</v>
      </c>
      <c r="C1" s="15" t="s">
        <v>6</v>
      </c>
      <c r="D1" s="15" t="s">
        <v>105</v>
      </c>
      <c r="E1" s="16" t="s">
        <v>138</v>
      </c>
      <c r="F1" s="15" t="s">
        <v>139</v>
      </c>
      <c r="G1" s="15" t="s">
        <v>140</v>
      </c>
      <c r="H1" s="16" t="s">
        <v>141</v>
      </c>
      <c r="I1" s="16" t="s">
        <v>142</v>
      </c>
      <c r="J1" s="16" t="s">
        <v>143</v>
      </c>
      <c r="K1" s="50" t="s">
        <v>137</v>
      </c>
    </row>
    <row r="2" spans="1:11" x14ac:dyDescent="0.2">
      <c r="A2" s="18" t="s">
        <v>12</v>
      </c>
      <c r="B2" s="19" t="s">
        <v>13</v>
      </c>
      <c r="C2" s="29">
        <v>17153</v>
      </c>
      <c r="D2" s="29">
        <v>38676</v>
      </c>
      <c r="E2" s="29">
        <f>D2/C2</f>
        <v>2.2547659301579897</v>
      </c>
      <c r="F2" s="29">
        <v>19576</v>
      </c>
      <c r="G2" s="29">
        <v>234</v>
      </c>
      <c r="H2" s="29">
        <f>F2+G2</f>
        <v>19810</v>
      </c>
      <c r="I2" s="29">
        <f>D2+H2</f>
        <v>58486</v>
      </c>
      <c r="J2" s="30">
        <f>I2/K2</f>
        <v>0.2020890994343606</v>
      </c>
      <c r="K2" s="32">
        <v>289407</v>
      </c>
    </row>
    <row r="3" spans="1:11" x14ac:dyDescent="0.2">
      <c r="A3" s="18" t="s">
        <v>14</v>
      </c>
      <c r="B3" s="19" t="s">
        <v>15</v>
      </c>
      <c r="C3" s="29">
        <v>22493</v>
      </c>
      <c r="D3" s="29">
        <v>14968</v>
      </c>
      <c r="E3" s="29">
        <f t="shared" ref="E3:E49" si="0">D3/C3</f>
        <v>0.66545147379184633</v>
      </c>
      <c r="F3" s="29">
        <v>9896</v>
      </c>
      <c r="G3" s="29">
        <v>198</v>
      </c>
      <c r="H3" s="29">
        <f t="shared" ref="H3:H49" si="1">F3+G3</f>
        <v>10094</v>
      </c>
      <c r="I3" s="29">
        <f t="shared" ref="I3:I49" si="2">D3+H3</f>
        <v>25062</v>
      </c>
      <c r="J3" s="30">
        <f t="shared" ref="J3:J49" si="3">I3/K3</f>
        <v>0.22771629504443111</v>
      </c>
      <c r="K3" s="32">
        <v>110058</v>
      </c>
    </row>
    <row r="4" spans="1:11" x14ac:dyDescent="0.2">
      <c r="A4" s="18" t="s">
        <v>16</v>
      </c>
      <c r="B4" s="19" t="s">
        <v>17</v>
      </c>
      <c r="C4" s="29">
        <v>12330</v>
      </c>
      <c r="D4" s="29">
        <v>8405</v>
      </c>
      <c r="E4" s="29">
        <f t="shared" si="0"/>
        <v>0.68167072181670718</v>
      </c>
      <c r="F4" s="29">
        <v>5388</v>
      </c>
      <c r="G4" s="29">
        <v>48</v>
      </c>
      <c r="H4" s="29">
        <f t="shared" si="1"/>
        <v>5436</v>
      </c>
      <c r="I4" s="29">
        <f t="shared" si="2"/>
        <v>13841</v>
      </c>
      <c r="J4" s="30">
        <f t="shared" si="3"/>
        <v>0.25911226763015521</v>
      </c>
      <c r="K4" s="32">
        <v>53417</v>
      </c>
    </row>
    <row r="5" spans="1:11" x14ac:dyDescent="0.2">
      <c r="A5" s="18" t="s">
        <v>18</v>
      </c>
      <c r="B5" s="19" t="s">
        <v>17</v>
      </c>
      <c r="C5" s="29">
        <v>3828</v>
      </c>
      <c r="D5" s="29">
        <v>1169</v>
      </c>
      <c r="E5" s="59">
        <f t="shared" si="0"/>
        <v>0.30538140020898641</v>
      </c>
      <c r="F5" s="29">
        <v>144</v>
      </c>
      <c r="G5" s="29">
        <v>3</v>
      </c>
      <c r="H5" s="29">
        <f t="shared" si="1"/>
        <v>147</v>
      </c>
      <c r="I5" s="29">
        <f t="shared" si="2"/>
        <v>1316</v>
      </c>
      <c r="J5" s="30">
        <f t="shared" si="3"/>
        <v>0.31408114558472555</v>
      </c>
      <c r="K5" s="32">
        <v>4190</v>
      </c>
    </row>
    <row r="6" spans="1:11" x14ac:dyDescent="0.2">
      <c r="A6" s="18" t="s">
        <v>19</v>
      </c>
      <c r="B6" s="19" t="s">
        <v>20</v>
      </c>
      <c r="C6" s="29">
        <v>22583</v>
      </c>
      <c r="D6" s="29">
        <v>716</v>
      </c>
      <c r="E6" s="59">
        <f t="shared" si="0"/>
        <v>3.1705265022361956E-2</v>
      </c>
      <c r="F6" s="29">
        <v>280</v>
      </c>
      <c r="G6" s="29">
        <v>5</v>
      </c>
      <c r="H6" s="29">
        <f t="shared" si="1"/>
        <v>285</v>
      </c>
      <c r="I6" s="29">
        <f t="shared" si="2"/>
        <v>1001</v>
      </c>
      <c r="J6" s="30">
        <f t="shared" si="3"/>
        <v>0.30186972255729794</v>
      </c>
      <c r="K6" s="32">
        <v>3316</v>
      </c>
    </row>
    <row r="7" spans="1:11" x14ac:dyDescent="0.2">
      <c r="A7" s="18" t="s">
        <v>21</v>
      </c>
      <c r="B7" s="19" t="s">
        <v>22</v>
      </c>
      <c r="C7" s="29">
        <v>7997</v>
      </c>
      <c r="D7" s="29">
        <v>22705</v>
      </c>
      <c r="E7" s="29">
        <f t="shared" si="0"/>
        <v>2.8391896961360512</v>
      </c>
      <c r="F7" s="29">
        <v>5153</v>
      </c>
      <c r="G7" s="29">
        <v>119</v>
      </c>
      <c r="H7" s="29">
        <f t="shared" si="1"/>
        <v>5272</v>
      </c>
      <c r="I7" s="29">
        <f t="shared" si="2"/>
        <v>27977</v>
      </c>
      <c r="J7" s="30">
        <f t="shared" si="3"/>
        <v>0.27325825576511725</v>
      </c>
      <c r="K7" s="32">
        <v>102383</v>
      </c>
    </row>
    <row r="8" spans="1:11" x14ac:dyDescent="0.2">
      <c r="A8" s="18" t="s">
        <v>23</v>
      </c>
      <c r="B8" s="19" t="s">
        <v>24</v>
      </c>
      <c r="C8" s="29">
        <v>35688</v>
      </c>
      <c r="D8" s="29">
        <v>14337</v>
      </c>
      <c r="E8" s="59">
        <f t="shared" si="0"/>
        <v>0.40173167451244118</v>
      </c>
      <c r="F8" s="29">
        <v>11130</v>
      </c>
      <c r="G8" s="29">
        <v>95</v>
      </c>
      <c r="H8" s="29">
        <f t="shared" si="1"/>
        <v>11225</v>
      </c>
      <c r="I8" s="29">
        <f t="shared" si="2"/>
        <v>25562</v>
      </c>
      <c r="J8" s="30">
        <f t="shared" si="3"/>
        <v>0.17852927413553474</v>
      </c>
      <c r="K8" s="32">
        <v>143181</v>
      </c>
    </row>
    <row r="9" spans="1:11" x14ac:dyDescent="0.2">
      <c r="A9" s="18" t="s">
        <v>25</v>
      </c>
      <c r="B9" s="19" t="s">
        <v>26</v>
      </c>
      <c r="C9" s="29">
        <v>82934</v>
      </c>
      <c r="D9" s="29">
        <v>115537</v>
      </c>
      <c r="E9" s="29">
        <f t="shared" si="0"/>
        <v>1.3931198302264451</v>
      </c>
      <c r="F9" s="29">
        <v>32303</v>
      </c>
      <c r="G9" s="29">
        <v>368</v>
      </c>
      <c r="H9" s="29">
        <f t="shared" si="1"/>
        <v>32671</v>
      </c>
      <c r="I9" s="29">
        <f t="shared" si="2"/>
        <v>148208</v>
      </c>
      <c r="J9" s="30">
        <f t="shared" si="3"/>
        <v>0.2741992777218637</v>
      </c>
      <c r="K9" s="32">
        <v>540512</v>
      </c>
    </row>
    <row r="10" spans="1:11" x14ac:dyDescent="0.2">
      <c r="A10" s="18" t="s">
        <v>27</v>
      </c>
      <c r="B10" s="19" t="s">
        <v>28</v>
      </c>
      <c r="C10" s="29">
        <v>36405</v>
      </c>
      <c r="D10" s="29">
        <v>44494</v>
      </c>
      <c r="E10" s="29">
        <f t="shared" si="0"/>
        <v>1.2221947534679303</v>
      </c>
      <c r="F10" s="29">
        <v>17290</v>
      </c>
      <c r="G10" s="29">
        <v>351</v>
      </c>
      <c r="H10" s="29">
        <f t="shared" si="1"/>
        <v>17641</v>
      </c>
      <c r="I10" s="29">
        <f t="shared" si="2"/>
        <v>62135</v>
      </c>
      <c r="J10" s="30">
        <f t="shared" si="3"/>
        <v>0.25491804960101744</v>
      </c>
      <c r="K10" s="32">
        <v>243745</v>
      </c>
    </row>
    <row r="11" spans="1:11" x14ac:dyDescent="0.2">
      <c r="A11" s="18" t="s">
        <v>29</v>
      </c>
      <c r="B11" s="19" t="s">
        <v>30</v>
      </c>
      <c r="C11" s="29">
        <v>14312</v>
      </c>
      <c r="D11" s="29">
        <v>14732</v>
      </c>
      <c r="E11" s="29">
        <f t="shared" si="0"/>
        <v>1.0293460033538289</v>
      </c>
      <c r="F11" s="29">
        <v>11315</v>
      </c>
      <c r="G11" s="29">
        <v>62</v>
      </c>
      <c r="H11" s="29">
        <f t="shared" si="1"/>
        <v>11377</v>
      </c>
      <c r="I11" s="29">
        <f t="shared" si="2"/>
        <v>26109</v>
      </c>
      <c r="J11" s="30">
        <f t="shared" si="3"/>
        <v>0.17333775933609957</v>
      </c>
      <c r="K11" s="32">
        <v>150625</v>
      </c>
    </row>
    <row r="12" spans="1:11" x14ac:dyDescent="0.2">
      <c r="A12" s="18" t="s">
        <v>31</v>
      </c>
      <c r="B12" s="19" t="s">
        <v>32</v>
      </c>
      <c r="C12" s="29">
        <v>47139</v>
      </c>
      <c r="D12" s="29">
        <v>32266</v>
      </c>
      <c r="E12" s="29">
        <f t="shared" si="0"/>
        <v>0.68448630645537667</v>
      </c>
      <c r="F12" s="29">
        <v>15830</v>
      </c>
      <c r="G12" s="29">
        <v>158</v>
      </c>
      <c r="H12" s="29">
        <f t="shared" si="1"/>
        <v>15988</v>
      </c>
      <c r="I12" s="29">
        <f t="shared" si="2"/>
        <v>48254</v>
      </c>
      <c r="J12" s="30">
        <f t="shared" si="3"/>
        <v>0.23683758460413365</v>
      </c>
      <c r="K12" s="32">
        <v>203743</v>
      </c>
    </row>
    <row r="13" spans="1:11" x14ac:dyDescent="0.2">
      <c r="A13" s="18" t="s">
        <v>33</v>
      </c>
      <c r="B13" s="19" t="s">
        <v>34</v>
      </c>
      <c r="C13" s="29">
        <v>6460</v>
      </c>
      <c r="D13" s="29">
        <v>7797</v>
      </c>
      <c r="E13" s="29">
        <f t="shared" si="0"/>
        <v>1.2069659442724459</v>
      </c>
      <c r="F13" s="29">
        <v>3203</v>
      </c>
      <c r="G13" s="29">
        <v>40</v>
      </c>
      <c r="H13" s="29">
        <f t="shared" si="1"/>
        <v>3243</v>
      </c>
      <c r="I13" s="29">
        <f t="shared" si="2"/>
        <v>11040</v>
      </c>
      <c r="J13" s="30">
        <f t="shared" si="3"/>
        <v>0.17961149253245698</v>
      </c>
      <c r="K13" s="32">
        <v>61466</v>
      </c>
    </row>
    <row r="14" spans="1:11" x14ac:dyDescent="0.2">
      <c r="A14" s="18" t="s">
        <v>35</v>
      </c>
      <c r="B14" s="19" t="s">
        <v>36</v>
      </c>
      <c r="C14" s="29">
        <v>4469</v>
      </c>
      <c r="D14" s="29">
        <v>2668</v>
      </c>
      <c r="E14" s="29">
        <f t="shared" si="0"/>
        <v>0.59700156634593871</v>
      </c>
      <c r="F14" s="29">
        <v>2110</v>
      </c>
      <c r="G14" s="29">
        <v>96</v>
      </c>
      <c r="H14" s="29">
        <f t="shared" si="1"/>
        <v>2206</v>
      </c>
      <c r="I14" s="29">
        <f t="shared" si="2"/>
        <v>4874</v>
      </c>
      <c r="J14" s="30">
        <f t="shared" si="3"/>
        <v>0.22905211711076648</v>
      </c>
      <c r="K14" s="32">
        <v>21279</v>
      </c>
    </row>
    <row r="15" spans="1:11" x14ac:dyDescent="0.2">
      <c r="A15" s="18" t="s">
        <v>37</v>
      </c>
      <c r="B15" s="19" t="s">
        <v>38</v>
      </c>
      <c r="C15" s="29">
        <v>4489</v>
      </c>
      <c r="D15" s="29">
        <v>3587</v>
      </c>
      <c r="E15" s="29">
        <f t="shared" si="0"/>
        <v>0.79906437959456444</v>
      </c>
      <c r="F15" s="29">
        <v>2015</v>
      </c>
      <c r="G15" s="29">
        <v>65</v>
      </c>
      <c r="H15" s="29">
        <f t="shared" si="1"/>
        <v>2080</v>
      </c>
      <c r="I15" s="29">
        <f t="shared" si="2"/>
        <v>5667</v>
      </c>
      <c r="J15" s="30">
        <f t="shared" si="3"/>
        <v>0.2589681487912992</v>
      </c>
      <c r="K15" s="32">
        <v>21883</v>
      </c>
    </row>
    <row r="16" spans="1:11" x14ac:dyDescent="0.2">
      <c r="A16" s="18" t="s">
        <v>39</v>
      </c>
      <c r="B16" s="19" t="s">
        <v>38</v>
      </c>
      <c r="C16" s="29">
        <v>5485</v>
      </c>
      <c r="D16" s="29">
        <v>5604</v>
      </c>
      <c r="E16" s="29">
        <f t="shared" si="0"/>
        <v>1.0216955332725615</v>
      </c>
      <c r="F16" s="29">
        <v>1059</v>
      </c>
      <c r="G16" s="29">
        <v>6</v>
      </c>
      <c r="H16" s="29">
        <f t="shared" si="1"/>
        <v>1065</v>
      </c>
      <c r="I16" s="29">
        <f t="shared" si="2"/>
        <v>6669</v>
      </c>
      <c r="J16" s="30">
        <f t="shared" si="3"/>
        <v>0.2101995146090081</v>
      </c>
      <c r="K16" s="32">
        <v>31727</v>
      </c>
    </row>
    <row r="17" spans="1:11" x14ac:dyDescent="0.2">
      <c r="A17" s="18" t="s">
        <v>40</v>
      </c>
      <c r="B17" s="19" t="s">
        <v>41</v>
      </c>
      <c r="C17" s="29">
        <v>3778</v>
      </c>
      <c r="D17" s="29">
        <v>3188</v>
      </c>
      <c r="E17" s="29">
        <f t="shared" si="0"/>
        <v>0.84383271572260454</v>
      </c>
      <c r="F17" s="29">
        <v>1180</v>
      </c>
      <c r="G17" s="29">
        <v>17</v>
      </c>
      <c r="H17" s="29">
        <f t="shared" si="1"/>
        <v>1197</v>
      </c>
      <c r="I17" s="29">
        <f t="shared" si="2"/>
        <v>4385</v>
      </c>
      <c r="J17" s="30">
        <f t="shared" si="3"/>
        <v>0.1943791834744448</v>
      </c>
      <c r="K17" s="32">
        <v>22559</v>
      </c>
    </row>
    <row r="18" spans="1:11" x14ac:dyDescent="0.2">
      <c r="A18" s="18" t="s">
        <v>42</v>
      </c>
      <c r="B18" s="19" t="s">
        <v>41</v>
      </c>
      <c r="C18" s="29">
        <v>4620</v>
      </c>
      <c r="D18" s="29">
        <v>2638</v>
      </c>
      <c r="E18" s="29">
        <f t="shared" si="0"/>
        <v>0.57099567099567095</v>
      </c>
      <c r="F18" s="29">
        <v>3133</v>
      </c>
      <c r="G18" s="29">
        <v>39</v>
      </c>
      <c r="H18" s="29">
        <f t="shared" si="1"/>
        <v>3172</v>
      </c>
      <c r="I18" s="29">
        <f t="shared" si="2"/>
        <v>5810</v>
      </c>
      <c r="J18" s="30">
        <f t="shared" si="3"/>
        <v>0.19205976661928531</v>
      </c>
      <c r="K18" s="32">
        <v>30251</v>
      </c>
    </row>
    <row r="19" spans="1:11" x14ac:dyDescent="0.2">
      <c r="A19" s="18" t="s">
        <v>43</v>
      </c>
      <c r="B19" s="19" t="s">
        <v>44</v>
      </c>
      <c r="C19" s="29">
        <v>5559</v>
      </c>
      <c r="D19" s="29">
        <v>9683</v>
      </c>
      <c r="E19" s="29">
        <f t="shared" si="0"/>
        <v>1.7418600467710019</v>
      </c>
      <c r="F19" s="29">
        <v>6265</v>
      </c>
      <c r="G19" s="29">
        <v>84</v>
      </c>
      <c r="H19" s="29">
        <f t="shared" si="1"/>
        <v>6349</v>
      </c>
      <c r="I19" s="29">
        <f t="shared" si="2"/>
        <v>16032</v>
      </c>
      <c r="J19" s="30">
        <f t="shared" si="3"/>
        <v>0.18850974766596901</v>
      </c>
      <c r="K19" s="32">
        <v>85046</v>
      </c>
    </row>
    <row r="20" spans="1:11" x14ac:dyDescent="0.2">
      <c r="A20" s="18" t="s">
        <v>45</v>
      </c>
      <c r="B20" s="19" t="s">
        <v>46</v>
      </c>
      <c r="C20" s="29">
        <v>29568</v>
      </c>
      <c r="D20" s="29">
        <v>2710</v>
      </c>
      <c r="E20" s="59">
        <f t="shared" si="0"/>
        <v>9.1653138528138528E-2</v>
      </c>
      <c r="F20" s="29">
        <v>4584</v>
      </c>
      <c r="G20" s="29">
        <v>16</v>
      </c>
      <c r="H20" s="29">
        <f t="shared" si="1"/>
        <v>4600</v>
      </c>
      <c r="I20" s="29">
        <f t="shared" si="2"/>
        <v>7310</v>
      </c>
      <c r="J20" s="30">
        <f t="shared" si="3"/>
        <v>0.1859719642811713</v>
      </c>
      <c r="K20" s="32">
        <v>39307</v>
      </c>
    </row>
    <row r="21" spans="1:11" x14ac:dyDescent="0.2">
      <c r="A21" s="18" t="s">
        <v>47</v>
      </c>
      <c r="B21" s="19" t="s">
        <v>48</v>
      </c>
      <c r="C21" s="29">
        <v>22529</v>
      </c>
      <c r="D21" s="29">
        <v>23281</v>
      </c>
      <c r="E21" s="29">
        <f t="shared" si="0"/>
        <v>1.0333792001420392</v>
      </c>
      <c r="F21" s="29">
        <v>11248</v>
      </c>
      <c r="G21" s="29">
        <v>248</v>
      </c>
      <c r="H21" s="29">
        <f t="shared" si="1"/>
        <v>11496</v>
      </c>
      <c r="I21" s="29">
        <f t="shared" si="2"/>
        <v>34777</v>
      </c>
      <c r="J21" s="30">
        <f t="shared" si="3"/>
        <v>0.22425778328045604</v>
      </c>
      <c r="K21" s="32">
        <v>155076</v>
      </c>
    </row>
    <row r="22" spans="1:11" x14ac:dyDescent="0.2">
      <c r="A22" s="18" t="s">
        <v>49</v>
      </c>
      <c r="B22" s="19" t="s">
        <v>50</v>
      </c>
      <c r="C22" s="29">
        <v>3616</v>
      </c>
      <c r="D22" s="29">
        <v>4029</v>
      </c>
      <c r="E22" s="29">
        <f t="shared" si="0"/>
        <v>1.1142146017699115</v>
      </c>
      <c r="F22" s="29">
        <v>3481</v>
      </c>
      <c r="G22" s="29">
        <v>79</v>
      </c>
      <c r="H22" s="29">
        <f t="shared" si="1"/>
        <v>3560</v>
      </c>
      <c r="I22" s="29">
        <f t="shared" si="2"/>
        <v>7589</v>
      </c>
      <c r="J22" s="30">
        <f t="shared" si="3"/>
        <v>0.211699397455925</v>
      </c>
      <c r="K22" s="32">
        <v>35848</v>
      </c>
    </row>
    <row r="23" spans="1:11" x14ac:dyDescent="0.2">
      <c r="A23" s="18" t="s">
        <v>51</v>
      </c>
      <c r="B23" s="19" t="s">
        <v>52</v>
      </c>
      <c r="C23" s="29">
        <v>17075</v>
      </c>
      <c r="D23" s="29">
        <v>13581</v>
      </c>
      <c r="E23" s="29">
        <f t="shared" si="0"/>
        <v>0.79537335285505129</v>
      </c>
      <c r="F23" s="29">
        <v>9882</v>
      </c>
      <c r="G23" s="29">
        <v>200</v>
      </c>
      <c r="H23" s="29">
        <f t="shared" si="1"/>
        <v>10082</v>
      </c>
      <c r="I23" s="29">
        <f t="shared" si="2"/>
        <v>23663</v>
      </c>
      <c r="J23" s="30">
        <f t="shared" si="3"/>
        <v>0.2170041451157331</v>
      </c>
      <c r="K23" s="32">
        <v>109044</v>
      </c>
    </row>
    <row r="24" spans="1:11" x14ac:dyDescent="0.2">
      <c r="A24" s="18" t="s">
        <v>53</v>
      </c>
      <c r="B24" s="19" t="s">
        <v>54</v>
      </c>
      <c r="C24" s="29">
        <v>14532</v>
      </c>
      <c r="D24" s="29">
        <v>34441</v>
      </c>
      <c r="E24" s="29">
        <f t="shared" si="0"/>
        <v>2.3700110101844207</v>
      </c>
      <c r="F24" s="29">
        <v>11424</v>
      </c>
      <c r="G24" s="29">
        <v>112</v>
      </c>
      <c r="H24" s="29">
        <f t="shared" si="1"/>
        <v>11536</v>
      </c>
      <c r="I24" s="29">
        <f t="shared" si="2"/>
        <v>45977</v>
      </c>
      <c r="J24" s="30">
        <f t="shared" si="3"/>
        <v>0.30825187390214143</v>
      </c>
      <c r="K24" s="32">
        <v>149154</v>
      </c>
    </row>
    <row r="25" spans="1:11" x14ac:dyDescent="0.2">
      <c r="A25" s="18" t="s">
        <v>55</v>
      </c>
      <c r="B25" s="19" t="s">
        <v>56</v>
      </c>
      <c r="C25" s="29">
        <v>1410</v>
      </c>
      <c r="D25" s="29">
        <v>3812</v>
      </c>
      <c r="E25" s="29">
        <f t="shared" si="0"/>
        <v>2.7035460992907803</v>
      </c>
      <c r="F25" s="29">
        <v>2092</v>
      </c>
      <c r="G25" s="29">
        <v>31</v>
      </c>
      <c r="H25" s="29">
        <f t="shared" si="1"/>
        <v>2123</v>
      </c>
      <c r="I25" s="29">
        <f t="shared" si="2"/>
        <v>5935</v>
      </c>
      <c r="J25" s="30">
        <f t="shared" si="3"/>
        <v>0.34977604903347476</v>
      </c>
      <c r="K25" s="32">
        <v>16968</v>
      </c>
    </row>
    <row r="26" spans="1:11" x14ac:dyDescent="0.2">
      <c r="A26" s="18" t="s">
        <v>57</v>
      </c>
      <c r="B26" s="19" t="s">
        <v>58</v>
      </c>
      <c r="C26" s="29">
        <v>25163</v>
      </c>
      <c r="D26" s="29">
        <v>35354</v>
      </c>
      <c r="E26" s="29">
        <f t="shared" si="0"/>
        <v>1.4049994038866589</v>
      </c>
      <c r="F26" s="29">
        <v>13180</v>
      </c>
      <c r="G26" s="29">
        <v>195</v>
      </c>
      <c r="H26" s="29">
        <f t="shared" si="1"/>
        <v>13375</v>
      </c>
      <c r="I26" s="29">
        <f t="shared" si="2"/>
        <v>48729</v>
      </c>
      <c r="J26" s="30">
        <f t="shared" si="3"/>
        <v>0.26637475810948213</v>
      </c>
      <c r="K26" s="32">
        <v>182934</v>
      </c>
    </row>
    <row r="27" spans="1:11" x14ac:dyDescent="0.2">
      <c r="A27" s="18" t="s">
        <v>59</v>
      </c>
      <c r="B27" s="19" t="s">
        <v>60</v>
      </c>
      <c r="C27" s="29">
        <v>5991</v>
      </c>
      <c r="D27" s="29">
        <v>2027</v>
      </c>
      <c r="E27" s="59">
        <f t="shared" si="0"/>
        <v>0.33834084460023367</v>
      </c>
      <c r="F27" s="29">
        <v>290</v>
      </c>
      <c r="G27" s="29">
        <v>0</v>
      </c>
      <c r="H27" s="29">
        <f t="shared" si="1"/>
        <v>290</v>
      </c>
      <c r="I27" s="29">
        <f t="shared" si="2"/>
        <v>2317</v>
      </c>
      <c r="J27" s="30">
        <f t="shared" si="3"/>
        <v>0.15877475501952992</v>
      </c>
      <c r="K27" s="32">
        <v>14593</v>
      </c>
    </row>
    <row r="28" spans="1:11" x14ac:dyDescent="0.2">
      <c r="A28" s="18" t="s">
        <v>61</v>
      </c>
      <c r="B28" s="19" t="s">
        <v>60</v>
      </c>
      <c r="C28" s="29">
        <v>19821</v>
      </c>
      <c r="D28" s="29">
        <v>41922</v>
      </c>
      <c r="E28" s="29">
        <f t="shared" si="0"/>
        <v>2.1150295141516575</v>
      </c>
      <c r="F28" s="29">
        <v>19508</v>
      </c>
      <c r="G28" s="29">
        <v>189</v>
      </c>
      <c r="H28" s="29">
        <f t="shared" si="1"/>
        <v>19697</v>
      </c>
      <c r="I28" s="29">
        <f t="shared" si="2"/>
        <v>61619</v>
      </c>
      <c r="J28" s="30">
        <f t="shared" si="3"/>
        <v>0.25802844975231043</v>
      </c>
      <c r="K28" s="32">
        <v>238807</v>
      </c>
    </row>
    <row r="29" spans="1:11" x14ac:dyDescent="0.2">
      <c r="A29" s="18" t="s">
        <v>62</v>
      </c>
      <c r="B29" s="19" t="s">
        <v>60</v>
      </c>
      <c r="C29" s="29">
        <v>1920</v>
      </c>
      <c r="D29" s="29">
        <v>1011</v>
      </c>
      <c r="E29" s="29">
        <f t="shared" si="0"/>
        <v>0.52656250000000004</v>
      </c>
      <c r="F29" s="29">
        <v>472</v>
      </c>
      <c r="G29" s="29">
        <v>9</v>
      </c>
      <c r="H29" s="29">
        <f t="shared" si="1"/>
        <v>481</v>
      </c>
      <c r="I29" s="29">
        <f t="shared" si="2"/>
        <v>1492</v>
      </c>
      <c r="J29" s="30">
        <f t="shared" si="3"/>
        <v>0.13198867657466384</v>
      </c>
      <c r="K29" s="32">
        <v>11304</v>
      </c>
    </row>
    <row r="30" spans="1:11" x14ac:dyDescent="0.2">
      <c r="A30" s="18" t="s">
        <v>63</v>
      </c>
      <c r="B30" s="19" t="s">
        <v>64</v>
      </c>
      <c r="C30" s="29">
        <v>34114</v>
      </c>
      <c r="D30" s="29">
        <v>31471</v>
      </c>
      <c r="E30" s="29">
        <f t="shared" si="0"/>
        <v>0.92252447675441163</v>
      </c>
      <c r="F30" s="29">
        <v>8108</v>
      </c>
      <c r="G30" s="29">
        <v>118</v>
      </c>
      <c r="H30" s="29">
        <f t="shared" si="1"/>
        <v>8226</v>
      </c>
      <c r="I30" s="29">
        <f t="shared" si="2"/>
        <v>39697</v>
      </c>
      <c r="J30" s="30">
        <f t="shared" si="3"/>
        <v>0.28579347880864786</v>
      </c>
      <c r="K30" s="32">
        <v>138901</v>
      </c>
    </row>
    <row r="31" spans="1:11" x14ac:dyDescent="0.2">
      <c r="A31" s="18" t="s">
        <v>65</v>
      </c>
      <c r="B31" s="19" t="s">
        <v>66</v>
      </c>
      <c r="C31" s="29">
        <v>12588</v>
      </c>
      <c r="D31" s="29">
        <v>7950</v>
      </c>
      <c r="E31" s="29">
        <f t="shared" si="0"/>
        <v>0.63155386081982845</v>
      </c>
      <c r="F31" s="29">
        <v>3916</v>
      </c>
      <c r="G31" s="29">
        <v>90</v>
      </c>
      <c r="H31" s="29">
        <f t="shared" si="1"/>
        <v>4006</v>
      </c>
      <c r="I31" s="29">
        <f t="shared" si="2"/>
        <v>11956</v>
      </c>
      <c r="J31" s="30">
        <f t="shared" si="3"/>
        <v>0.24937426998164525</v>
      </c>
      <c r="K31" s="32">
        <v>47944</v>
      </c>
    </row>
    <row r="32" spans="1:11" x14ac:dyDescent="0.2">
      <c r="A32" s="18" t="s">
        <v>67</v>
      </c>
      <c r="B32" s="19" t="s">
        <v>68</v>
      </c>
      <c r="C32" s="29">
        <v>75604</v>
      </c>
      <c r="D32" s="29">
        <v>13177</v>
      </c>
      <c r="E32" s="59">
        <f t="shared" si="0"/>
        <v>0.17428972012062854</v>
      </c>
      <c r="F32" s="29">
        <v>8809</v>
      </c>
      <c r="G32" s="29">
        <v>107</v>
      </c>
      <c r="H32" s="29">
        <f t="shared" si="1"/>
        <v>8916</v>
      </c>
      <c r="I32" s="29">
        <f t="shared" si="2"/>
        <v>22093</v>
      </c>
      <c r="J32" s="30">
        <f t="shared" si="3"/>
        <v>0.23740087253658851</v>
      </c>
      <c r="K32" s="32">
        <v>93062</v>
      </c>
    </row>
    <row r="33" spans="1:11" x14ac:dyDescent="0.2">
      <c r="A33" s="18" t="s">
        <v>69</v>
      </c>
      <c r="B33" s="19" t="s">
        <v>70</v>
      </c>
      <c r="C33" s="29">
        <v>17871</v>
      </c>
      <c r="D33" s="29">
        <v>10907</v>
      </c>
      <c r="E33" s="29">
        <f t="shared" si="0"/>
        <v>0.61031839292708856</v>
      </c>
      <c r="F33" s="29">
        <v>9380</v>
      </c>
      <c r="G33" s="29">
        <v>65</v>
      </c>
      <c r="H33" s="29">
        <f t="shared" si="1"/>
        <v>9445</v>
      </c>
      <c r="I33" s="29">
        <f t="shared" si="2"/>
        <v>20352</v>
      </c>
      <c r="J33" s="30">
        <f t="shared" si="3"/>
        <v>0.16424294268605646</v>
      </c>
      <c r="K33" s="32">
        <v>123914</v>
      </c>
    </row>
    <row r="34" spans="1:11" x14ac:dyDescent="0.2">
      <c r="A34" s="18" t="s">
        <v>71</v>
      </c>
      <c r="B34" s="19" t="s">
        <v>72</v>
      </c>
      <c r="C34" s="29">
        <v>131744</v>
      </c>
      <c r="D34" s="29">
        <v>47544</v>
      </c>
      <c r="E34" s="59">
        <f t="shared" si="0"/>
        <v>0.36088170998299735</v>
      </c>
      <c r="F34" s="29">
        <v>32591</v>
      </c>
      <c r="G34" s="29">
        <v>435</v>
      </c>
      <c r="H34" s="29">
        <f t="shared" si="1"/>
        <v>33026</v>
      </c>
      <c r="I34" s="29">
        <f t="shared" si="2"/>
        <v>80570</v>
      </c>
      <c r="J34" s="30">
        <f t="shared" si="3"/>
        <v>0.21467929998081556</v>
      </c>
      <c r="K34" s="32">
        <v>375304</v>
      </c>
    </row>
    <row r="35" spans="1:11" x14ac:dyDescent="0.2">
      <c r="A35" s="18" t="s">
        <v>73</v>
      </c>
      <c r="B35" s="19" t="s">
        <v>72</v>
      </c>
      <c r="C35" s="29">
        <v>59190</v>
      </c>
      <c r="D35" s="29">
        <v>10947</v>
      </c>
      <c r="E35" s="59">
        <f t="shared" si="0"/>
        <v>0.18494678155093766</v>
      </c>
      <c r="F35" s="29">
        <v>12083</v>
      </c>
      <c r="G35" s="29">
        <v>81</v>
      </c>
      <c r="H35" s="29">
        <f t="shared" si="1"/>
        <v>12164</v>
      </c>
      <c r="I35" s="29">
        <f t="shared" si="2"/>
        <v>23111</v>
      </c>
      <c r="J35" s="30">
        <f t="shared" si="3"/>
        <v>0.3310272716855735</v>
      </c>
      <c r="K35" s="32">
        <v>69816</v>
      </c>
    </row>
    <row r="36" spans="1:11" x14ac:dyDescent="0.2">
      <c r="A36" s="18" t="s">
        <v>74</v>
      </c>
      <c r="B36" s="19" t="s">
        <v>75</v>
      </c>
      <c r="C36" s="29">
        <v>8020</v>
      </c>
      <c r="D36" s="29">
        <v>4986</v>
      </c>
      <c r="E36" s="29">
        <f t="shared" si="0"/>
        <v>0.62169576059850373</v>
      </c>
      <c r="F36" s="29">
        <v>3061</v>
      </c>
      <c r="G36" s="29">
        <v>26</v>
      </c>
      <c r="H36" s="29">
        <f t="shared" si="1"/>
        <v>3087</v>
      </c>
      <c r="I36" s="29">
        <f t="shared" si="2"/>
        <v>8073</v>
      </c>
      <c r="J36" s="30">
        <f t="shared" si="3"/>
        <v>0.19237459787918504</v>
      </c>
      <c r="K36" s="32">
        <v>41965</v>
      </c>
    </row>
    <row r="37" spans="1:11" x14ac:dyDescent="0.2">
      <c r="A37" s="18" t="s">
        <v>76</v>
      </c>
      <c r="B37" s="19" t="s">
        <v>77</v>
      </c>
      <c r="C37" s="29">
        <v>4230</v>
      </c>
      <c r="D37" s="29">
        <v>3042</v>
      </c>
      <c r="E37" s="29">
        <f t="shared" si="0"/>
        <v>0.7191489361702128</v>
      </c>
      <c r="F37" s="29">
        <v>1808</v>
      </c>
      <c r="G37" s="29">
        <v>20</v>
      </c>
      <c r="H37" s="29">
        <f t="shared" si="1"/>
        <v>1828</v>
      </c>
      <c r="I37" s="29">
        <f t="shared" si="2"/>
        <v>4870</v>
      </c>
      <c r="J37" s="30">
        <f t="shared" si="3"/>
        <v>0.20241064006650042</v>
      </c>
      <c r="K37" s="32">
        <v>24060</v>
      </c>
    </row>
    <row r="38" spans="1:11" x14ac:dyDescent="0.2">
      <c r="A38" s="18" t="s">
        <v>78</v>
      </c>
      <c r="B38" s="19" t="s">
        <v>77</v>
      </c>
      <c r="C38" s="29">
        <v>6154</v>
      </c>
      <c r="D38" s="29">
        <v>9304</v>
      </c>
      <c r="E38" s="29">
        <f t="shared" si="0"/>
        <v>1.5118622034449138</v>
      </c>
      <c r="F38" s="29">
        <v>2897</v>
      </c>
      <c r="G38" s="29">
        <v>17</v>
      </c>
      <c r="H38" s="29">
        <f t="shared" si="1"/>
        <v>2914</v>
      </c>
      <c r="I38" s="29">
        <f t="shared" si="2"/>
        <v>12218</v>
      </c>
      <c r="J38" s="30">
        <f t="shared" si="3"/>
        <v>0.20844138119284836</v>
      </c>
      <c r="K38" s="32">
        <v>58616</v>
      </c>
    </row>
    <row r="39" spans="1:11" x14ac:dyDescent="0.2">
      <c r="A39" s="18" t="s">
        <v>79</v>
      </c>
      <c r="B39" s="19" t="s">
        <v>80</v>
      </c>
      <c r="C39" s="29">
        <v>9476</v>
      </c>
      <c r="D39" s="29">
        <v>5434</v>
      </c>
      <c r="E39" s="29">
        <f t="shared" si="0"/>
        <v>0.57344871253693541</v>
      </c>
      <c r="F39" s="29">
        <v>1918</v>
      </c>
      <c r="G39" s="29">
        <v>26</v>
      </c>
      <c r="H39" s="29">
        <f t="shared" si="1"/>
        <v>1944</v>
      </c>
      <c r="I39" s="29">
        <f t="shared" si="2"/>
        <v>7378</v>
      </c>
      <c r="J39" s="30">
        <f t="shared" si="3"/>
        <v>0.21499548328816623</v>
      </c>
      <c r="K39" s="32">
        <v>34317</v>
      </c>
    </row>
    <row r="40" spans="1:11" x14ac:dyDescent="0.2">
      <c r="A40" s="18" t="s">
        <v>81</v>
      </c>
      <c r="B40" s="19" t="s">
        <v>80</v>
      </c>
      <c r="C40" s="29">
        <v>12642</v>
      </c>
      <c r="D40" s="29">
        <v>20053</v>
      </c>
      <c r="E40" s="29">
        <f t="shared" si="0"/>
        <v>1.586220534725518</v>
      </c>
      <c r="F40" s="29">
        <v>7277</v>
      </c>
      <c r="G40" s="29">
        <v>78</v>
      </c>
      <c r="H40" s="29">
        <f t="shared" si="1"/>
        <v>7355</v>
      </c>
      <c r="I40" s="29">
        <f t="shared" si="2"/>
        <v>27408</v>
      </c>
      <c r="J40" s="30">
        <f t="shared" si="3"/>
        <v>0.22727875812657555</v>
      </c>
      <c r="K40" s="32">
        <v>120592</v>
      </c>
    </row>
    <row r="41" spans="1:11" x14ac:dyDescent="0.2">
      <c r="A41" s="18" t="s">
        <v>82</v>
      </c>
      <c r="B41" s="19" t="s">
        <v>83</v>
      </c>
      <c r="C41" s="29">
        <v>31931</v>
      </c>
      <c r="D41" s="29">
        <v>13077</v>
      </c>
      <c r="E41" s="59">
        <f t="shared" si="0"/>
        <v>0.40953931915693215</v>
      </c>
      <c r="F41" s="29">
        <v>17377</v>
      </c>
      <c r="G41" s="29">
        <v>444</v>
      </c>
      <c r="H41" s="29">
        <f t="shared" si="1"/>
        <v>17821</v>
      </c>
      <c r="I41" s="29">
        <f t="shared" si="2"/>
        <v>30898</v>
      </c>
      <c r="J41" s="30">
        <f t="shared" si="3"/>
        <v>0.15807918796269294</v>
      </c>
      <c r="K41" s="32">
        <v>195459</v>
      </c>
    </row>
    <row r="42" spans="1:11" x14ac:dyDescent="0.2">
      <c r="A42" s="18" t="s">
        <v>84</v>
      </c>
      <c r="B42" s="19" t="s">
        <v>85</v>
      </c>
      <c r="C42" s="29">
        <v>16359</v>
      </c>
      <c r="D42" s="29">
        <v>12407</v>
      </c>
      <c r="E42" s="29">
        <f t="shared" si="0"/>
        <v>0.7584204413472706</v>
      </c>
      <c r="F42" s="29">
        <v>6513</v>
      </c>
      <c r="G42" s="29">
        <v>60</v>
      </c>
      <c r="H42" s="29">
        <f t="shared" si="1"/>
        <v>6573</v>
      </c>
      <c r="I42" s="29">
        <f t="shared" si="2"/>
        <v>18980</v>
      </c>
      <c r="J42" s="30">
        <f t="shared" si="3"/>
        <v>0.20833333333333334</v>
      </c>
      <c r="K42" s="32">
        <v>91104</v>
      </c>
    </row>
    <row r="43" spans="1:11" x14ac:dyDescent="0.2">
      <c r="A43" s="18" t="s">
        <v>86</v>
      </c>
      <c r="B43" s="19" t="s">
        <v>87</v>
      </c>
      <c r="C43" s="29">
        <v>11147</v>
      </c>
      <c r="D43" s="29">
        <v>6015</v>
      </c>
      <c r="E43" s="29">
        <f t="shared" si="0"/>
        <v>0.53960706916659196</v>
      </c>
      <c r="F43" s="29">
        <v>2914</v>
      </c>
      <c r="G43" s="29">
        <v>28</v>
      </c>
      <c r="H43" s="29">
        <f t="shared" si="1"/>
        <v>2942</v>
      </c>
      <c r="I43" s="29">
        <f t="shared" si="2"/>
        <v>8957</v>
      </c>
      <c r="J43" s="30">
        <f t="shared" si="3"/>
        <v>0.31627824858757064</v>
      </c>
      <c r="K43" s="32">
        <v>28320</v>
      </c>
    </row>
    <row r="44" spans="1:11" x14ac:dyDescent="0.2">
      <c r="A44" s="18" t="s">
        <v>88</v>
      </c>
      <c r="B44" s="19" t="s">
        <v>89</v>
      </c>
      <c r="C44" s="29">
        <v>9631</v>
      </c>
      <c r="D44" s="29">
        <v>2373</v>
      </c>
      <c r="E44" s="59">
        <f t="shared" si="0"/>
        <v>0.24639185961997714</v>
      </c>
      <c r="F44" s="29">
        <v>257</v>
      </c>
      <c r="G44" s="29">
        <v>2</v>
      </c>
      <c r="H44" s="29">
        <f t="shared" si="1"/>
        <v>259</v>
      </c>
      <c r="I44" s="29">
        <f t="shared" si="2"/>
        <v>2632</v>
      </c>
      <c r="J44" s="30">
        <f t="shared" si="3"/>
        <v>0.29127932713590082</v>
      </c>
      <c r="K44" s="32">
        <v>9036</v>
      </c>
    </row>
    <row r="45" spans="1:11" x14ac:dyDescent="0.2">
      <c r="A45" s="18" t="s">
        <v>90</v>
      </c>
      <c r="B45" s="19" t="s">
        <v>89</v>
      </c>
      <c r="C45" s="29">
        <v>73192</v>
      </c>
      <c r="D45" s="29">
        <v>67587</v>
      </c>
      <c r="E45" s="29">
        <f t="shared" si="0"/>
        <v>0.9234205924144715</v>
      </c>
      <c r="F45" s="29">
        <v>27378</v>
      </c>
      <c r="G45" s="29">
        <v>300</v>
      </c>
      <c r="H45" s="29">
        <f t="shared" si="1"/>
        <v>27678</v>
      </c>
      <c r="I45" s="29">
        <f t="shared" si="2"/>
        <v>95265</v>
      </c>
      <c r="J45" s="30">
        <f t="shared" si="3"/>
        <v>0.22411391898822322</v>
      </c>
      <c r="K45" s="32">
        <v>425074</v>
      </c>
    </row>
    <row r="46" spans="1:11" x14ac:dyDescent="0.2">
      <c r="A46" s="18" t="s">
        <v>91</v>
      </c>
      <c r="B46" s="19" t="s">
        <v>92</v>
      </c>
      <c r="C46" s="29">
        <v>6528</v>
      </c>
      <c r="D46" s="29">
        <v>6219</v>
      </c>
      <c r="E46" s="29">
        <f t="shared" si="0"/>
        <v>0.95266544117647056</v>
      </c>
      <c r="F46" s="29">
        <v>2063</v>
      </c>
      <c r="G46" s="29">
        <v>91</v>
      </c>
      <c r="H46" s="29">
        <f t="shared" si="1"/>
        <v>2154</v>
      </c>
      <c r="I46" s="29">
        <f t="shared" si="2"/>
        <v>8373</v>
      </c>
      <c r="J46" s="30">
        <f t="shared" si="3"/>
        <v>0.18441918858200079</v>
      </c>
      <c r="K46" s="32">
        <v>45402</v>
      </c>
    </row>
    <row r="47" spans="1:11" x14ac:dyDescent="0.2">
      <c r="A47" s="18" t="s">
        <v>93</v>
      </c>
      <c r="B47" s="19" t="s">
        <v>94</v>
      </c>
      <c r="C47" s="29">
        <v>31012</v>
      </c>
      <c r="D47" s="29">
        <v>21841</v>
      </c>
      <c r="E47" s="29">
        <f t="shared" si="0"/>
        <v>0.7042757642203018</v>
      </c>
      <c r="F47" s="29">
        <v>6393</v>
      </c>
      <c r="G47" s="29">
        <v>49</v>
      </c>
      <c r="H47" s="29">
        <f t="shared" si="1"/>
        <v>6442</v>
      </c>
      <c r="I47" s="29">
        <f t="shared" si="2"/>
        <v>28283</v>
      </c>
      <c r="J47" s="30">
        <f t="shared" si="3"/>
        <v>0.3342709576768978</v>
      </c>
      <c r="K47" s="32">
        <v>84611</v>
      </c>
    </row>
    <row r="48" spans="1:11" x14ac:dyDescent="0.2">
      <c r="A48" s="18" t="s">
        <v>95</v>
      </c>
      <c r="B48" s="19" t="s">
        <v>96</v>
      </c>
      <c r="C48" s="29">
        <v>23359</v>
      </c>
      <c r="D48" s="29">
        <v>34848</v>
      </c>
      <c r="E48" s="29">
        <f t="shared" si="0"/>
        <v>1.491844685132069</v>
      </c>
      <c r="F48" s="29">
        <v>18542</v>
      </c>
      <c r="G48" s="29">
        <v>333</v>
      </c>
      <c r="H48" s="29">
        <f t="shared" si="1"/>
        <v>18875</v>
      </c>
      <c r="I48" s="29">
        <f t="shared" si="2"/>
        <v>53723</v>
      </c>
      <c r="J48" s="30">
        <f t="shared" si="3"/>
        <v>0.2777846720234956</v>
      </c>
      <c r="K48" s="32">
        <v>193398</v>
      </c>
    </row>
    <row r="49" spans="1:11" x14ac:dyDescent="0.2">
      <c r="A49" s="18" t="s">
        <v>97</v>
      </c>
      <c r="B49" s="19" t="s">
        <v>98</v>
      </c>
      <c r="C49" s="29">
        <v>43240</v>
      </c>
      <c r="D49" s="29">
        <v>7028</v>
      </c>
      <c r="E49" s="59">
        <f t="shared" si="0"/>
        <v>0.16253469010175764</v>
      </c>
      <c r="F49" s="29">
        <v>7700</v>
      </c>
      <c r="G49" s="29">
        <v>114</v>
      </c>
      <c r="H49" s="29">
        <f t="shared" si="1"/>
        <v>7814</v>
      </c>
      <c r="I49" s="29">
        <f t="shared" si="2"/>
        <v>14842</v>
      </c>
      <c r="J49" s="30">
        <f t="shared" si="3"/>
        <v>0.24461878234499126</v>
      </c>
      <c r="K49" s="32">
        <v>60674</v>
      </c>
    </row>
    <row r="50" spans="1:11" x14ac:dyDescent="0.2">
      <c r="A50" s="33"/>
      <c r="B50" s="34"/>
      <c r="C50" s="48"/>
      <c r="D50" s="48"/>
      <c r="E50" s="48"/>
      <c r="F50" s="48"/>
      <c r="G50" s="48"/>
      <c r="H50" s="48"/>
      <c r="I50" s="48"/>
      <c r="J50" s="48"/>
      <c r="K50" s="52"/>
    </row>
    <row r="51" spans="1:11" x14ac:dyDescent="0.2">
      <c r="A51" s="12" t="s">
        <v>108</v>
      </c>
      <c r="B51" s="12"/>
      <c r="C51" s="25">
        <f>SUM(C2:C49)</f>
        <v>1097379</v>
      </c>
      <c r="D51" s="25">
        <f>SUM(D2:D49)</f>
        <v>841548</v>
      </c>
      <c r="E51" s="77">
        <f>D51/C51</f>
        <v>0.76687088052532448</v>
      </c>
      <c r="F51" s="25">
        <f>SUM(F2:F49)</f>
        <v>404416</v>
      </c>
      <c r="G51" s="25">
        <f t="shared" ref="G51:I51" si="4">SUM(G2:G49)</f>
        <v>5551</v>
      </c>
      <c r="H51" s="25">
        <f t="shared" si="4"/>
        <v>409967</v>
      </c>
      <c r="I51" s="25">
        <f t="shared" si="4"/>
        <v>1251515</v>
      </c>
      <c r="J51" s="38">
        <f>I51/K51</f>
        <v>0.23465648127870595</v>
      </c>
      <c r="K51" s="25">
        <f>SUM(K2:K49)</f>
        <v>5333392</v>
      </c>
    </row>
    <row r="52" spans="1:11" x14ac:dyDescent="0.2">
      <c r="A52" s="12" t="s">
        <v>99</v>
      </c>
      <c r="B52" s="12"/>
      <c r="C52" s="42"/>
      <c r="D52" s="25">
        <f>AVERAGE(D2:D49)</f>
        <v>17532.25</v>
      </c>
      <c r="E52" s="25">
        <f>AVERAGE(E2:E49)</f>
        <v>0.93477415686461385</v>
      </c>
      <c r="F52" s="25">
        <f>AVERAGE(F2:F49)</f>
        <v>8425.3333333333339</v>
      </c>
      <c r="G52" s="25">
        <f t="shared" ref="G52:I52" si="5">AVERAGE(G2:G49)</f>
        <v>115.64583333333333</v>
      </c>
      <c r="H52" s="25">
        <f t="shared" si="5"/>
        <v>8540.9791666666661</v>
      </c>
      <c r="I52" s="25">
        <f t="shared" si="5"/>
        <v>26073.229166666668</v>
      </c>
      <c r="J52" s="43">
        <f>AVERAGE(J2:J49)</f>
        <v>0.23391777432522007</v>
      </c>
      <c r="K52" s="25">
        <f>AVERAGE(K2:K49)</f>
        <v>111112.33333333333</v>
      </c>
    </row>
    <row r="53" spans="1:11" x14ac:dyDescent="0.2">
      <c r="A53" s="12" t="s">
        <v>100</v>
      </c>
      <c r="B53" s="12"/>
      <c r="C53" s="42"/>
      <c r="D53" s="25">
        <f>MEDIAN(D2:D49)</f>
        <v>10295</v>
      </c>
      <c r="E53" s="25">
        <f>MEDIAN(E2:E49)</f>
        <v>0.7387846887587417</v>
      </c>
      <c r="F53" s="25">
        <f>MEDIAN(F2:F49)</f>
        <v>6329</v>
      </c>
      <c r="G53" s="25">
        <f t="shared" ref="G53:I53" si="6">MEDIAN(G2:G49)</f>
        <v>80</v>
      </c>
      <c r="H53" s="25">
        <f t="shared" si="6"/>
        <v>6395.5</v>
      </c>
      <c r="I53" s="25">
        <f t="shared" si="6"/>
        <v>17506</v>
      </c>
      <c r="J53" s="43">
        <f>MEDIAN(J2:J49)</f>
        <v>0.22576827070351579</v>
      </c>
      <c r="K53" s="25">
        <f>MEDIAN(K2:K49)</f>
        <v>77213.5</v>
      </c>
    </row>
    <row r="55" spans="1:11" ht="12.75" customHeight="1" x14ac:dyDescent="0.2">
      <c r="A55" s="140" t="s">
        <v>207</v>
      </c>
      <c r="B55" s="141"/>
      <c r="C55" s="141"/>
      <c r="D55" s="141"/>
      <c r="E55" s="141"/>
      <c r="F55" s="141"/>
      <c r="G55" s="141"/>
      <c r="H55" s="141"/>
      <c r="I55" s="141"/>
      <c r="J55" s="141"/>
      <c r="K55" s="74"/>
    </row>
    <row r="56" spans="1:11" ht="14.25" customHeight="1" x14ac:dyDescent="0.2">
      <c r="A56" s="142" t="s">
        <v>208</v>
      </c>
      <c r="B56" s="143"/>
      <c r="C56" s="143"/>
      <c r="D56" s="143"/>
      <c r="E56" s="143"/>
      <c r="F56" s="143"/>
      <c r="G56" s="143"/>
      <c r="H56" s="143"/>
      <c r="I56" s="143"/>
      <c r="J56" s="143"/>
      <c r="K56" s="75"/>
    </row>
  </sheetData>
  <autoFilter ref="A1:K49" xr:uid="{CD09BCF3-D9BC-4974-9258-A396B3508AF8}"/>
  <sortState xmlns:xlrd2="http://schemas.microsoft.com/office/spreadsheetml/2017/richdata2" ref="A2:K49">
    <sortCondition ref="B2:B49"/>
  </sortState>
  <mergeCells count="2">
    <mergeCell ref="A55:J55"/>
    <mergeCell ref="A56:J56"/>
  </mergeCells>
  <conditionalFormatting sqref="A2:K49">
    <cfRule type="expression" dxfId="2" priority="1">
      <formula>MOD(ROW(),2)=0</formula>
    </cfRule>
  </conditionalFormatting>
  <pageMargins left="0.7" right="0.7" top="0.75" bottom="0.75" header="0.3" footer="0.3"/>
  <ignoredErrors>
    <ignoredError sqref="J51 E5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D3A108-BB60-4C8E-878A-337161C86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8B5047-CD82-445F-B23E-8D8C602DC167}">
  <ds:schemaRefs>
    <ds:schemaRef ds:uri="http://schemas.microsoft.com/sharepoint/v3/contenttype/forms"/>
  </ds:schemaRefs>
</ds:datastoreItem>
</file>

<file path=customXml/itemProps3.xml><?xml version="1.0" encoding="utf-8"?>
<ds:datastoreItem xmlns:ds="http://schemas.openxmlformats.org/officeDocument/2006/customXml" ds:itemID="{362F7F70-7F24-45CA-96A6-0A07AB12F8C2}">
  <ds:schemaRefs>
    <ds:schemaRef ds:uri="http://purl.org/dc/dcmitype/"/>
    <ds:schemaRef ds:uri="http://schemas.microsoft.com/office/infopath/2007/PartnerControls"/>
    <ds:schemaRef ds:uri="http://purl.org/dc/elements/1.1/"/>
    <ds:schemaRef ds:uri="http://schemas.microsoft.com/office/2006/metadata/properties"/>
    <ds:schemaRef ds:uri="0ee27866-b6d5-4252-8d64-3ae05954dadf"/>
    <ds:schemaRef ds:uri="http://purl.org/dc/terms/"/>
    <ds:schemaRef ds:uri="http://schemas.microsoft.com/office/2006/documentManagement/types"/>
    <ds:schemaRef ds:uri="http://schemas.openxmlformats.org/package/2006/metadata/core-properties"/>
    <ds:schemaRef ds:uri="794e957f-80ce-4eda-9e02-31455ab5ee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Circ Measures</vt:lpstr>
      <vt:lpstr>Circ Measures - muni</vt:lpstr>
      <vt:lpstr>Circ Measures by pop</vt:lpstr>
      <vt:lpstr>Physical Circ</vt:lpstr>
      <vt:lpstr>Audience</vt:lpstr>
      <vt:lpstr>Elec Materials</vt:lpstr>
      <vt:lpstr>Elec Materials - muni</vt:lpstr>
      <vt:lpstr>AV Circ</vt:lpstr>
      <vt:lpstr>E-Collections</vt:lpstr>
      <vt:lpstr>ILL</vt:lpstr>
      <vt:lpstr>All Collection Use Data</vt:lpstr>
      <vt:lpstr>Other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2022-02-23T19:11:39Z</dcterms:created>
  <dcterms:modified xsi:type="dcterms:W3CDTF">2022-03-25T17:17:12Z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