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J:\AnnRpt_CompStats\CompStats\PL\2017\Publish\"/>
    </mc:Choice>
  </mc:AlternateContent>
  <bookViews>
    <workbookView xWindow="0" yWindow="0" windowWidth="28800" windowHeight="12210"/>
  </bookViews>
  <sheets>
    <sheet name="Intro" sheetId="3" r:id="rId1"/>
    <sheet name="Revenue" sheetId="1" r:id="rId2"/>
    <sheet name="Expenditures" sheetId="2" r:id="rId3"/>
    <sheet name="Collection Expenditures" sheetId="4" r:id="rId4"/>
  </sheets>
  <definedNames>
    <definedName name="_xlnm._FilterDatabase" localSheetId="3" hidden="1">'Collection Expenditures'!$A$1:$N$1</definedName>
    <definedName name="_xlnm._FilterDatabase" localSheetId="2" hidden="1">Expenditures!$A$2:$T$2</definedName>
    <definedName name="_xlnm._FilterDatabase" localSheetId="1" hidden="1">Revenue!$A$2:$P$2</definedName>
  </definedNames>
  <calcPr calcId="171027"/>
</workbook>
</file>

<file path=xl/calcChain.xml><?xml version="1.0" encoding="utf-8"?>
<calcChain xmlns="http://schemas.openxmlformats.org/spreadsheetml/2006/main">
  <c r="L53" i="4" l="1"/>
  <c r="I53" i="4"/>
  <c r="G53" i="4"/>
  <c r="E53" i="4"/>
  <c r="L52" i="4"/>
  <c r="I52" i="4"/>
  <c r="G52" i="4"/>
  <c r="E52" i="4"/>
  <c r="L51" i="4"/>
  <c r="I51" i="4"/>
  <c r="G51" i="4"/>
  <c r="E51" i="4"/>
  <c r="N49" i="4"/>
  <c r="M49" i="4"/>
  <c r="K49" i="4"/>
  <c r="H49" i="4"/>
  <c r="F49" i="4"/>
  <c r="N48" i="4"/>
  <c r="M48" i="4"/>
  <c r="K48" i="4"/>
  <c r="H48" i="4"/>
  <c r="F48" i="4"/>
  <c r="N47" i="4"/>
  <c r="M47" i="4"/>
  <c r="K47" i="4"/>
  <c r="H47" i="4"/>
  <c r="F47" i="4"/>
  <c r="N46" i="4"/>
  <c r="M46" i="4"/>
  <c r="K46" i="4"/>
  <c r="H46" i="4"/>
  <c r="F46" i="4"/>
  <c r="N45" i="4"/>
  <c r="M45" i="4"/>
  <c r="K45" i="4"/>
  <c r="H45" i="4"/>
  <c r="F45" i="4"/>
  <c r="N44" i="4"/>
  <c r="M44" i="4"/>
  <c r="K44" i="4"/>
  <c r="H44" i="4"/>
  <c r="F44" i="4"/>
  <c r="N43" i="4"/>
  <c r="M43" i="4"/>
  <c r="K43" i="4"/>
  <c r="H43" i="4"/>
  <c r="F43" i="4"/>
  <c r="N42" i="4"/>
  <c r="M42" i="4"/>
  <c r="K42" i="4"/>
  <c r="H42" i="4"/>
  <c r="F42" i="4"/>
  <c r="N41" i="4"/>
  <c r="M41" i="4"/>
  <c r="K41" i="4"/>
  <c r="H41" i="4"/>
  <c r="F41" i="4"/>
  <c r="N40" i="4"/>
  <c r="M40" i="4"/>
  <c r="K40" i="4"/>
  <c r="H40" i="4"/>
  <c r="F40" i="4"/>
  <c r="N39" i="4"/>
  <c r="M39" i="4"/>
  <c r="K39" i="4"/>
  <c r="H39" i="4"/>
  <c r="F39" i="4"/>
  <c r="N38" i="4"/>
  <c r="M38" i="4"/>
  <c r="K38" i="4"/>
  <c r="H38" i="4"/>
  <c r="F38" i="4"/>
  <c r="N37" i="4"/>
  <c r="M37" i="4"/>
  <c r="K37" i="4"/>
  <c r="H37" i="4"/>
  <c r="F37" i="4"/>
  <c r="N36" i="4"/>
  <c r="M36" i="4"/>
  <c r="K36" i="4"/>
  <c r="H36" i="4"/>
  <c r="F36" i="4"/>
  <c r="N35" i="4"/>
  <c r="M35" i="4"/>
  <c r="K35" i="4"/>
  <c r="H35" i="4"/>
  <c r="F35" i="4"/>
  <c r="N34" i="4"/>
  <c r="M34" i="4"/>
  <c r="K34" i="4"/>
  <c r="H34" i="4"/>
  <c r="F34" i="4"/>
  <c r="N33" i="4"/>
  <c r="M33" i="4"/>
  <c r="K33" i="4"/>
  <c r="H33" i="4"/>
  <c r="F33" i="4"/>
  <c r="N32" i="4"/>
  <c r="M32" i="4"/>
  <c r="K32" i="4"/>
  <c r="H32" i="4"/>
  <c r="F32" i="4"/>
  <c r="N31" i="4"/>
  <c r="M31" i="4"/>
  <c r="K31" i="4"/>
  <c r="H31" i="4"/>
  <c r="F31" i="4"/>
  <c r="N30" i="4"/>
  <c r="M30" i="4"/>
  <c r="K30" i="4"/>
  <c r="H30" i="4"/>
  <c r="F30" i="4"/>
  <c r="N29" i="4"/>
  <c r="M29" i="4"/>
  <c r="K29" i="4"/>
  <c r="H29" i="4"/>
  <c r="F29" i="4"/>
  <c r="N28" i="4"/>
  <c r="M28" i="4"/>
  <c r="K28" i="4"/>
  <c r="H28" i="4"/>
  <c r="F28" i="4"/>
  <c r="N27" i="4"/>
  <c r="M27" i="4"/>
  <c r="K27" i="4"/>
  <c r="H27" i="4"/>
  <c r="F27" i="4"/>
  <c r="N26" i="4"/>
  <c r="M26" i="4"/>
  <c r="K26" i="4"/>
  <c r="H26" i="4"/>
  <c r="F26" i="4"/>
  <c r="N25" i="4"/>
  <c r="M25" i="4"/>
  <c r="K25" i="4"/>
  <c r="H25" i="4"/>
  <c r="F25" i="4"/>
  <c r="N24" i="4"/>
  <c r="M24" i="4"/>
  <c r="K24" i="4"/>
  <c r="H24" i="4"/>
  <c r="F24" i="4"/>
  <c r="N23" i="4"/>
  <c r="M23" i="4"/>
  <c r="K23" i="4"/>
  <c r="H23" i="4"/>
  <c r="F23" i="4"/>
  <c r="N22" i="4"/>
  <c r="M22" i="4"/>
  <c r="K22" i="4"/>
  <c r="H22" i="4"/>
  <c r="F22" i="4"/>
  <c r="N21" i="4"/>
  <c r="M21" i="4"/>
  <c r="K21" i="4"/>
  <c r="H21" i="4"/>
  <c r="F21" i="4"/>
  <c r="N20" i="4"/>
  <c r="M20" i="4"/>
  <c r="K20" i="4"/>
  <c r="H20" i="4"/>
  <c r="F20" i="4"/>
  <c r="N19" i="4"/>
  <c r="M19" i="4"/>
  <c r="K19" i="4"/>
  <c r="H19" i="4"/>
  <c r="F19" i="4"/>
  <c r="N18" i="4"/>
  <c r="M18" i="4"/>
  <c r="K18" i="4"/>
  <c r="H18" i="4"/>
  <c r="F18" i="4"/>
  <c r="N17" i="4"/>
  <c r="M17" i="4"/>
  <c r="K17" i="4"/>
  <c r="H17" i="4"/>
  <c r="F17" i="4"/>
  <c r="N16" i="4"/>
  <c r="M16" i="4"/>
  <c r="K16" i="4"/>
  <c r="H16" i="4"/>
  <c r="F16" i="4"/>
  <c r="N15" i="4"/>
  <c r="M15" i="4"/>
  <c r="K15" i="4"/>
  <c r="H15" i="4"/>
  <c r="F15" i="4"/>
  <c r="N14" i="4"/>
  <c r="M14" i="4"/>
  <c r="K14" i="4"/>
  <c r="H14" i="4"/>
  <c r="F14" i="4"/>
  <c r="N13" i="4"/>
  <c r="M13" i="4"/>
  <c r="K13" i="4"/>
  <c r="H13" i="4"/>
  <c r="F13" i="4"/>
  <c r="N12" i="4"/>
  <c r="M12" i="4"/>
  <c r="K12" i="4"/>
  <c r="H12" i="4"/>
  <c r="F12" i="4"/>
  <c r="N11" i="4"/>
  <c r="M11" i="4"/>
  <c r="K11" i="4"/>
  <c r="H11" i="4"/>
  <c r="F11" i="4"/>
  <c r="N10" i="4"/>
  <c r="M10" i="4"/>
  <c r="K10" i="4"/>
  <c r="H10" i="4"/>
  <c r="F10" i="4"/>
  <c r="N9" i="4"/>
  <c r="M9" i="4"/>
  <c r="K9" i="4"/>
  <c r="H9" i="4"/>
  <c r="F9" i="4"/>
  <c r="N8" i="4"/>
  <c r="M8" i="4"/>
  <c r="K8" i="4"/>
  <c r="H8" i="4"/>
  <c r="F8" i="4"/>
  <c r="N7" i="4"/>
  <c r="M7" i="4"/>
  <c r="K7" i="4"/>
  <c r="H7" i="4"/>
  <c r="F7" i="4"/>
  <c r="N6" i="4"/>
  <c r="M6" i="4"/>
  <c r="K6" i="4"/>
  <c r="H6" i="4"/>
  <c r="F6" i="4"/>
  <c r="N5" i="4"/>
  <c r="M5" i="4"/>
  <c r="K5" i="4"/>
  <c r="H5" i="4"/>
  <c r="F5" i="4"/>
  <c r="N4" i="4"/>
  <c r="M4" i="4"/>
  <c r="K4" i="4"/>
  <c r="H4" i="4"/>
  <c r="F4" i="4"/>
  <c r="N3" i="4"/>
  <c r="M3" i="4"/>
  <c r="M52" i="4" s="1"/>
  <c r="K3" i="4"/>
  <c r="H3" i="4"/>
  <c r="F3" i="4"/>
  <c r="N2" i="4"/>
  <c r="N53" i="4" s="1"/>
  <c r="M2" i="4"/>
  <c r="M53" i="4" s="1"/>
  <c r="K2" i="4"/>
  <c r="K52" i="4" s="1"/>
  <c r="H2" i="4"/>
  <c r="H52" i="4" s="1"/>
  <c r="F2" i="4"/>
  <c r="F52" i="4" s="1"/>
  <c r="R54" i="2"/>
  <c r="O54" i="2"/>
  <c r="M54" i="2"/>
  <c r="K54" i="2"/>
  <c r="J54" i="2"/>
  <c r="I54" i="2"/>
  <c r="G54" i="2"/>
  <c r="F54" i="2"/>
  <c r="E54" i="2"/>
  <c r="R53" i="2"/>
  <c r="O53" i="2"/>
  <c r="M53" i="2"/>
  <c r="K53" i="2"/>
  <c r="J53" i="2"/>
  <c r="I53" i="2"/>
  <c r="G53" i="2"/>
  <c r="F53" i="2"/>
  <c r="E53" i="2"/>
  <c r="R52" i="2"/>
  <c r="O52" i="2"/>
  <c r="M52" i="2"/>
  <c r="K52" i="2"/>
  <c r="J52" i="2"/>
  <c r="I52" i="2"/>
  <c r="G52" i="2"/>
  <c r="F52" i="2"/>
  <c r="E52" i="2"/>
  <c r="T50" i="2"/>
  <c r="S50" i="2"/>
  <c r="Q50" i="2"/>
  <c r="N50" i="2"/>
  <c r="H50" i="2"/>
  <c r="T49" i="2"/>
  <c r="S49" i="2"/>
  <c r="Q49" i="2"/>
  <c r="N49" i="2"/>
  <c r="H49" i="2"/>
  <c r="T48" i="2"/>
  <c r="S48" i="2"/>
  <c r="Q48" i="2"/>
  <c r="N48" i="2"/>
  <c r="H48" i="2"/>
  <c r="T47" i="2"/>
  <c r="S47" i="2"/>
  <c r="Q47" i="2"/>
  <c r="N47" i="2"/>
  <c r="H47" i="2"/>
  <c r="T46" i="2"/>
  <c r="S46" i="2"/>
  <c r="Q46" i="2"/>
  <c r="N46" i="2"/>
  <c r="H46" i="2"/>
  <c r="T45" i="2"/>
  <c r="S45" i="2"/>
  <c r="Q45" i="2"/>
  <c r="N45" i="2"/>
  <c r="H45" i="2"/>
  <c r="T44" i="2"/>
  <c r="S44" i="2"/>
  <c r="Q44" i="2"/>
  <c r="N44" i="2"/>
  <c r="H44" i="2"/>
  <c r="T43" i="2"/>
  <c r="S43" i="2"/>
  <c r="Q43" i="2"/>
  <c r="N43" i="2"/>
  <c r="H43" i="2"/>
  <c r="T42" i="2"/>
  <c r="S42" i="2"/>
  <c r="Q42" i="2"/>
  <c r="N42" i="2"/>
  <c r="H42" i="2"/>
  <c r="T41" i="2"/>
  <c r="S41" i="2"/>
  <c r="Q41" i="2"/>
  <c r="N41" i="2"/>
  <c r="H41" i="2"/>
  <c r="T40" i="2"/>
  <c r="S40" i="2"/>
  <c r="Q40" i="2"/>
  <c r="N40" i="2"/>
  <c r="H40" i="2"/>
  <c r="T39" i="2"/>
  <c r="S39" i="2"/>
  <c r="Q39" i="2"/>
  <c r="N39" i="2"/>
  <c r="H39" i="2"/>
  <c r="T38" i="2"/>
  <c r="S38" i="2"/>
  <c r="Q38" i="2"/>
  <c r="N38" i="2"/>
  <c r="H38" i="2"/>
  <c r="T37" i="2"/>
  <c r="S37" i="2"/>
  <c r="Q37" i="2"/>
  <c r="N37" i="2"/>
  <c r="H37" i="2"/>
  <c r="T36" i="2"/>
  <c r="S36" i="2"/>
  <c r="Q36" i="2"/>
  <c r="N36" i="2"/>
  <c r="H36" i="2"/>
  <c r="T35" i="2"/>
  <c r="S35" i="2"/>
  <c r="Q35" i="2"/>
  <c r="N35" i="2"/>
  <c r="H35" i="2"/>
  <c r="T34" i="2"/>
  <c r="S34" i="2"/>
  <c r="Q34" i="2"/>
  <c r="N34" i="2"/>
  <c r="H34" i="2"/>
  <c r="T33" i="2"/>
  <c r="S33" i="2"/>
  <c r="Q33" i="2"/>
  <c r="N33" i="2"/>
  <c r="H33" i="2"/>
  <c r="T32" i="2"/>
  <c r="S32" i="2"/>
  <c r="Q32" i="2"/>
  <c r="N32" i="2"/>
  <c r="H32" i="2"/>
  <c r="T31" i="2"/>
  <c r="S31" i="2"/>
  <c r="Q31" i="2"/>
  <c r="N31" i="2"/>
  <c r="H31" i="2"/>
  <c r="T30" i="2"/>
  <c r="S30" i="2"/>
  <c r="Q30" i="2"/>
  <c r="N30" i="2"/>
  <c r="H30" i="2"/>
  <c r="T29" i="2"/>
  <c r="S29" i="2"/>
  <c r="Q29" i="2"/>
  <c r="N29" i="2"/>
  <c r="H29" i="2"/>
  <c r="T28" i="2"/>
  <c r="S28" i="2"/>
  <c r="Q28" i="2"/>
  <c r="N28" i="2"/>
  <c r="H28" i="2"/>
  <c r="T27" i="2"/>
  <c r="S27" i="2"/>
  <c r="Q27" i="2"/>
  <c r="N27" i="2"/>
  <c r="H27" i="2"/>
  <c r="T26" i="2"/>
  <c r="S26" i="2"/>
  <c r="Q26" i="2"/>
  <c r="N26" i="2"/>
  <c r="H26" i="2"/>
  <c r="T25" i="2"/>
  <c r="S25" i="2"/>
  <c r="Q25" i="2"/>
  <c r="N25" i="2"/>
  <c r="H25" i="2"/>
  <c r="T24" i="2"/>
  <c r="S24" i="2"/>
  <c r="Q24" i="2"/>
  <c r="N24" i="2"/>
  <c r="H24" i="2"/>
  <c r="T23" i="2"/>
  <c r="S23" i="2"/>
  <c r="Q23" i="2"/>
  <c r="N23" i="2"/>
  <c r="H23" i="2"/>
  <c r="T22" i="2"/>
  <c r="S22" i="2"/>
  <c r="Q22" i="2"/>
  <c r="N22" i="2"/>
  <c r="H22" i="2"/>
  <c r="T21" i="2"/>
  <c r="S21" i="2"/>
  <c r="Q21" i="2"/>
  <c r="N21" i="2"/>
  <c r="H21" i="2"/>
  <c r="T20" i="2"/>
  <c r="S20" i="2"/>
  <c r="Q20" i="2"/>
  <c r="N20" i="2"/>
  <c r="H20" i="2"/>
  <c r="T19" i="2"/>
  <c r="S19" i="2"/>
  <c r="Q19" i="2"/>
  <c r="N19" i="2"/>
  <c r="H19" i="2"/>
  <c r="T18" i="2"/>
  <c r="S18" i="2"/>
  <c r="Q18" i="2"/>
  <c r="N18" i="2"/>
  <c r="H18" i="2"/>
  <c r="T17" i="2"/>
  <c r="S17" i="2"/>
  <c r="Q17" i="2"/>
  <c r="N17" i="2"/>
  <c r="H17" i="2"/>
  <c r="T16" i="2"/>
  <c r="S16" i="2"/>
  <c r="Q16" i="2"/>
  <c r="N16" i="2"/>
  <c r="H16" i="2"/>
  <c r="T15" i="2"/>
  <c r="S15" i="2"/>
  <c r="Q15" i="2"/>
  <c r="N15" i="2"/>
  <c r="H15" i="2"/>
  <c r="T14" i="2"/>
  <c r="S14" i="2"/>
  <c r="Q14" i="2"/>
  <c r="N14" i="2"/>
  <c r="H14" i="2"/>
  <c r="T13" i="2"/>
  <c r="S13" i="2"/>
  <c r="Q13" i="2"/>
  <c r="N13" i="2"/>
  <c r="H13" i="2"/>
  <c r="T12" i="2"/>
  <c r="S12" i="2"/>
  <c r="Q12" i="2"/>
  <c r="N12" i="2"/>
  <c r="H12" i="2"/>
  <c r="T11" i="2"/>
  <c r="S11" i="2"/>
  <c r="Q11" i="2"/>
  <c r="N11" i="2"/>
  <c r="H11" i="2"/>
  <c r="T10" i="2"/>
  <c r="S10" i="2"/>
  <c r="Q10" i="2"/>
  <c r="N10" i="2"/>
  <c r="H10" i="2"/>
  <c r="T9" i="2"/>
  <c r="S9" i="2"/>
  <c r="Q9" i="2"/>
  <c r="N9" i="2"/>
  <c r="H9" i="2"/>
  <c r="T8" i="2"/>
  <c r="S8" i="2"/>
  <c r="Q8" i="2"/>
  <c r="N8" i="2"/>
  <c r="H8" i="2"/>
  <c r="T7" i="2"/>
  <c r="S7" i="2"/>
  <c r="Q7" i="2"/>
  <c r="N7" i="2"/>
  <c r="H7" i="2"/>
  <c r="T6" i="2"/>
  <c r="S6" i="2"/>
  <c r="Q6" i="2"/>
  <c r="N6" i="2"/>
  <c r="H6" i="2"/>
  <c r="T5" i="2"/>
  <c r="S5" i="2"/>
  <c r="Q5" i="2"/>
  <c r="N5" i="2"/>
  <c r="H5" i="2"/>
  <c r="T4" i="2"/>
  <c r="S4" i="2"/>
  <c r="Q4" i="2"/>
  <c r="N4" i="2"/>
  <c r="H4" i="2"/>
  <c r="T3" i="2"/>
  <c r="T54" i="2" s="1"/>
  <c r="S3" i="2"/>
  <c r="S54" i="2" s="1"/>
  <c r="Q3" i="2"/>
  <c r="Q53" i="2" s="1"/>
  <c r="N3" i="2"/>
  <c r="N54" i="2" s="1"/>
  <c r="H3" i="2"/>
  <c r="H53" i="2" s="1"/>
  <c r="H53" i="4" l="1"/>
  <c r="F53" i="4"/>
  <c r="K53" i="4"/>
  <c r="N52" i="4"/>
  <c r="N53" i="2"/>
  <c r="S53" i="2"/>
  <c r="Q54" i="2"/>
  <c r="T53" i="2"/>
  <c r="H54" i="2"/>
  <c r="N54" i="1"/>
  <c r="N53" i="1"/>
  <c r="N52" i="1"/>
  <c r="K54" i="1"/>
  <c r="K53" i="1"/>
  <c r="K52" i="1"/>
  <c r="I54" i="1"/>
  <c r="I53" i="1"/>
  <c r="I52" i="1"/>
  <c r="G54" i="1"/>
  <c r="G53" i="1"/>
  <c r="G52" i="1"/>
  <c r="E54" i="1"/>
  <c r="E53" i="1"/>
  <c r="E52" i="1"/>
  <c r="P4" i="1"/>
  <c r="P54" i="1" s="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3" i="1"/>
  <c r="P53" i="1" s="1"/>
  <c r="O4" i="1"/>
  <c r="O5" i="1"/>
  <c r="O54" i="1" s="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3" i="1"/>
  <c r="O53" i="1" s="1"/>
  <c r="M4" i="1"/>
  <c r="M53" i="1" s="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3" i="1"/>
  <c r="M54" i="1" s="1"/>
  <c r="J4" i="1"/>
  <c r="J54" i="1" s="1"/>
  <c r="J5" i="1"/>
  <c r="J53" i="1" s="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3" i="1"/>
  <c r="H4" i="1"/>
  <c r="H53" i="1" s="1"/>
  <c r="H5" i="1"/>
  <c r="H54" i="1" s="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3" i="1"/>
  <c r="F4" i="1"/>
  <c r="F54" i="1" s="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3" i="1"/>
  <c r="F53" i="1" s="1"/>
</calcChain>
</file>

<file path=xl/sharedStrings.xml><?xml version="1.0" encoding="utf-8"?>
<sst xmlns="http://schemas.openxmlformats.org/spreadsheetml/2006/main" count="554" uniqueCount="269">
  <si>
    <t>Local Government Revenue</t>
  </si>
  <si>
    <t>State Government Revenue</t>
  </si>
  <si>
    <t>Federal Government Revenue</t>
  </si>
  <si>
    <t>Other Operating Revenue</t>
  </si>
  <si>
    <t>Describe Other Operating Revenue</t>
  </si>
  <si>
    <t>Total Operating Revenue</t>
  </si>
  <si>
    <t>ASHAWAY FREE LIBRARY</t>
  </si>
  <si>
    <t>HOPKINTON</t>
  </si>
  <si>
    <t>fines, copies, fundraising, etc.</t>
  </si>
  <si>
    <t>BARRINGTON PUBLIC LIBRARY</t>
  </si>
  <si>
    <t>BARRINGTON</t>
  </si>
  <si>
    <t>BROWNELL LIBRARY, HOME OF LITTLE COMPTON</t>
  </si>
  <si>
    <t>LITTLE COMPTON</t>
  </si>
  <si>
    <t>Private Trust pays for heat, electricity, landscaping, commercial cleaning, maintenance services</t>
  </si>
  <si>
    <t>CENTRAL FALLS FREE PUBLIC LIBRARY</t>
  </si>
  <si>
    <t>CENTRAL FALLS</t>
  </si>
  <si>
    <t>Interest earned, Contributions, Fees, Fines, Etc., Fundraising Revenue, endowment income</t>
  </si>
  <si>
    <t>CLARK MEMORIAL LIBRARY</t>
  </si>
  <si>
    <t>RICHMOND</t>
  </si>
  <si>
    <t>donations, gifts, book &amp; bake sale, endowments, fines</t>
  </si>
  <si>
    <t>COVENTRY PUBLIC LIBRARY</t>
  </si>
  <si>
    <t>COVENTRY</t>
  </si>
  <si>
    <t>None</t>
  </si>
  <si>
    <t>CRANSTON PUBLIC LIBRARY</t>
  </si>
  <si>
    <t>CRANSTON</t>
  </si>
  <si>
    <t>fines, lost materials, printing</t>
  </si>
  <si>
    <t>CROSS' MILLS PUBLIC LIBRARY</t>
  </si>
  <si>
    <t>CHARLESTOWN</t>
  </si>
  <si>
    <t>Annual appeal, book sale, fines, copies, cash donations</t>
  </si>
  <si>
    <t>CUMBERLAND PUBLIC LIBRARY</t>
  </si>
  <si>
    <t>CUMBERLAND</t>
  </si>
  <si>
    <t>Friends, Library Fund, Grants, Self-generating</t>
  </si>
  <si>
    <t>DAVISVILLE FREE LIBRARY</t>
  </si>
  <si>
    <t>NORTH KINGSTOWN</t>
  </si>
  <si>
    <t>Fundraisers, fines and fees, donations, grants, memorials, interest income, annual campaign</t>
  </si>
  <si>
    <t>EAST GREENWICH FREE LIBRARY</t>
  </si>
  <si>
    <t>EAST GREENWICH</t>
  </si>
  <si>
    <t>fines,printing,endowment funds</t>
  </si>
  <si>
    <t>EAST PROVIDENCE PUBLIC LIBRARY</t>
  </si>
  <si>
    <t>EAST PROVIDENCE</t>
  </si>
  <si>
    <t>RI Foundation</t>
  </si>
  <si>
    <t>EAST SMITHFIELD PUBLIC LIBRARY</t>
  </si>
  <si>
    <t>SMITHFIELD</t>
  </si>
  <si>
    <t>Fines,Donations,Interest</t>
  </si>
  <si>
    <t>EXETER PUBLIC LIBRARY</t>
  </si>
  <si>
    <t>EXETER</t>
  </si>
  <si>
    <t>Fees, fines, donations, passports</t>
  </si>
  <si>
    <t>GEORGE HAIL FREE LIBRARY</t>
  </si>
  <si>
    <t>WARREN</t>
  </si>
  <si>
    <t>fines, donations, grants</t>
  </si>
  <si>
    <t>GLOCESTER MANTON FREE PUBLIC LIBRARY</t>
  </si>
  <si>
    <t>GLOCESTER</t>
  </si>
  <si>
    <t>fines, copies, fundraisers, Friends</t>
  </si>
  <si>
    <t/>
  </si>
  <si>
    <t>GREENVILLE PUBLIC LIBRARY</t>
  </si>
  <si>
    <t>contributions, fines, printing, lost and damaged materials, etc ...</t>
  </si>
  <si>
    <t>HARMONY LIBRARY</t>
  </si>
  <si>
    <t>Fines, Copies, Fundraising, endowment, Friends of the Library</t>
  </si>
  <si>
    <t>HOPE LIBRARY</t>
  </si>
  <si>
    <t>SCITUATE</t>
  </si>
  <si>
    <t>donations, fines, fundraising, miscellaneous grants</t>
  </si>
  <si>
    <t>ISLAND FREE LIBRARY</t>
  </si>
  <si>
    <t>NEW SHOREHAM</t>
  </si>
  <si>
    <t>library fines, library trust</t>
  </si>
  <si>
    <t>JAMESTOWN PHILOMENIAN LIBRARY</t>
  </si>
  <si>
    <t>JAMESTOWN</t>
  </si>
  <si>
    <t xml:space="preserve">book sales , donations, Trustees </t>
  </si>
  <si>
    <t>JESSE M. SMITH MEMORIAL LIBRARY</t>
  </si>
  <si>
    <t>BURRILLVILLE</t>
  </si>
  <si>
    <t>Fines, fees, donations, grants</t>
  </si>
  <si>
    <t>LANGWORTHY PUBLIC LIBRARY</t>
  </si>
  <si>
    <t>Fines, donations, fundraisers, draw from endowment</t>
  </si>
  <si>
    <t>LIBRARIES OF FOSTER</t>
  </si>
  <si>
    <t>FOSTER</t>
  </si>
  <si>
    <t>Donations, operations income and grant funds</t>
  </si>
  <si>
    <t>LINCOLN PUBLIC LIBRARY</t>
  </si>
  <si>
    <t>LINCOLN</t>
  </si>
  <si>
    <t>Fees champlin grant</t>
  </si>
  <si>
    <t>LOUTTIT MEMORIAL LIBRARY</t>
  </si>
  <si>
    <t>WEST GREENWICH</t>
  </si>
  <si>
    <t>Donations, fines and fees, State Legislative Grant, interest income</t>
  </si>
  <si>
    <t>MARIAN J. MOHR MEMORIAL LIBRARY</t>
  </si>
  <si>
    <t>JOHNSTON</t>
  </si>
  <si>
    <t>endowment dividends, fees and fines</t>
  </si>
  <si>
    <t>MAURY LOONTJENS MEMORIAL LIBRARY (NARRAGANSETT)</t>
  </si>
  <si>
    <t>NARRAGANSETT</t>
  </si>
  <si>
    <t>fines/fees/donations</t>
  </si>
  <si>
    <t>MIDDLETOWN PUBLIC LIBRARY</t>
  </si>
  <si>
    <t>MIDDLETOWN</t>
  </si>
  <si>
    <t>user fees including fines, book rental fees, donations, public printing revenue</t>
  </si>
  <si>
    <t>NEWPORT PUBLIC LIBRARY</t>
  </si>
  <si>
    <t>NEWPORT</t>
  </si>
  <si>
    <t>Fines, Gov Docs, Fundraising, Gifts &amp; Donations, Grants, Interest Income, Copier &amp; Printing</t>
  </si>
  <si>
    <t>NORTH KINGSTOWN FREE LIBRARY</t>
  </si>
  <si>
    <t>Fines &amp; fees, donations, grants, Friends support</t>
  </si>
  <si>
    <t>NORTH PROVIDENCE UNION FREE</t>
  </si>
  <si>
    <t>NORTH PROVIDENCE</t>
  </si>
  <si>
    <t>Donations by FOL and Needlers,Payments for lost materials, Fines</t>
  </si>
  <si>
    <t>NORTH SCITUATE PUBLIC LIBRARY</t>
  </si>
  <si>
    <t>fundraising, donations, fines, grants</t>
  </si>
  <si>
    <t>NORTH SMITHFIELD PUBLIC LIBRARY</t>
  </si>
  <si>
    <t>NORTH SMITHFIELD</t>
  </si>
  <si>
    <t>donations,fines, copies, book sale</t>
  </si>
  <si>
    <t>PASCOAG FREE PUBLIC LIBRARY</t>
  </si>
  <si>
    <t>PASCOAG</t>
  </si>
  <si>
    <t>Fines, donations, book &amp; bake sales, etc.</t>
  </si>
  <si>
    <t>PAWTUCKET PUBLIC LIBRARY</t>
  </si>
  <si>
    <t>PAWTUCKET</t>
  </si>
  <si>
    <t xml:space="preserve">Endowment, Fines </t>
  </si>
  <si>
    <t>PONTIAC FREE LIBRARY</t>
  </si>
  <si>
    <t>WARWICK</t>
  </si>
  <si>
    <t>Endowment income, donations, fundraisers, fines, fees, and interest.</t>
  </si>
  <si>
    <t>PORTSMOUTH FREE PUBLIC LIBRARY</t>
  </si>
  <si>
    <t>PORTSMOUTH</t>
  </si>
  <si>
    <t>Fund raising, fines, computer printouts, program room rental, endowment</t>
  </si>
  <si>
    <t>PROVIDENCE COMMUNITY LIBRARY</t>
  </si>
  <si>
    <t>PROVIDENCE</t>
  </si>
  <si>
    <t>PROVIDENCE PUBLIC LIBRARY</t>
  </si>
  <si>
    <t>See Attached</t>
  </si>
  <si>
    <t>ROGERS FREE LIBRARY</t>
  </si>
  <si>
    <t>BRISTOL</t>
  </si>
  <si>
    <t>Friends of the RF Library contributions, TFC Trust Contributions and Fines/Fees</t>
  </si>
  <si>
    <t>SOUTH KINGSTOWN PUBLIC LIBRARY</t>
  </si>
  <si>
    <t>SOUTH KINGSTOWN</t>
  </si>
  <si>
    <t>TIVERTON PUBLIC LIBRARY</t>
  </si>
  <si>
    <t>TIVERTON</t>
  </si>
  <si>
    <t>donations, grants, Friends Group, fines, fees</t>
  </si>
  <si>
    <t>WARWICK PUBLIC LIBRARY</t>
  </si>
  <si>
    <t>Champlin Foundation Grant, endowment, Friends</t>
  </si>
  <si>
    <t>WEST WARWICK PUBLIC LIBRARY</t>
  </si>
  <si>
    <t>WEST WARWICK</t>
  </si>
  <si>
    <t>endowment, trust, fines, donations</t>
  </si>
  <si>
    <t>WESTERLY PUBLIC LIBRARY</t>
  </si>
  <si>
    <t>WESTERLY</t>
  </si>
  <si>
    <t>fines, drawdown, grants, direct public support</t>
  </si>
  <si>
    <t>WILLETT FREE LIBRARY</t>
  </si>
  <si>
    <t>Memberships, donations, grant, endowment income, fundraising, fines</t>
  </si>
  <si>
    <t>WOONSOCKET HARRIS PUBLIC LIBRARY</t>
  </si>
  <si>
    <t>WOONSOCKET</t>
  </si>
  <si>
    <t>fines, fees, grants, donations</t>
  </si>
  <si>
    <t>Library</t>
  </si>
  <si>
    <t>City</t>
  </si>
  <si>
    <t>Population of Legal Service Area</t>
  </si>
  <si>
    <t>OSL Population</t>
  </si>
  <si>
    <t>Total</t>
  </si>
  <si>
    <t>Average</t>
  </si>
  <si>
    <t>Median</t>
  </si>
  <si>
    <t>Total Operating Revenue Per Capita By Legal Population</t>
  </si>
  <si>
    <t>Total Operating Revenue Per Capita By OSL Population</t>
  </si>
  <si>
    <t>% of Total Operating Revenue</t>
  </si>
  <si>
    <t>Other Revenue</t>
  </si>
  <si>
    <t>Staffing Expenditures</t>
  </si>
  <si>
    <t>Collection Expenditures</t>
  </si>
  <si>
    <t>Other Operating Expenditures</t>
  </si>
  <si>
    <t>Salaries and Wage Expenditures</t>
  </si>
  <si>
    <t>Employee Benefits Expenditures</t>
  </si>
  <si>
    <t>Total Staff Expenditures</t>
  </si>
  <si>
    <t>% Total Operating Expenditures</t>
  </si>
  <si>
    <t>Print Materials Expenditures</t>
  </si>
  <si>
    <t>Electronic Materials Expenditures</t>
  </si>
  <si>
    <t>Other Materials Expenditures</t>
  </si>
  <si>
    <t>Other Materials Description</t>
  </si>
  <si>
    <t>Total Collection Expenditures</t>
  </si>
  <si>
    <t>% of Total Operating Expenditures</t>
  </si>
  <si>
    <t>Other Operating Expenditures Description</t>
  </si>
  <si>
    <t>Total Operating Expenditures</t>
  </si>
  <si>
    <t>Total Operating Expenditures Per Capita By Legal Population</t>
  </si>
  <si>
    <t>Total Operating Expenditures Per Capita by OSL Population</t>
  </si>
  <si>
    <t>audiovisual</t>
  </si>
  <si>
    <t>services, facilities, admin</t>
  </si>
  <si>
    <t>AV such as movies, music</t>
  </si>
  <si>
    <t>programs, software, computers,supplies, telephone,postage,training, travel, equipment, contractual, repairs</t>
  </si>
  <si>
    <t>Audio, DVDs, hotspots, cake pans</t>
  </si>
  <si>
    <t>Office supplies, telephone, liability insurance, cleaning services, heat, electricity, building maintenance, janitorial services , landscaping</t>
  </si>
  <si>
    <t>Bookkeeping &amp; Payroll, Education &amp; Training, Insurance, Legan &amp; Professional fees, Office/General Administrative expenses, Operational Supplies, OSL fees, Programming expenses,Repair and maintenance, Utilities and Security, Electric, Elevator, Heating Gas,TeleComm &amp; IT, Water &amp; Sewer</t>
  </si>
  <si>
    <t>audios, DVDs, periodicals, museum passes</t>
  </si>
  <si>
    <t>insurance, supplies, payroll charges, alarm contract, landscaping, utilities</t>
  </si>
  <si>
    <t>DVDs, Audio Books, Music Games, Puppets, Toys, Realia</t>
  </si>
  <si>
    <t>OSL, Supplies, Programs, Security, Travel, Printing, Technology, Utilities</t>
  </si>
  <si>
    <t>av</t>
  </si>
  <si>
    <t>utilities, supplies,property repairs</t>
  </si>
  <si>
    <t>Museum passes, puppets</t>
  </si>
  <si>
    <t>Heat, electricity, telephone, insurance, building &amp; grounds, Ocean State Libraries fees, processing, office mileage, etc.</t>
  </si>
  <si>
    <t>Audio, DVD, passes, video games, Roku, nooks, toys</t>
  </si>
  <si>
    <t>utilities, maintenance, supplies, travel, programs, computer expenses, education, service contracts</t>
  </si>
  <si>
    <t>Dvds, magazines</t>
  </si>
  <si>
    <t>building maintenance, grounds, insurance, programs, licenses, osl fees, postage, prof. services, supplies, utilities</t>
  </si>
  <si>
    <t>dvds and audio-books on cd</t>
  </si>
  <si>
    <t>insurance, building and equipment maintenance,computers and supplies</t>
  </si>
  <si>
    <t>Heat, water, electricity, maintenance</t>
  </si>
  <si>
    <t>Computers,Ipads,LaunchPads,Printer,DVDs,CDs,AudioBooks</t>
  </si>
  <si>
    <t>Utilities, Supplies, Equipment</t>
  </si>
  <si>
    <t>Audio books, DVDs, cake pans, music cds, museum passes, kits</t>
  </si>
  <si>
    <t>museum passes</t>
  </si>
  <si>
    <t>utility bills, prof.fees, supplies</t>
  </si>
  <si>
    <t>audio/visual materials</t>
  </si>
  <si>
    <t>Building maintenance, groundskeeping, insurance, OSL fees</t>
  </si>
  <si>
    <t>dvds and cds</t>
  </si>
  <si>
    <t xml:space="preserve">programs, copiers, educational expenses, memberships, etc. </t>
  </si>
  <si>
    <t>Audio/visual materials</t>
  </si>
  <si>
    <t xml:space="preserve">dvds, audiobooks </t>
  </si>
  <si>
    <t>computers, web host, supplies, building maintenance, postage, utilities</t>
  </si>
  <si>
    <t>dvds, cds, audio books</t>
  </si>
  <si>
    <t>freight, postage, electricity, fuel oil, water, sewer, dataprocessing, advertising, supplies, building maintenence, ground maintenence, equipment maintenence, copier lease</t>
  </si>
  <si>
    <t xml:space="preserve">dvds, book cds, kindlebooks, </t>
  </si>
  <si>
    <t>Book sale trustee survey, renovation study, consulants</t>
  </si>
  <si>
    <t>DVDs, audio, ezone</t>
  </si>
  <si>
    <t xml:space="preserve">Programs, supplies, travel, physical plant, postage, insurance, OSL fees, computer hardware/software, copiers,training, advertising, accounting and payroll services </t>
  </si>
  <si>
    <t>DVD's &amp; audio books</t>
  </si>
  <si>
    <t>This was a Champlin grant for a new roof, interior and exterior painting</t>
  </si>
  <si>
    <t>Audio books, Dvds, Periodicals, Music CDs</t>
  </si>
  <si>
    <t>Building and operating expenses</t>
  </si>
  <si>
    <t>N/A</t>
  </si>
  <si>
    <t>Computer, osl fees supplies membership programs utilities</t>
  </si>
  <si>
    <t>DVDs, blurays, AV Kits, Books on CD, Passes</t>
  </si>
  <si>
    <t>Website development, OSL fees, payroll service, workman's comp, tax preparation, supplies, programming expenses, physical plant maintenance, hardware</t>
  </si>
  <si>
    <t>audiobooks and movies</t>
  </si>
  <si>
    <t>Utilities and building maintenance, supplies for office and book processing and repair, OSL membership, postage and printing</t>
  </si>
  <si>
    <t>osl fees, building repairs, maintenance</t>
  </si>
  <si>
    <t>discount passes, a/v materials</t>
  </si>
  <si>
    <t xml:space="preserve">osl fees, utilities, building expense, insurance, travel, legal services, supplies </t>
  </si>
  <si>
    <t>Audiovisual items, Museum passes, Periodicals</t>
  </si>
  <si>
    <t>Professional development, Professional services (legal, financial, et al.), Operations and maintenance, Newport Room/Chinese Room</t>
  </si>
  <si>
    <t>microforms, all AV collections, local history collection, museum passes</t>
  </si>
  <si>
    <t>physical plant, office expenses, OSL fees</t>
  </si>
  <si>
    <t>CD's,Books on CD's,Playaways,DVD's,Museum Passess</t>
  </si>
  <si>
    <t>Physical Plant,Library &amp;other expenses,Programming, etc.</t>
  </si>
  <si>
    <t>DVDs, audio books, music CDs</t>
  </si>
  <si>
    <t>programs, OSL fees, computer support, etc</t>
  </si>
  <si>
    <t>Museum passes, AV material</t>
  </si>
  <si>
    <t>dues, fees, facilities, maintenance, computers, furnishings</t>
  </si>
  <si>
    <t>Magazines</t>
  </si>
  <si>
    <t>Utilities</t>
  </si>
  <si>
    <t xml:space="preserve">Audio Visual </t>
  </si>
  <si>
    <t xml:space="preserve">Facility costs, supplies, performers </t>
  </si>
  <si>
    <t>Audiobooks and DVDs</t>
  </si>
  <si>
    <t>OSL fees, physical plant, office supplies, other fees</t>
  </si>
  <si>
    <t>audio books, DVDs, music CDs</t>
  </si>
  <si>
    <t>building &amp; grounds, library operating special projects</t>
  </si>
  <si>
    <t>Audio Visual, Book Binding, SC, Central Fund</t>
  </si>
  <si>
    <t>Supplies, Furniture, Equipment</t>
  </si>
  <si>
    <t>Subscriptions &amp; AV</t>
  </si>
  <si>
    <t>Operating, building maint, utilities</t>
  </si>
  <si>
    <t>CDs, Books on CD,DVDs and museum passes</t>
  </si>
  <si>
    <t>All other expenses excluding staff and materials</t>
  </si>
  <si>
    <t>audio visual</t>
  </si>
  <si>
    <t>OSL fees, utilities, communications, programs, maintenance, supplies</t>
  </si>
  <si>
    <t>CDs and DVDs</t>
  </si>
  <si>
    <t>utilities, maintenance, building and equipment repairs, and programs</t>
  </si>
  <si>
    <t>AV</t>
  </si>
  <si>
    <t>utilities, OSL, programs, maintenance</t>
  </si>
  <si>
    <t>Non-print, A/V</t>
  </si>
  <si>
    <t>occupancy, insurance, service contracts, supplies</t>
  </si>
  <si>
    <t>DVDs and audiobooks</t>
  </si>
  <si>
    <t>building &amp; grounds, supplies, security, insurance, programs, postage, OSL fees, utilities, cable/phone, water</t>
  </si>
  <si>
    <t>DVDs, Books on CD, microfilm</t>
  </si>
  <si>
    <t>physical plant, OSL fees, office supplies</t>
  </si>
  <si>
    <t>Worksheet Contents</t>
  </si>
  <si>
    <t>Tab Title</t>
  </si>
  <si>
    <t>Worksheet Description</t>
  </si>
  <si>
    <t>Revenue</t>
  </si>
  <si>
    <t>Operating revenue broken down by source</t>
  </si>
  <si>
    <t>Expenditures</t>
  </si>
  <si>
    <t>Operating expenditures broken down by source</t>
  </si>
  <si>
    <t>Collection expenditures broken down by source</t>
  </si>
  <si>
    <t>% of Total Collection Expenditures</t>
  </si>
  <si>
    <t>Describe Other Materials Expenditures</t>
  </si>
  <si>
    <t>Collection Expenditures Per Capita by Legal Population</t>
  </si>
  <si>
    <t>Collection Expenditures Per Capita by OSL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</si>
</sst>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lt;=9999999]###\-####;\(###\)\ ###\-####"/>
    <numFmt numFmtId="165" formatCode="[&lt;=999999999999999]###\-####;\(###\)\ ###\-####\ \x#####"/>
    <numFmt numFmtId="166" formatCode="[&lt;=99999]00000;[&lt;=999999999]00000\-0000"/>
    <numFmt numFmtId="167" formatCode="&quot;$&quot;#,##0"/>
    <numFmt numFmtId="168" formatCode="&quot;$&quot;#,##0.00"/>
  </numFmts>
  <fonts count="26"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name val="Calibri"/>
      <family val="2"/>
      <scheme val="minor"/>
    </font>
    <font>
      <b/>
      <sz val="10"/>
      <color theme="1"/>
      <name val="Calibri"/>
      <family val="2"/>
      <scheme val="minor"/>
    </font>
    <font>
      <sz val="10"/>
      <name val="Arial"/>
    </font>
    <font>
      <sz val="10"/>
      <name val="Arial"/>
      <family val="2"/>
    </font>
    <font>
      <b/>
      <sz val="10"/>
      <name val="Arial"/>
      <family val="2"/>
    </font>
    <font>
      <u/>
      <sz val="11"/>
      <color theme="10"/>
      <name val="Calibri"/>
      <family val="2"/>
      <scheme val="minor"/>
    </font>
    <font>
      <b/>
      <u/>
      <sz val="11"/>
      <color theme="1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auto="1"/>
      </right>
      <top style="medium">
        <color indexed="64"/>
      </top>
      <bottom style="medium">
        <color indexed="64"/>
      </bottom>
      <diagonal/>
    </border>
    <border>
      <left style="medium">
        <color auto="1"/>
      </left>
      <right style="medium">
        <color auto="1"/>
      </right>
      <top style="medium">
        <color indexed="64"/>
      </top>
      <bottom style="medium">
        <color indexed="64"/>
      </bottom>
      <diagonal/>
    </border>
    <border>
      <left style="medium">
        <color auto="1"/>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style="medium">
        <color indexed="64"/>
      </left>
      <right style="medium">
        <color indexed="64"/>
      </right>
      <top style="medium">
        <color indexed="64"/>
      </top>
      <bottom style="medium">
        <color auto="1"/>
      </bottom>
      <diagonal/>
    </border>
    <border>
      <left style="medium">
        <color indexed="64"/>
      </left>
      <right style="medium">
        <color indexed="64"/>
      </right>
      <top style="medium">
        <color auto="1"/>
      </top>
      <bottom style="medium">
        <color auto="1"/>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style="medium">
        <color auto="1"/>
      </left>
      <right/>
      <top style="thin">
        <color indexed="64"/>
      </top>
      <bottom style="thin">
        <color indexed="64"/>
      </bottom>
      <diagonal/>
    </border>
    <border>
      <left style="medium">
        <color auto="1"/>
      </left>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medium">
        <color auto="1"/>
      </top>
      <bottom style="medium">
        <color indexed="64"/>
      </bottom>
      <diagonal/>
    </border>
    <border>
      <left/>
      <right style="medium">
        <color auto="1"/>
      </right>
      <top style="medium">
        <color auto="1"/>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indexed="64"/>
      </left>
      <right style="thin">
        <color indexed="64"/>
      </right>
      <top/>
      <bottom style="thin">
        <color indexed="64"/>
      </bottom>
      <diagonal/>
    </border>
  </borders>
  <cellStyleXfs count="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Font="0" applyFill="0" applyBorder="0" applyAlignment="0" applyProtection="0"/>
    <xf numFmtId="0" fontId="21" fillId="0" borderId="0" applyFont="0" applyFill="0" applyBorder="0" applyAlignment="0" applyProtection="0"/>
    <xf numFmtId="3" fontId="21" fillId="0" borderId="0" applyFont="0" applyFill="0" applyBorder="0" applyAlignment="0" applyProtection="0"/>
    <xf numFmtId="8" fontId="21" fillId="0" borderId="0" applyFont="0" applyFill="0" applyBorder="0" applyAlignment="0" applyProtection="0"/>
    <xf numFmtId="10" fontId="21" fillId="0" borderId="0" applyFont="0" applyFill="0" applyBorder="0" applyAlignment="0" applyProtection="0"/>
    <xf numFmtId="4" fontId="21" fillId="0" borderId="0" applyFont="0" applyFill="0" applyBorder="0" applyAlignment="0" applyProtection="0"/>
    <xf numFmtId="14" fontId="21" fillId="0" borderId="0" applyFont="0" applyFill="0" applyBorder="0" applyAlignment="0" applyProtection="0"/>
    <xf numFmtId="20" fontId="21" fillId="0" borderId="0" applyFont="0" applyFill="0" applyBorder="0" applyAlignment="0" applyProtection="0"/>
    <xf numFmtId="22"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9" fontId="21" fillId="0" borderId="0" applyFont="0" applyFill="0" applyBorder="0" applyAlignment="0" applyProtection="0"/>
    <xf numFmtId="18" fontId="21" fillId="0" borderId="0" applyFont="0" applyFill="0" applyBorder="0" applyAlignment="0" applyProtection="0"/>
    <xf numFmtId="0" fontId="21" fillId="0" borderId="0" applyNumberFormat="0" applyFont="0" applyFill="0" applyBorder="0" applyProtection="0">
      <alignment horizontal="left" vertical="center"/>
    </xf>
    <xf numFmtId="0" fontId="21" fillId="0" borderId="0" applyNumberFormat="0" applyFont="0" applyFill="0" applyBorder="0" applyProtection="0">
      <alignment horizontal="left" vertical="center"/>
    </xf>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0" fontId="24" fillId="0" borderId="0" applyNumberFormat="0" applyFill="0" applyBorder="0" applyAlignment="0" applyProtection="0"/>
    <xf numFmtId="0" fontId="22" fillId="0" borderId="0"/>
  </cellStyleXfs>
  <cellXfs count="149">
    <xf numFmtId="0" fontId="0" fillId="0" borderId="0" xfId="0"/>
    <xf numFmtId="0" fontId="19" fillId="0" borderId="0" xfId="0" applyFont="1"/>
    <xf numFmtId="0" fontId="19" fillId="0" borderId="10" xfId="55" applyFont="1" applyBorder="1" applyAlignment="1">
      <alignment horizontal="left" vertical="center"/>
    </xf>
    <xf numFmtId="3" fontId="19" fillId="0" borderId="10" xfId="44" applyNumberFormat="1" applyFont="1" applyBorder="1"/>
    <xf numFmtId="167" fontId="19" fillId="0" borderId="10" xfId="0" applyNumberFormat="1" applyFont="1" applyBorder="1"/>
    <xf numFmtId="0" fontId="19" fillId="0" borderId="12" xfId="55" applyFont="1" applyBorder="1" applyAlignment="1">
      <alignment horizontal="left" vertical="center"/>
    </xf>
    <xf numFmtId="3" fontId="19" fillId="0" borderId="12" xfId="44" applyNumberFormat="1" applyFont="1" applyBorder="1"/>
    <xf numFmtId="167" fontId="19" fillId="0" borderId="12" xfId="0" applyNumberFormat="1" applyFont="1" applyBorder="1"/>
    <xf numFmtId="0" fontId="18" fillId="33" borderId="13" xfId="0" applyFont="1" applyFill="1" applyBorder="1" applyAlignment="1">
      <alignment horizontal="center" wrapText="1"/>
    </xf>
    <xf numFmtId="0" fontId="18" fillId="33" borderId="14" xfId="0" applyFont="1" applyFill="1" applyBorder="1" applyAlignment="1">
      <alignment horizontal="center" wrapText="1"/>
    </xf>
    <xf numFmtId="0" fontId="19" fillId="0" borderId="22" xfId="55" applyFont="1" applyBorder="1" applyAlignment="1">
      <alignment horizontal="left" vertical="center"/>
    </xf>
    <xf numFmtId="0" fontId="19" fillId="0" borderId="23" xfId="55" applyFont="1" applyBorder="1" applyAlignment="1">
      <alignment horizontal="left" vertical="center"/>
    </xf>
    <xf numFmtId="0" fontId="18" fillId="33" borderId="24" xfId="0" applyFont="1" applyFill="1" applyBorder="1" applyAlignment="1">
      <alignment horizontal="center" wrapText="1"/>
    </xf>
    <xf numFmtId="0" fontId="18" fillId="33" borderId="25" xfId="0" applyFont="1" applyFill="1" applyBorder="1" applyAlignment="1">
      <alignment horizontal="left"/>
    </xf>
    <xf numFmtId="0" fontId="18" fillId="33" borderId="26" xfId="0" applyFont="1" applyFill="1" applyBorder="1" applyAlignment="1">
      <alignment horizontal="left"/>
    </xf>
    <xf numFmtId="0" fontId="18" fillId="33" borderId="27" xfId="0" applyFont="1" applyFill="1" applyBorder="1" applyAlignment="1">
      <alignment horizontal="left"/>
    </xf>
    <xf numFmtId="0" fontId="18" fillId="33" borderId="17" xfId="0" applyFont="1" applyFill="1" applyBorder="1" applyAlignment="1">
      <alignment horizontal="left"/>
    </xf>
    <xf numFmtId="0" fontId="18" fillId="33" borderId="28" xfId="0" applyFont="1" applyFill="1" applyBorder="1" applyAlignment="1">
      <alignment horizontal="left"/>
    </xf>
    <xf numFmtId="0" fontId="19" fillId="0" borderId="29" xfId="55" applyFont="1" applyBorder="1" applyAlignment="1">
      <alignment horizontal="left" vertical="center"/>
    </xf>
    <xf numFmtId="3" fontId="19" fillId="0" borderId="30" xfId="44" applyNumberFormat="1" applyFont="1" applyBorder="1"/>
    <xf numFmtId="167" fontId="19" fillId="0" borderId="30" xfId="0" applyNumberFormat="1" applyFont="1" applyBorder="1"/>
    <xf numFmtId="0" fontId="19" fillId="0" borderId="30" xfId="55" applyFont="1" applyBorder="1" applyAlignment="1">
      <alignment horizontal="left" vertical="center"/>
    </xf>
    <xf numFmtId="9" fontId="19" fillId="0" borderId="12" xfId="0" applyNumberFormat="1" applyFont="1" applyBorder="1"/>
    <xf numFmtId="168" fontId="19" fillId="0" borderId="19" xfId="55" applyNumberFormat="1" applyFont="1" applyBorder="1" applyAlignment="1">
      <alignment horizontal="right" vertical="center"/>
    </xf>
    <xf numFmtId="168" fontId="19" fillId="0" borderId="20" xfId="55" applyNumberFormat="1" applyFont="1" applyBorder="1" applyAlignment="1">
      <alignment horizontal="right" vertical="center"/>
    </xf>
    <xf numFmtId="0" fontId="19" fillId="0" borderId="31" xfId="55" applyFont="1" applyBorder="1" applyAlignment="1">
      <alignment horizontal="left" vertical="center"/>
    </xf>
    <xf numFmtId="9" fontId="19" fillId="0" borderId="30" xfId="0" applyNumberFormat="1" applyFont="1" applyBorder="1"/>
    <xf numFmtId="9" fontId="19" fillId="0" borderId="30" xfId="55" applyNumberFormat="1" applyFont="1" applyBorder="1" applyAlignment="1">
      <alignment horizontal="right" vertical="center"/>
    </xf>
    <xf numFmtId="168" fontId="19" fillId="0" borderId="21" xfId="55" applyNumberFormat="1" applyFont="1" applyBorder="1" applyAlignment="1">
      <alignment horizontal="right" vertical="center"/>
    </xf>
    <xf numFmtId="9" fontId="19" fillId="0" borderId="10" xfId="0" applyNumberFormat="1" applyFont="1" applyBorder="1"/>
    <xf numFmtId="9" fontId="19" fillId="0" borderId="10" xfId="55" applyNumberFormat="1" applyFont="1" applyBorder="1" applyAlignment="1">
      <alignment horizontal="right" vertical="center"/>
    </xf>
    <xf numFmtId="0" fontId="19" fillId="0" borderId="32" xfId="55" applyFont="1" applyBorder="1" applyAlignment="1">
      <alignment horizontal="left" vertical="center"/>
    </xf>
    <xf numFmtId="167" fontId="19" fillId="0" borderId="33" xfId="55" applyNumberFormat="1" applyFont="1" applyBorder="1" applyAlignment="1">
      <alignment horizontal="right" vertical="center"/>
    </xf>
    <xf numFmtId="167" fontId="19" fillId="0" borderId="18" xfId="55" applyNumberFormat="1" applyFont="1" applyBorder="1" applyAlignment="1">
      <alignment horizontal="right" vertical="center"/>
    </xf>
    <xf numFmtId="0" fontId="20" fillId="30" borderId="14" xfId="39" applyFont="1" applyBorder="1" applyAlignment="1">
      <alignment horizontal="center" wrapText="1"/>
    </xf>
    <xf numFmtId="0" fontId="20" fillId="26" borderId="14" xfId="35" applyFont="1" applyBorder="1" applyAlignment="1">
      <alignment horizontal="center" wrapText="1"/>
    </xf>
    <xf numFmtId="0" fontId="20" fillId="14" borderId="14" xfId="23" applyFont="1" applyBorder="1" applyAlignment="1">
      <alignment horizontal="center" wrapText="1"/>
    </xf>
    <xf numFmtId="0" fontId="20" fillId="22" borderId="14" xfId="31" applyFont="1" applyBorder="1" applyAlignment="1">
      <alignment horizontal="center" wrapText="1"/>
    </xf>
    <xf numFmtId="0" fontId="20" fillId="32" borderId="15" xfId="41" applyFont="1" applyBorder="1" applyAlignment="1">
      <alignment horizontal="center" wrapText="1"/>
    </xf>
    <xf numFmtId="0" fontId="20" fillId="12" borderId="16" xfId="21" applyFont="1" applyBorder="1" applyAlignment="1">
      <alignment horizontal="center" wrapText="1"/>
    </xf>
    <xf numFmtId="0" fontId="20" fillId="12" borderId="11" xfId="21" applyFont="1" applyBorder="1" applyAlignment="1">
      <alignment horizontal="center" wrapText="1"/>
    </xf>
    <xf numFmtId="0" fontId="18" fillId="33" borderId="26" xfId="0" applyFont="1" applyFill="1" applyBorder="1" applyAlignment="1">
      <alignment horizontal="center" wrapText="1"/>
    </xf>
    <xf numFmtId="0" fontId="18" fillId="33" borderId="35" xfId="0" applyFont="1" applyFill="1" applyBorder="1" applyAlignment="1">
      <alignment horizontal="center" wrapText="1"/>
    </xf>
    <xf numFmtId="0" fontId="20" fillId="30" borderId="35" xfId="39" applyFont="1" applyBorder="1" applyAlignment="1">
      <alignment horizontal="center" wrapText="1"/>
    </xf>
    <xf numFmtId="0" fontId="20" fillId="30" borderId="26" xfId="39" applyFont="1" applyBorder="1" applyAlignment="1">
      <alignment horizontal="center" wrapText="1"/>
    </xf>
    <xf numFmtId="0" fontId="20" fillId="26" borderId="35" xfId="35" applyFont="1" applyBorder="1" applyAlignment="1">
      <alignment horizontal="center" wrapText="1"/>
    </xf>
    <xf numFmtId="0" fontId="20" fillId="22" borderId="35" xfId="31" applyFont="1" applyBorder="1" applyAlignment="1">
      <alignment horizontal="center" wrapText="1"/>
    </xf>
    <xf numFmtId="0" fontId="20" fillId="11" borderId="35" xfId="20" applyFont="1" applyBorder="1" applyAlignment="1">
      <alignment horizontal="center" wrapText="1"/>
    </xf>
    <xf numFmtId="0" fontId="18" fillId="33" borderId="16" xfId="0" applyFont="1" applyFill="1" applyBorder="1" applyAlignment="1">
      <alignment horizontal="left"/>
    </xf>
    <xf numFmtId="0" fontId="19" fillId="0" borderId="36" xfId="55" applyFont="1" applyBorder="1" applyAlignment="1">
      <alignment horizontal="left" vertical="center"/>
    </xf>
    <xf numFmtId="3" fontId="19" fillId="0" borderId="37" xfId="44" applyNumberFormat="1" applyFont="1" applyBorder="1"/>
    <xf numFmtId="3" fontId="19" fillId="0" borderId="19" xfId="44" applyNumberFormat="1" applyFont="1" applyBorder="1"/>
    <xf numFmtId="167" fontId="19" fillId="0" borderId="37" xfId="0" applyNumberFormat="1" applyFont="1" applyBorder="1"/>
    <xf numFmtId="9" fontId="19" fillId="0" borderId="37" xfId="0" applyNumberFormat="1" applyFont="1" applyBorder="1"/>
    <xf numFmtId="0" fontId="19" fillId="0" borderId="37" xfId="55" applyFont="1" applyBorder="1" applyAlignment="1">
      <alignment horizontal="left" vertical="center"/>
    </xf>
    <xf numFmtId="9" fontId="19" fillId="0" borderId="37" xfId="55" applyNumberFormat="1" applyFont="1" applyBorder="1" applyAlignment="1">
      <alignment horizontal="right" vertical="center"/>
    </xf>
    <xf numFmtId="0" fontId="19" fillId="0" borderId="38" xfId="55" applyFont="1" applyBorder="1" applyAlignment="1">
      <alignment horizontal="left" vertical="center"/>
    </xf>
    <xf numFmtId="3" fontId="19" fillId="0" borderId="20" xfId="44" applyNumberFormat="1" applyFont="1" applyBorder="1"/>
    <xf numFmtId="3" fontId="19" fillId="0" borderId="21" xfId="44" applyNumberFormat="1" applyFont="1" applyBorder="1"/>
    <xf numFmtId="0" fontId="18" fillId="33" borderId="39" xfId="0" applyFont="1" applyFill="1" applyBorder="1" applyAlignment="1">
      <alignment horizontal="left"/>
    </xf>
    <xf numFmtId="0" fontId="18" fillId="33" borderId="40" xfId="0" applyFont="1" applyFill="1" applyBorder="1" applyAlignment="1">
      <alignment horizontal="left"/>
    </xf>
    <xf numFmtId="168" fontId="19" fillId="0" borderId="32" xfId="55" applyNumberFormat="1" applyFont="1" applyBorder="1" applyAlignment="1">
      <alignment horizontal="right" vertical="center"/>
    </xf>
    <xf numFmtId="167" fontId="19" fillId="0" borderId="20" xfId="0" applyNumberFormat="1" applyFont="1" applyBorder="1"/>
    <xf numFmtId="0" fontId="18" fillId="33" borderId="41" xfId="0" applyFont="1" applyFill="1" applyBorder="1" applyAlignment="1">
      <alignment horizontal="left"/>
    </xf>
    <xf numFmtId="0" fontId="19" fillId="0" borderId="42" xfId="55" applyFont="1" applyBorder="1" applyAlignment="1">
      <alignment horizontal="left" vertical="center"/>
    </xf>
    <xf numFmtId="3" fontId="19" fillId="0" borderId="43" xfId="44" applyNumberFormat="1" applyFont="1" applyBorder="1"/>
    <xf numFmtId="3" fontId="19" fillId="0" borderId="44" xfId="44" applyNumberFormat="1" applyFont="1" applyBorder="1"/>
    <xf numFmtId="167" fontId="19" fillId="0" borderId="43" xfId="0" applyNumberFormat="1" applyFont="1" applyBorder="1"/>
    <xf numFmtId="9" fontId="19" fillId="0" borderId="43" xfId="0" applyNumberFormat="1" applyFont="1" applyBorder="1"/>
    <xf numFmtId="0" fontId="19" fillId="0" borderId="43" xfId="55" applyFont="1" applyBorder="1" applyAlignment="1">
      <alignment horizontal="left" vertical="center"/>
    </xf>
    <xf numFmtId="167" fontId="19" fillId="0" borderId="44" xfId="0" applyNumberFormat="1" applyFont="1" applyBorder="1"/>
    <xf numFmtId="0" fontId="20" fillId="26" borderId="46" xfId="35" applyFont="1" applyBorder="1" applyAlignment="1">
      <alignment horizontal="center" wrapText="1"/>
    </xf>
    <xf numFmtId="167" fontId="19" fillId="0" borderId="47" xfId="0" applyNumberFormat="1" applyFont="1" applyBorder="1"/>
    <xf numFmtId="167" fontId="19" fillId="0" borderId="23" xfId="0" applyNumberFormat="1" applyFont="1" applyBorder="1"/>
    <xf numFmtId="167" fontId="19" fillId="0" borderId="48" xfId="0" applyNumberFormat="1" applyFont="1" applyBorder="1"/>
    <xf numFmtId="167" fontId="19" fillId="0" borderId="49" xfId="0" applyNumberFormat="1" applyFont="1" applyBorder="1"/>
    <xf numFmtId="9" fontId="19" fillId="0" borderId="19" xfId="0" applyNumberFormat="1" applyFont="1" applyBorder="1"/>
    <xf numFmtId="9" fontId="19" fillId="0" borderId="20" xfId="0" applyNumberFormat="1" applyFont="1" applyBorder="1"/>
    <xf numFmtId="9" fontId="19" fillId="0" borderId="31" xfId="0" applyNumberFormat="1" applyFont="1" applyBorder="1"/>
    <xf numFmtId="9" fontId="19" fillId="0" borderId="44" xfId="0" applyNumberFormat="1" applyFont="1" applyBorder="1"/>
    <xf numFmtId="0" fontId="1" fillId="22" borderId="16" xfId="31" applyBorder="1"/>
    <xf numFmtId="0" fontId="20" fillId="22" borderId="50" xfId="31" applyFont="1" applyBorder="1"/>
    <xf numFmtId="0" fontId="1" fillId="22" borderId="45" xfId="31" applyBorder="1"/>
    <xf numFmtId="0" fontId="19" fillId="0" borderId="45" xfId="0" applyFont="1" applyBorder="1"/>
    <xf numFmtId="9" fontId="19" fillId="0" borderId="21" xfId="0" applyNumberFormat="1" applyFont="1" applyBorder="1"/>
    <xf numFmtId="167" fontId="19" fillId="0" borderId="31" xfId="0" applyNumberFormat="1" applyFont="1" applyBorder="1"/>
    <xf numFmtId="9" fontId="19" fillId="0" borderId="19" xfId="55" applyNumberFormat="1" applyFont="1" applyBorder="1" applyAlignment="1">
      <alignment horizontal="right" vertical="center"/>
    </xf>
    <xf numFmtId="9" fontId="19" fillId="0" borderId="20" xfId="55" applyNumberFormat="1" applyFont="1" applyBorder="1" applyAlignment="1">
      <alignment horizontal="right" vertical="center"/>
    </xf>
    <xf numFmtId="9" fontId="19" fillId="0" borderId="21" xfId="55" applyNumberFormat="1" applyFont="1" applyBorder="1" applyAlignment="1">
      <alignment horizontal="right" vertical="center"/>
    </xf>
    <xf numFmtId="0" fontId="19" fillId="0" borderId="20" xfId="55" applyFont="1" applyBorder="1" applyAlignment="1">
      <alignment horizontal="left" vertical="center"/>
    </xf>
    <xf numFmtId="168" fontId="19" fillId="0" borderId="51" xfId="55" applyNumberFormat="1" applyFont="1" applyBorder="1" applyAlignment="1">
      <alignment horizontal="right" vertical="center"/>
    </xf>
    <xf numFmtId="168" fontId="19" fillId="0" borderId="52" xfId="55" applyNumberFormat="1" applyFont="1" applyBorder="1" applyAlignment="1">
      <alignment horizontal="right" vertical="center"/>
    </xf>
    <xf numFmtId="168" fontId="19" fillId="0" borderId="23" xfId="55" applyNumberFormat="1" applyFont="1" applyBorder="1" applyAlignment="1">
      <alignment horizontal="right" vertical="center"/>
    </xf>
    <xf numFmtId="168" fontId="19" fillId="0" borderId="48" xfId="55" applyNumberFormat="1" applyFont="1" applyBorder="1" applyAlignment="1">
      <alignment horizontal="right" vertical="center"/>
    </xf>
    <xf numFmtId="0" fontId="19" fillId="0" borderId="53" xfId="55" applyFont="1" applyBorder="1" applyAlignment="1">
      <alignment horizontal="left" vertical="center"/>
    </xf>
    <xf numFmtId="167" fontId="19" fillId="0" borderId="52" xfId="0" applyNumberFormat="1" applyFont="1" applyBorder="1"/>
    <xf numFmtId="167" fontId="19" fillId="0" borderId="34" xfId="0" applyNumberFormat="1" applyFont="1" applyBorder="1"/>
    <xf numFmtId="167" fontId="19" fillId="0" borderId="27" xfId="0" applyNumberFormat="1" applyFont="1" applyBorder="1"/>
    <xf numFmtId="167" fontId="19" fillId="0" borderId="17" xfId="0" applyNumberFormat="1" applyFont="1" applyBorder="1"/>
    <xf numFmtId="167" fontId="19" fillId="0" borderId="18" xfId="0" applyNumberFormat="1" applyFont="1" applyBorder="1"/>
    <xf numFmtId="167" fontId="19" fillId="0" borderId="28" xfId="0" applyNumberFormat="1" applyFont="1" applyBorder="1"/>
    <xf numFmtId="0" fontId="19" fillId="0" borderId="50" xfId="0" applyFont="1" applyBorder="1"/>
    <xf numFmtId="0" fontId="19" fillId="0" borderId="0" xfId="0" applyFont="1" applyBorder="1"/>
    <xf numFmtId="0" fontId="20" fillId="32" borderId="26" xfId="41" applyFont="1" applyBorder="1" applyAlignment="1">
      <alignment horizontal="center" wrapText="1"/>
    </xf>
    <xf numFmtId="167" fontId="19" fillId="0" borderId="22" xfId="0" applyNumberFormat="1" applyFont="1" applyBorder="1"/>
    <xf numFmtId="9" fontId="19" fillId="0" borderId="31" xfId="55" applyNumberFormat="1" applyFont="1" applyBorder="1" applyAlignment="1">
      <alignment horizontal="right" vertical="center"/>
    </xf>
    <xf numFmtId="168" fontId="19" fillId="0" borderId="53" xfId="55" applyNumberFormat="1" applyFont="1" applyBorder="1" applyAlignment="1">
      <alignment horizontal="right" vertical="center"/>
    </xf>
    <xf numFmtId="168" fontId="19" fillId="0" borderId="54" xfId="55" applyNumberFormat="1" applyFont="1" applyBorder="1" applyAlignment="1">
      <alignment horizontal="right" vertical="center"/>
    </xf>
    <xf numFmtId="0" fontId="19" fillId="0" borderId="52" xfId="55" applyFont="1" applyBorder="1" applyAlignment="1">
      <alignment horizontal="left" vertical="center"/>
    </xf>
    <xf numFmtId="167" fontId="19" fillId="0" borderId="23" xfId="55" applyNumberFormat="1" applyFont="1" applyBorder="1" applyAlignment="1">
      <alignment horizontal="right" vertical="center"/>
    </xf>
    <xf numFmtId="167" fontId="19" fillId="0" borderId="54" xfId="55" applyNumberFormat="1" applyFont="1" applyBorder="1" applyAlignment="1">
      <alignment horizontal="right" vertical="center"/>
    </xf>
    <xf numFmtId="167" fontId="19" fillId="0" borderId="55" xfId="0" applyNumberFormat="1" applyFont="1" applyBorder="1"/>
    <xf numFmtId="0" fontId="23" fillId="0" borderId="0" xfId="0" applyFont="1"/>
    <xf numFmtId="0" fontId="25" fillId="0" borderId="0" xfId="60" applyFont="1"/>
    <xf numFmtId="0" fontId="18" fillId="33" borderId="56" xfId="0" applyFont="1" applyFill="1" applyBorder="1" applyAlignment="1">
      <alignment horizontal="center" wrapText="1"/>
    </xf>
    <xf numFmtId="0" fontId="18" fillId="33" borderId="57" xfId="0" applyFont="1" applyFill="1" applyBorder="1" applyAlignment="1">
      <alignment horizontal="center" wrapText="1"/>
    </xf>
    <xf numFmtId="0" fontId="20" fillId="10" borderId="57" xfId="19" applyFont="1" applyBorder="1" applyAlignment="1">
      <alignment horizontal="center" wrapText="1"/>
    </xf>
    <xf numFmtId="0" fontId="18" fillId="34" borderId="35" xfId="61" applyFont="1" applyFill="1" applyBorder="1" applyAlignment="1">
      <alignment horizontal="center" wrapText="1"/>
    </xf>
    <xf numFmtId="0" fontId="20" fillId="14" borderId="57" xfId="23" applyFont="1" applyBorder="1" applyAlignment="1">
      <alignment horizontal="center" wrapText="1"/>
    </xf>
    <xf numFmtId="0" fontId="18" fillId="35" borderId="26" xfId="61" applyFont="1" applyFill="1" applyBorder="1" applyAlignment="1">
      <alignment horizontal="center" wrapText="1"/>
    </xf>
    <xf numFmtId="0" fontId="20" fillId="22" borderId="57" xfId="31" applyFont="1" applyBorder="1" applyAlignment="1">
      <alignment horizontal="center" wrapText="1"/>
    </xf>
    <xf numFmtId="0" fontId="18" fillId="36" borderId="26" xfId="61" applyFont="1" applyFill="1" applyBorder="1" applyAlignment="1">
      <alignment horizontal="center" wrapText="1"/>
    </xf>
    <xf numFmtId="0" fontId="20" fillId="31" borderId="57" xfId="40" applyFont="1" applyBorder="1" applyAlignment="1">
      <alignment horizontal="center" wrapText="1"/>
    </xf>
    <xf numFmtId="0" fontId="18" fillId="37" borderId="26" xfId="61" applyFont="1" applyFill="1" applyBorder="1" applyAlignment="1">
      <alignment horizontal="center" wrapText="1"/>
    </xf>
    <xf numFmtId="0" fontId="18" fillId="33" borderId="58" xfId="0" applyFont="1" applyFill="1" applyBorder="1" applyAlignment="1">
      <alignment horizontal="left"/>
    </xf>
    <xf numFmtId="168" fontId="19" fillId="0" borderId="37" xfId="0" applyNumberFormat="1" applyFont="1" applyBorder="1"/>
    <xf numFmtId="168" fontId="19" fillId="0" borderId="19" xfId="0" applyNumberFormat="1" applyFont="1" applyBorder="1"/>
    <xf numFmtId="168" fontId="19" fillId="0" borderId="10" xfId="0" applyNumberFormat="1" applyFont="1" applyBorder="1"/>
    <xf numFmtId="168" fontId="19" fillId="0" borderId="20" xfId="0" applyNumberFormat="1" applyFont="1" applyBorder="1"/>
    <xf numFmtId="168" fontId="19" fillId="0" borderId="12" xfId="0" applyNumberFormat="1" applyFont="1" applyBorder="1"/>
    <xf numFmtId="168" fontId="19" fillId="0" borderId="43" xfId="0" applyNumberFormat="1" applyFont="1" applyBorder="1"/>
    <xf numFmtId="168" fontId="19" fillId="0" borderId="44" xfId="0" applyNumberFormat="1" applyFont="1" applyBorder="1"/>
    <xf numFmtId="0" fontId="19" fillId="0" borderId="59" xfId="55" applyFont="1" applyBorder="1" applyAlignment="1">
      <alignment horizontal="left" vertical="center"/>
    </xf>
    <xf numFmtId="167" fontId="19" fillId="0" borderId="21" xfId="0" applyNumberFormat="1" applyFont="1" applyBorder="1"/>
    <xf numFmtId="0" fontId="20" fillId="30" borderId="16" xfId="39" applyFont="1" applyBorder="1" applyAlignment="1">
      <alignment horizontal="center" wrapText="1"/>
    </xf>
    <xf numFmtId="0" fontId="20" fillId="30" borderId="45" xfId="39" applyFont="1" applyBorder="1" applyAlignment="1">
      <alignment horizontal="center" wrapText="1"/>
    </xf>
    <xf numFmtId="0" fontId="20" fillId="26" borderId="16" xfId="35" applyFont="1" applyBorder="1" applyAlignment="1">
      <alignment horizontal="center" wrapText="1"/>
    </xf>
    <xf numFmtId="0" fontId="20" fillId="26" borderId="45" xfId="35" applyFont="1" applyBorder="1" applyAlignment="1">
      <alignment horizontal="center" wrapText="1"/>
    </xf>
    <xf numFmtId="0" fontId="20" fillId="14" borderId="16" xfId="23" applyFont="1" applyBorder="1" applyAlignment="1">
      <alignment horizontal="center" wrapText="1"/>
    </xf>
    <xf numFmtId="0" fontId="20" fillId="14" borderId="45" xfId="23" applyFont="1" applyBorder="1" applyAlignment="1">
      <alignment horizontal="center" wrapText="1"/>
    </xf>
    <xf numFmtId="0" fontId="20" fillId="22" borderId="16" xfId="31" applyFont="1" applyBorder="1" applyAlignment="1">
      <alignment horizontal="center" wrapText="1"/>
    </xf>
    <xf numFmtId="0" fontId="20" fillId="22" borderId="50" xfId="31" applyFont="1" applyBorder="1" applyAlignment="1">
      <alignment horizontal="center" wrapText="1"/>
    </xf>
    <xf numFmtId="0" fontId="20" fillId="22" borderId="45" xfId="31" applyFont="1" applyBorder="1" applyAlignment="1">
      <alignment horizontal="center" wrapText="1"/>
    </xf>
    <xf numFmtId="0" fontId="20" fillId="30" borderId="16" xfId="39" applyFont="1" applyBorder="1" applyAlignment="1">
      <alignment horizontal="center"/>
    </xf>
    <xf numFmtId="0" fontId="20" fillId="30" borderId="50" xfId="39" applyFont="1" applyBorder="1" applyAlignment="1">
      <alignment horizontal="center"/>
    </xf>
    <xf numFmtId="0" fontId="20" fillId="30" borderId="45" xfId="39" applyFont="1" applyBorder="1" applyAlignment="1">
      <alignment horizontal="center"/>
    </xf>
    <xf numFmtId="0" fontId="20" fillId="26" borderId="16" xfId="35" applyFont="1" applyBorder="1" applyAlignment="1">
      <alignment horizontal="center"/>
    </xf>
    <xf numFmtId="0" fontId="20" fillId="26" borderId="50" xfId="35" applyFont="1" applyBorder="1" applyAlignment="1">
      <alignment horizontal="center"/>
    </xf>
    <xf numFmtId="0" fontId="20" fillId="26" borderId="45" xfId="35" applyFont="1" applyBorder="1" applyAlignment="1">
      <alignment horizontal="center"/>
    </xf>
  </cellXfs>
  <cellStyles count="6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60" builtinId="8"/>
    <cellStyle name="Input" xfId="9" builtinId="20" customBuiltin="1"/>
    <cellStyle name="Linked Cell" xfId="12" builtinId="24" customBuiltin="1"/>
    <cellStyle name="Neutral" xfId="8" builtinId="28" customBuiltin="1"/>
    <cellStyle name="Normal" xfId="0" builtinId="0" customBuiltin="1"/>
    <cellStyle name="Normal 3" xfId="61"/>
    <cellStyle name="Note" xfId="15" builtinId="10" customBuiltin="1"/>
    <cellStyle name="Output" xfId="10" builtinId="21" customBuiltin="1"/>
    <cellStyle name="sCurrency" xfId="45"/>
    <cellStyle name="sDate" xfId="50"/>
    <cellStyle name="sDecimal" xfId="43"/>
    <cellStyle name="sInteger" xfId="44"/>
    <cellStyle name="sLongDate" xfId="51"/>
    <cellStyle name="sLongTime" xfId="53"/>
    <cellStyle name="sMediumDate" xfId="52"/>
    <cellStyle name="sMediumTime" xfId="54"/>
    <cellStyle name="sNumber" xfId="42"/>
    <cellStyle name="sPercent" xfId="46"/>
    <cellStyle name="sPhone" xfId="57"/>
    <cellStyle name="sPhoneExt" xfId="58"/>
    <cellStyle name="sRichText" xfId="56"/>
    <cellStyle name="sShortDate" xfId="48"/>
    <cellStyle name="sShortTime" xfId="49"/>
    <cellStyle name="sStandard" xfId="47"/>
    <cellStyle name="sText" xfId="55"/>
    <cellStyle name="sZip" xfId="59"/>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oslri.org" TargetMode="External"/><Relationship Id="rId2" Type="http://schemas.openxmlformats.org/officeDocument/2006/relationships/hyperlink" Target="http://tinyurl.com/hlqmwe3" TargetMode="External"/><Relationship Id="rId1" Type="http://schemas.openxmlformats.org/officeDocument/2006/relationships/hyperlink" Target="http://www.olis.ri.gov/pubs/compstats/index.php" TargetMode="Externa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104775</xdr:rowOff>
    </xdr:from>
    <xdr:to>
      <xdr:col>11</xdr:col>
      <xdr:colOff>95250</xdr:colOff>
      <xdr:row>33</xdr:row>
      <xdr:rowOff>57151</xdr:rowOff>
    </xdr:to>
    <xdr:sp macro="" textlink="">
      <xdr:nvSpPr>
        <xdr:cNvPr id="2" name="TextBox 1">
          <a:extLst>
            <a:ext uri="{FF2B5EF4-FFF2-40B4-BE49-F238E27FC236}">
              <a16:creationId xmlns:a16="http://schemas.microsoft.com/office/drawing/2014/main" id="{7297315D-1A63-4B12-850E-7AE3D730F883}"/>
            </a:ext>
          </a:extLst>
        </xdr:cNvPr>
        <xdr:cNvSpPr txBox="1"/>
      </xdr:nvSpPr>
      <xdr:spPr>
        <a:xfrm>
          <a:off x="342899" y="266700"/>
          <a:ext cx="7343776" cy="51339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Important Information about FY2017 Annual Survey Data</a:t>
          </a:r>
          <a:br>
            <a:rPr kumimoji="0" lang="en-US" sz="1100" b="1" i="0" u="none" strike="noStrike" kern="0" cap="none" spc="0" normalizeH="0" baseline="0" noProof="0">
              <a:ln>
                <a:noFill/>
              </a:ln>
              <a:solidFill>
                <a:prstClr val="black"/>
              </a:solidFill>
              <a:effectLst/>
              <a:uLnTx/>
              <a:uFillTx/>
              <a:latin typeface="+mn-lt"/>
              <a:ea typeface="+mn-ea"/>
              <a:cs typeface="+mn-cs"/>
            </a:rPr>
          </a:b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Release Date: December 19, 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spreadsheet contains data collected through the 2017 Annual Report Survey for Rhode Island Public Libraries and is made available by the Office of Library and Information Services for further analysis. The data reflects FY2017 (July 1, 2016 - June 30, 2017; the deadline for the report submission was September 15, 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data has not been reviewed and is as the libraries reported.  If you have questions about using the data, suggestions for improvements, or have developed analyses that would be helpful to the community, please contact Jason M. Bloom 401-574-9314 or jason.bloom@olis.ri.gov</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Use the tabs below or click on the listed links to pull up the worksheet. In each tab you can sort each column by clicking on the button in the bottom right hand corner of the column heading.</a:t>
          </a:r>
        </a:p>
      </xdr:txBody>
    </xdr:sp>
    <xdr:clientData/>
  </xdr:twoCellAnchor>
  <xdr:twoCellAnchor>
    <xdr:from>
      <xdr:col>0</xdr:col>
      <xdr:colOff>352424</xdr:colOff>
      <xdr:row>14</xdr:row>
      <xdr:rowOff>114300</xdr:rowOff>
    </xdr:from>
    <xdr:to>
      <xdr:col>10</xdr:col>
      <xdr:colOff>314324</xdr:colOff>
      <xdr:row>17</xdr:row>
      <xdr:rowOff>76200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9A10B335-841C-4694-9F70-D5B2BBDF7101}"/>
            </a:ext>
          </a:extLst>
        </xdr:cNvPr>
        <xdr:cNvSpPr txBox="1"/>
      </xdr:nvSpPr>
      <xdr:spPr>
        <a:xfrm>
          <a:off x="352424" y="2381250"/>
          <a:ext cx="694372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all data and statistics available through OLIS please visit our website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http://www.olis.ri.gov/pubs/compstats/index.php</a:t>
          </a:r>
        </a:p>
      </xdr:txBody>
    </xdr:sp>
    <xdr:clientData/>
  </xdr:twoCellAnchor>
  <xdr:twoCellAnchor>
    <xdr:from>
      <xdr:col>0</xdr:col>
      <xdr:colOff>371475</xdr:colOff>
      <xdr:row>17</xdr:row>
      <xdr:rowOff>85725</xdr:rowOff>
    </xdr:from>
    <xdr:to>
      <xdr:col>10</xdr:col>
      <xdr:colOff>504825</xdr:colOff>
      <xdr:row>20</xdr:row>
      <xdr:rowOff>76200</xdr:rowOff>
    </xdr:to>
    <xdr:sp macro="" textlink="">
      <xdr:nvSpPr>
        <xdr:cNvPr id="4" name="TextBox 3">
          <a:hlinkClick xmlns:r="http://schemas.openxmlformats.org/officeDocument/2006/relationships" r:id="rId2"/>
          <a:extLst>
            <a:ext uri="{FF2B5EF4-FFF2-40B4-BE49-F238E27FC236}">
              <a16:creationId xmlns:a16="http://schemas.microsoft.com/office/drawing/2014/main" id="{D29815D3-54EA-49AB-914C-6A0FCEB9F8A2}"/>
            </a:ext>
          </a:extLst>
        </xdr:cNvPr>
        <xdr:cNvSpPr txBox="1"/>
      </xdr:nvSpPr>
      <xdr:spPr>
        <a:xfrm>
          <a:off x="371475" y="2838450"/>
          <a:ext cx="71151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National library statistics are available via the Institute of Museum and Library Services (IMLS)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http://tinyurl.com/hlqmwe3</a:t>
          </a:r>
          <a:r>
            <a:rPr kumimoji="0" lang="en-US" sz="1100" b="0" i="0" u="none" strike="noStrike" kern="0" cap="none" spc="0" normalizeH="0" baseline="0" noProof="0">
              <a:ln>
                <a:noFill/>
              </a:ln>
              <a:solidFill>
                <a:prstClr val="black"/>
              </a:solidFill>
              <a:effectLst/>
              <a:uLnTx/>
              <a:uFillTx/>
              <a:latin typeface="+mn-lt"/>
              <a:ea typeface="+mn-ea"/>
              <a:cs typeface="+mn-cs"/>
            </a:rPr>
            <a:t>. Data is available through 2015.</a:t>
          </a:r>
        </a:p>
      </xdr:txBody>
    </xdr:sp>
    <xdr:clientData/>
  </xdr:twoCellAnchor>
  <xdr:twoCellAnchor>
    <xdr:from>
      <xdr:col>0</xdr:col>
      <xdr:colOff>352425</xdr:colOff>
      <xdr:row>20</xdr:row>
      <xdr:rowOff>66675</xdr:rowOff>
    </xdr:from>
    <xdr:to>
      <xdr:col>10</xdr:col>
      <xdr:colOff>561975</xdr:colOff>
      <xdr:row>26</xdr:row>
      <xdr:rowOff>76200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E741DA3-08A2-446C-BDF8-B3107BA61BE8}"/>
            </a:ext>
          </a:extLst>
        </xdr:cNvPr>
        <xdr:cNvSpPr txBox="1"/>
      </xdr:nvSpPr>
      <xdr:spPr>
        <a:xfrm>
          <a:off x="352425" y="3305175"/>
          <a:ext cx="7191375"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 note on the per capita calculations found in this report: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Several Rhode Island municipalities have multiple library systems. To better reflect the populations served by each library system, in addition to calculating the per capita number based on the legal service population,  some of these reports also calculate per capita numbers using the populations used by Ocean State Libraries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www.oslri.org</a:t>
          </a:r>
          <a:r>
            <a:rPr kumimoji="0" lang="en-US" sz="1100" b="0" i="0" u="none" strike="noStrike" kern="0" cap="none" spc="0" normalizeH="0" baseline="0" noProof="0">
              <a:ln>
                <a:noFill/>
              </a:ln>
              <a:solidFill>
                <a:prstClr val="black"/>
              </a:solidFill>
              <a:effectLst/>
              <a:uLnTx/>
              <a:uFillTx/>
              <a:latin typeface="+mn-lt"/>
              <a:ea typeface="+mn-ea"/>
              <a:cs typeface="+mn-cs"/>
            </a:rPr>
            <a:t>), to determine each library system's membership fees.</a:t>
          </a:r>
        </a:p>
      </xdr:txBody>
    </xdr:sp>
    <xdr:clientData/>
  </xdr:twoCellAnchor>
  <xdr:twoCellAnchor>
    <xdr:from>
      <xdr:col>0</xdr:col>
      <xdr:colOff>361950</xdr:colOff>
      <xdr:row>26</xdr:row>
      <xdr:rowOff>133350</xdr:rowOff>
    </xdr:from>
    <xdr:to>
      <xdr:col>10</xdr:col>
      <xdr:colOff>447675</xdr:colOff>
      <xdr:row>29</xdr:row>
      <xdr:rowOff>152400</xdr:rowOff>
    </xdr:to>
    <xdr:sp macro="" textlink="">
      <xdr:nvSpPr>
        <xdr:cNvPr id="6" name="TextBox 5">
          <a:hlinkClick xmlns:r="http://schemas.openxmlformats.org/officeDocument/2006/relationships" r:id="rId1"/>
          <a:extLst>
            <a:ext uri="{FF2B5EF4-FFF2-40B4-BE49-F238E27FC236}">
              <a16:creationId xmlns:a16="http://schemas.microsoft.com/office/drawing/2014/main" id="{7ACF37ED-3E36-4780-95FF-4C2D7BF3EB9B}"/>
            </a:ext>
          </a:extLst>
        </xdr:cNvPr>
        <xdr:cNvSpPr txBox="1"/>
      </xdr:nvSpPr>
      <xdr:spPr>
        <a:xfrm>
          <a:off x="361950" y="4343400"/>
          <a:ext cx="70675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To see the total revenue and expenditures by municipality please see the report FY2017 Revenue and Expenditures by Municipality on the OLIS website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http://www.olis.ri.gov/pubs/compstats/index.php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6:C40"/>
  <sheetViews>
    <sheetView tabSelected="1" workbookViewId="0">
      <selection activeCell="N23" sqref="N23"/>
    </sheetView>
  </sheetViews>
  <sheetFormatPr defaultRowHeight="12.75" x14ac:dyDescent="0.2"/>
  <cols>
    <col min="2" max="2" width="22.42578125" customWidth="1"/>
  </cols>
  <sheetData>
    <row r="36" spans="2:3" x14ac:dyDescent="0.2">
      <c r="B36" s="112" t="s">
        <v>257</v>
      </c>
      <c r="C36" s="112"/>
    </row>
    <row r="37" spans="2:3" x14ac:dyDescent="0.2">
      <c r="B37" s="112" t="s">
        <v>258</v>
      </c>
      <c r="C37" s="112" t="s">
        <v>259</v>
      </c>
    </row>
    <row r="38" spans="2:3" ht="15" x14ac:dyDescent="0.25">
      <c r="B38" s="113" t="s">
        <v>260</v>
      </c>
      <c r="C38" t="s">
        <v>261</v>
      </c>
    </row>
    <row r="39" spans="2:3" ht="15" x14ac:dyDescent="0.25">
      <c r="B39" s="113" t="s">
        <v>262</v>
      </c>
      <c r="C39" t="s">
        <v>263</v>
      </c>
    </row>
    <row r="40" spans="2:3" ht="15" x14ac:dyDescent="0.25">
      <c r="B40" s="113" t="s">
        <v>152</v>
      </c>
      <c r="C40" t="s">
        <v>264</v>
      </c>
    </row>
  </sheetData>
  <hyperlinks>
    <hyperlink ref="B38" location="Revenue!A1" display="Revenue"/>
    <hyperlink ref="B39" location="Expenditures!A1" display="Expenditures"/>
    <hyperlink ref="B40" location="'Collection Expenditures'!A1" display="Collection Expenditur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4"/>
  <sheetViews>
    <sheetView workbookViewId="0">
      <pane xSplit="4" ySplit="2" topLeftCell="E24" activePane="bottomRight" state="frozen"/>
      <selection pane="topRight" activeCell="E1" sqref="E1"/>
      <selection pane="bottomLeft" activeCell="A3" sqref="A3"/>
      <selection pane="bottomRight" activeCell="D52" sqref="D52"/>
    </sheetView>
  </sheetViews>
  <sheetFormatPr defaultRowHeight="12.75" x14ac:dyDescent="0.2"/>
  <cols>
    <col min="1" max="1" width="38.140625" style="1" customWidth="1"/>
    <col min="2" max="2" width="15.28515625" style="1" customWidth="1"/>
    <col min="3" max="3" width="11.140625" style="1" customWidth="1"/>
    <col min="4" max="4" width="10.5703125" style="1" customWidth="1"/>
    <col min="5" max="5" width="15.85546875" style="1" customWidth="1"/>
    <col min="6" max="6" width="15.28515625" style="1" customWidth="1"/>
    <col min="7" max="7" width="14.85546875" style="1" customWidth="1"/>
    <col min="8" max="8" width="15" style="1" customWidth="1"/>
    <col min="9" max="9" width="14.140625" style="1" customWidth="1"/>
    <col min="10" max="10" width="14" style="1" customWidth="1"/>
    <col min="11" max="11" width="11.7109375" style="1" customWidth="1"/>
    <col min="12" max="12" width="16.42578125" style="1" customWidth="1"/>
    <col min="13" max="13" width="11.85546875" style="1" customWidth="1"/>
    <col min="14" max="14" width="11.140625" style="1" customWidth="1"/>
    <col min="15" max="15" width="16.85546875" style="1" customWidth="1"/>
    <col min="16" max="16" width="16.7109375" style="1" customWidth="1"/>
  </cols>
  <sheetData>
    <row r="1" spans="1:16" ht="13.5" customHeight="1" thickBot="1" x14ac:dyDescent="0.25">
      <c r="E1" s="134" t="s">
        <v>0</v>
      </c>
      <c r="F1" s="135"/>
      <c r="G1" s="136" t="s">
        <v>1</v>
      </c>
      <c r="H1" s="137"/>
      <c r="I1" s="138" t="s">
        <v>2</v>
      </c>
      <c r="J1" s="139"/>
      <c r="K1" s="140" t="s">
        <v>150</v>
      </c>
      <c r="L1" s="141"/>
      <c r="M1" s="142"/>
    </row>
    <row r="2" spans="1:16" ht="54" customHeight="1" thickBot="1" x14ac:dyDescent="0.25">
      <c r="A2" s="12" t="s">
        <v>140</v>
      </c>
      <c r="B2" s="8" t="s">
        <v>141</v>
      </c>
      <c r="C2" s="9" t="s">
        <v>142</v>
      </c>
      <c r="D2" s="9" t="s">
        <v>143</v>
      </c>
      <c r="E2" s="34" t="s">
        <v>0</v>
      </c>
      <c r="F2" s="34" t="s">
        <v>149</v>
      </c>
      <c r="G2" s="35" t="s">
        <v>1</v>
      </c>
      <c r="H2" s="35" t="s">
        <v>149</v>
      </c>
      <c r="I2" s="36" t="s">
        <v>2</v>
      </c>
      <c r="J2" s="36" t="s">
        <v>149</v>
      </c>
      <c r="K2" s="37" t="s">
        <v>3</v>
      </c>
      <c r="L2" s="37" t="s">
        <v>4</v>
      </c>
      <c r="M2" s="37" t="s">
        <v>149</v>
      </c>
      <c r="N2" s="38" t="s">
        <v>5</v>
      </c>
      <c r="O2" s="39" t="s">
        <v>147</v>
      </c>
      <c r="P2" s="40" t="s">
        <v>148</v>
      </c>
    </row>
    <row r="3" spans="1:16" ht="13.5" thickBot="1" x14ac:dyDescent="0.25">
      <c r="A3" s="13" t="s">
        <v>6</v>
      </c>
      <c r="B3" s="10" t="s">
        <v>7</v>
      </c>
      <c r="C3" s="6">
        <v>8349</v>
      </c>
      <c r="D3" s="6">
        <v>3108</v>
      </c>
      <c r="E3" s="7">
        <v>65000</v>
      </c>
      <c r="F3" s="76">
        <f>E3/N3</f>
        <v>0.54626898284715397</v>
      </c>
      <c r="G3" s="104">
        <v>16372</v>
      </c>
      <c r="H3" s="76">
        <f>G3/N3</f>
        <v>0.13759255057190162</v>
      </c>
      <c r="I3" s="104">
        <v>0</v>
      </c>
      <c r="J3" s="76">
        <f>I3/N3</f>
        <v>0</v>
      </c>
      <c r="K3" s="104">
        <v>37617</v>
      </c>
      <c r="L3" s="5" t="s">
        <v>8</v>
      </c>
      <c r="M3" s="86">
        <f>K3/N3</f>
        <v>0.31613846658094447</v>
      </c>
      <c r="N3" s="97">
        <v>118989</v>
      </c>
      <c r="O3" s="106">
        <f>N3/C3</f>
        <v>14.251886453467481</v>
      </c>
      <c r="P3" s="23">
        <f>N3/D3</f>
        <v>38.284749034749034</v>
      </c>
    </row>
    <row r="4" spans="1:16" ht="13.5" thickBot="1" x14ac:dyDescent="0.25">
      <c r="A4" s="14" t="s">
        <v>9</v>
      </c>
      <c r="B4" s="11" t="s">
        <v>10</v>
      </c>
      <c r="C4" s="3">
        <v>16068</v>
      </c>
      <c r="D4" s="3">
        <v>16310</v>
      </c>
      <c r="E4" s="4">
        <v>1683772</v>
      </c>
      <c r="F4" s="78">
        <f t="shared" ref="F4:F50" si="0">E4/N4</f>
        <v>0.81982013125714825</v>
      </c>
      <c r="G4" s="73">
        <v>370059</v>
      </c>
      <c r="H4" s="78">
        <f t="shared" ref="H4:H50" si="1">G4/N4</f>
        <v>0.18017986874285177</v>
      </c>
      <c r="I4" s="73">
        <v>0</v>
      </c>
      <c r="J4" s="78">
        <f t="shared" ref="J4:J50" si="2">I4/N4</f>
        <v>0</v>
      </c>
      <c r="K4" s="73">
        <v>0</v>
      </c>
      <c r="L4" s="2"/>
      <c r="M4" s="105">
        <f t="shared" ref="M4:M50" si="3">K4/N4</f>
        <v>0</v>
      </c>
      <c r="N4" s="98">
        <v>2053831</v>
      </c>
      <c r="O4" s="106">
        <f t="shared" ref="O4:O50" si="4">N4/C4</f>
        <v>127.82119741100324</v>
      </c>
      <c r="P4" s="24">
        <f t="shared" ref="P4:P50" si="5">N4/D4</f>
        <v>125.92464745554874</v>
      </c>
    </row>
    <row r="5" spans="1:16" ht="13.5" thickBot="1" x14ac:dyDescent="0.25">
      <c r="A5" s="14" t="s">
        <v>11</v>
      </c>
      <c r="B5" s="11" t="s">
        <v>12</v>
      </c>
      <c r="C5" s="3">
        <v>3473</v>
      </c>
      <c r="D5" s="3">
        <v>3492</v>
      </c>
      <c r="E5" s="4">
        <v>153900</v>
      </c>
      <c r="F5" s="78">
        <f t="shared" si="0"/>
        <v>0.70662130332373729</v>
      </c>
      <c r="G5" s="73">
        <v>36397</v>
      </c>
      <c r="H5" s="78">
        <f t="shared" si="1"/>
        <v>0.16711433123504915</v>
      </c>
      <c r="I5" s="73">
        <v>0</v>
      </c>
      <c r="J5" s="78">
        <f t="shared" si="2"/>
        <v>0</v>
      </c>
      <c r="K5" s="73">
        <v>27500</v>
      </c>
      <c r="L5" s="2" t="s">
        <v>13</v>
      </c>
      <c r="M5" s="105">
        <f t="shared" si="3"/>
        <v>0.12626436544121361</v>
      </c>
      <c r="N5" s="98">
        <v>217797</v>
      </c>
      <c r="O5" s="106">
        <f t="shared" si="4"/>
        <v>62.711488626547656</v>
      </c>
      <c r="P5" s="24">
        <f t="shared" si="5"/>
        <v>62.37027491408935</v>
      </c>
    </row>
    <row r="6" spans="1:16" ht="13.5" thickBot="1" x14ac:dyDescent="0.25">
      <c r="A6" s="14" t="s">
        <v>14</v>
      </c>
      <c r="B6" s="11" t="s">
        <v>15</v>
      </c>
      <c r="C6" s="3">
        <v>19408</v>
      </c>
      <c r="D6" s="3">
        <v>19376</v>
      </c>
      <c r="E6" s="4">
        <v>118825</v>
      </c>
      <c r="F6" s="78">
        <f t="shared" si="0"/>
        <v>0.64744536285818588</v>
      </c>
      <c r="G6" s="73">
        <v>30524</v>
      </c>
      <c r="H6" s="78">
        <f t="shared" si="1"/>
        <v>0.16631703981387139</v>
      </c>
      <c r="I6" s="73">
        <v>0</v>
      </c>
      <c r="J6" s="78">
        <f t="shared" si="2"/>
        <v>0</v>
      </c>
      <c r="K6" s="73">
        <v>34180</v>
      </c>
      <c r="L6" s="2" t="s">
        <v>16</v>
      </c>
      <c r="M6" s="105">
        <f t="shared" si="3"/>
        <v>0.18623759732794273</v>
      </c>
      <c r="N6" s="98">
        <v>183529</v>
      </c>
      <c r="O6" s="106">
        <f t="shared" si="4"/>
        <v>9.4563582028029671</v>
      </c>
      <c r="P6" s="24">
        <f t="shared" si="5"/>
        <v>9.4719756399669688</v>
      </c>
    </row>
    <row r="7" spans="1:16" ht="13.5" thickBot="1" x14ac:dyDescent="0.25">
      <c r="A7" s="14" t="s">
        <v>17</v>
      </c>
      <c r="B7" s="11" t="s">
        <v>18</v>
      </c>
      <c r="C7" s="3">
        <v>8199</v>
      </c>
      <c r="D7" s="3">
        <v>7708</v>
      </c>
      <c r="E7" s="4">
        <v>97000</v>
      </c>
      <c r="F7" s="78">
        <f t="shared" si="0"/>
        <v>0.57436893433838032</v>
      </c>
      <c r="G7" s="73">
        <v>27268</v>
      </c>
      <c r="H7" s="78">
        <f t="shared" si="1"/>
        <v>0.16146280517050468</v>
      </c>
      <c r="I7" s="73">
        <v>0</v>
      </c>
      <c r="J7" s="78">
        <f t="shared" si="2"/>
        <v>0</v>
      </c>
      <c r="K7" s="73">
        <v>44613</v>
      </c>
      <c r="L7" s="2" t="s">
        <v>19</v>
      </c>
      <c r="M7" s="105">
        <f t="shared" si="3"/>
        <v>0.26416826049111503</v>
      </c>
      <c r="N7" s="98">
        <v>168881</v>
      </c>
      <c r="O7" s="106">
        <f t="shared" si="4"/>
        <v>20.597755823880963</v>
      </c>
      <c r="P7" s="24">
        <f t="shared" si="5"/>
        <v>21.909833938764919</v>
      </c>
    </row>
    <row r="8" spans="1:16" ht="13.5" thickBot="1" x14ac:dyDescent="0.25">
      <c r="A8" s="14" t="s">
        <v>20</v>
      </c>
      <c r="B8" s="11" t="s">
        <v>21</v>
      </c>
      <c r="C8" s="3">
        <v>35429</v>
      </c>
      <c r="D8" s="3">
        <v>35014</v>
      </c>
      <c r="E8" s="4">
        <v>1050380</v>
      </c>
      <c r="F8" s="78">
        <f t="shared" si="0"/>
        <v>0.81125835486895581</v>
      </c>
      <c r="G8" s="73">
        <v>244374</v>
      </c>
      <c r="H8" s="78">
        <f t="shared" si="1"/>
        <v>0.18874164513104419</v>
      </c>
      <c r="I8" s="73">
        <v>0</v>
      </c>
      <c r="J8" s="78">
        <f t="shared" si="2"/>
        <v>0</v>
      </c>
      <c r="K8" s="73">
        <v>0</v>
      </c>
      <c r="L8" s="2" t="s">
        <v>22</v>
      </c>
      <c r="M8" s="105">
        <f t="shared" si="3"/>
        <v>0</v>
      </c>
      <c r="N8" s="98">
        <v>1294754</v>
      </c>
      <c r="O8" s="106">
        <f t="shared" si="4"/>
        <v>36.545033729430692</v>
      </c>
      <c r="P8" s="24">
        <f t="shared" si="5"/>
        <v>36.978180156508827</v>
      </c>
    </row>
    <row r="9" spans="1:16" ht="13.5" thickBot="1" x14ac:dyDescent="0.25">
      <c r="A9" s="14" t="s">
        <v>23</v>
      </c>
      <c r="B9" s="11" t="s">
        <v>24</v>
      </c>
      <c r="C9" s="3">
        <v>79960</v>
      </c>
      <c r="D9" s="3">
        <v>80387</v>
      </c>
      <c r="E9" s="4">
        <v>2641970</v>
      </c>
      <c r="F9" s="78">
        <f t="shared" si="0"/>
        <v>0.79128285119041197</v>
      </c>
      <c r="G9" s="73">
        <v>597774</v>
      </c>
      <c r="H9" s="78">
        <f t="shared" si="1"/>
        <v>0.17903621732551744</v>
      </c>
      <c r="I9" s="73">
        <v>4066</v>
      </c>
      <c r="J9" s="78">
        <f t="shared" si="2"/>
        <v>1.2177867549367386E-3</v>
      </c>
      <c r="K9" s="73">
        <v>95034</v>
      </c>
      <c r="L9" s="2" t="s">
        <v>25</v>
      </c>
      <c r="M9" s="105">
        <f t="shared" si="3"/>
        <v>2.8463144729133798E-2</v>
      </c>
      <c r="N9" s="98">
        <v>3338844</v>
      </c>
      <c r="O9" s="106">
        <f t="shared" si="4"/>
        <v>41.756428214107054</v>
      </c>
      <c r="P9" s="24">
        <f t="shared" si="5"/>
        <v>41.534626245537211</v>
      </c>
    </row>
    <row r="10" spans="1:16" ht="13.5" thickBot="1" x14ac:dyDescent="0.25">
      <c r="A10" s="14" t="s">
        <v>26</v>
      </c>
      <c r="B10" s="11" t="s">
        <v>27</v>
      </c>
      <c r="C10" s="3">
        <v>8087</v>
      </c>
      <c r="D10" s="3">
        <v>7827</v>
      </c>
      <c r="E10" s="4">
        <v>225081</v>
      </c>
      <c r="F10" s="78">
        <f t="shared" si="0"/>
        <v>0.69352786208384043</v>
      </c>
      <c r="G10" s="73">
        <v>51221</v>
      </c>
      <c r="H10" s="78">
        <f t="shared" si="1"/>
        <v>0.15782403056586913</v>
      </c>
      <c r="I10" s="73">
        <v>0</v>
      </c>
      <c r="J10" s="78">
        <f t="shared" si="2"/>
        <v>0</v>
      </c>
      <c r="K10" s="73">
        <v>48243</v>
      </c>
      <c r="L10" s="2" t="s">
        <v>28</v>
      </c>
      <c r="M10" s="105">
        <f t="shared" si="3"/>
        <v>0.14864810735029041</v>
      </c>
      <c r="N10" s="98">
        <v>324545</v>
      </c>
      <c r="O10" s="106">
        <f t="shared" si="4"/>
        <v>40.131692840361076</v>
      </c>
      <c r="P10" s="24">
        <f t="shared" si="5"/>
        <v>41.46480132873387</v>
      </c>
    </row>
    <row r="11" spans="1:16" ht="13.5" thickBot="1" x14ac:dyDescent="0.25">
      <c r="A11" s="14" t="s">
        <v>29</v>
      </c>
      <c r="B11" s="11" t="s">
        <v>30</v>
      </c>
      <c r="C11" s="3">
        <v>33946</v>
      </c>
      <c r="D11" s="3">
        <v>33506</v>
      </c>
      <c r="E11" s="4">
        <v>1265242</v>
      </c>
      <c r="F11" s="78">
        <f t="shared" si="0"/>
        <v>0.77555121030274421</v>
      </c>
      <c r="G11" s="73">
        <v>289647</v>
      </c>
      <c r="H11" s="78">
        <f t="shared" si="1"/>
        <v>0.17754396503637956</v>
      </c>
      <c r="I11" s="73">
        <v>0</v>
      </c>
      <c r="J11" s="78">
        <f t="shared" si="2"/>
        <v>0</v>
      </c>
      <c r="K11" s="73">
        <v>76521</v>
      </c>
      <c r="L11" s="2" t="s">
        <v>31</v>
      </c>
      <c r="M11" s="105">
        <f t="shared" si="3"/>
        <v>4.6904824660876178E-2</v>
      </c>
      <c r="N11" s="98">
        <v>1631410</v>
      </c>
      <c r="O11" s="106">
        <f t="shared" si="4"/>
        <v>48.058976020738818</v>
      </c>
      <c r="P11" s="24">
        <f t="shared" si="5"/>
        <v>48.690085357846357</v>
      </c>
    </row>
    <row r="12" spans="1:16" ht="13.5" thickBot="1" x14ac:dyDescent="0.25">
      <c r="A12" s="14" t="s">
        <v>32</v>
      </c>
      <c r="B12" s="11" t="s">
        <v>33</v>
      </c>
      <c r="C12" s="3">
        <v>26673</v>
      </c>
      <c r="D12" s="3">
        <v>1090</v>
      </c>
      <c r="E12" s="4">
        <v>6000</v>
      </c>
      <c r="F12" s="78">
        <f t="shared" si="0"/>
        <v>7.875669431901712E-2</v>
      </c>
      <c r="G12" s="73">
        <v>28374</v>
      </c>
      <c r="H12" s="78">
        <f t="shared" si="1"/>
        <v>0.37244040743463197</v>
      </c>
      <c r="I12" s="73">
        <v>0</v>
      </c>
      <c r="J12" s="78">
        <f t="shared" si="2"/>
        <v>0</v>
      </c>
      <c r="K12" s="73">
        <v>41810</v>
      </c>
      <c r="L12" s="2" t="s">
        <v>34</v>
      </c>
      <c r="M12" s="105">
        <f t="shared" si="3"/>
        <v>0.54880289824635098</v>
      </c>
      <c r="N12" s="98">
        <v>76184</v>
      </c>
      <c r="O12" s="106">
        <f t="shared" si="4"/>
        <v>2.8562216473587525</v>
      </c>
      <c r="P12" s="24">
        <f t="shared" si="5"/>
        <v>69.893577981651376</v>
      </c>
    </row>
    <row r="13" spans="1:16" ht="13.5" thickBot="1" x14ac:dyDescent="0.25">
      <c r="A13" s="14" t="s">
        <v>35</v>
      </c>
      <c r="B13" s="11" t="s">
        <v>36</v>
      </c>
      <c r="C13" s="3">
        <v>13270</v>
      </c>
      <c r="D13" s="3">
        <v>13146</v>
      </c>
      <c r="E13" s="4">
        <v>520235</v>
      </c>
      <c r="F13" s="78">
        <f t="shared" si="0"/>
        <v>0.71907905467231714</v>
      </c>
      <c r="G13" s="73">
        <v>134294</v>
      </c>
      <c r="H13" s="78">
        <f t="shared" si="1"/>
        <v>0.18562380956330152</v>
      </c>
      <c r="I13" s="73">
        <v>0</v>
      </c>
      <c r="J13" s="78">
        <f t="shared" si="2"/>
        <v>0</v>
      </c>
      <c r="K13" s="73">
        <v>68945</v>
      </c>
      <c r="L13" s="2" t="s">
        <v>37</v>
      </c>
      <c r="M13" s="105">
        <f t="shared" si="3"/>
        <v>9.5297135764381299E-2</v>
      </c>
      <c r="N13" s="98">
        <v>723474</v>
      </c>
      <c r="O13" s="106">
        <f t="shared" si="4"/>
        <v>54.519517709118311</v>
      </c>
      <c r="P13" s="24">
        <f t="shared" si="5"/>
        <v>55.033774532177091</v>
      </c>
    </row>
    <row r="14" spans="1:16" ht="13.5" thickBot="1" x14ac:dyDescent="0.25">
      <c r="A14" s="14" t="s">
        <v>38</v>
      </c>
      <c r="B14" s="11" t="s">
        <v>39</v>
      </c>
      <c r="C14" s="3">
        <v>45342</v>
      </c>
      <c r="D14" s="3">
        <v>47037</v>
      </c>
      <c r="E14" s="4">
        <v>1877327</v>
      </c>
      <c r="F14" s="78">
        <f t="shared" si="0"/>
        <v>0.81591198899210482</v>
      </c>
      <c r="G14" s="73">
        <v>422447</v>
      </c>
      <c r="H14" s="78">
        <f t="shared" si="1"/>
        <v>0.18360124369049596</v>
      </c>
      <c r="I14" s="73">
        <v>0</v>
      </c>
      <c r="J14" s="78">
        <f t="shared" si="2"/>
        <v>0</v>
      </c>
      <c r="K14" s="73">
        <v>1120</v>
      </c>
      <c r="L14" s="2" t="s">
        <v>40</v>
      </c>
      <c r="M14" s="105">
        <f t="shared" si="3"/>
        <v>4.8676731739923698E-4</v>
      </c>
      <c r="N14" s="98">
        <v>2300894</v>
      </c>
      <c r="O14" s="106">
        <f t="shared" si="4"/>
        <v>50.745313395968417</v>
      </c>
      <c r="P14" s="24">
        <f t="shared" si="5"/>
        <v>48.916682611561114</v>
      </c>
    </row>
    <row r="15" spans="1:16" ht="13.5" thickBot="1" x14ac:dyDescent="0.25">
      <c r="A15" s="14" t="s">
        <v>41</v>
      </c>
      <c r="B15" s="11" t="s">
        <v>42</v>
      </c>
      <c r="C15" s="3">
        <v>21640</v>
      </c>
      <c r="D15" s="3">
        <v>7263</v>
      </c>
      <c r="E15" s="4">
        <v>519508</v>
      </c>
      <c r="F15" s="78">
        <f t="shared" si="0"/>
        <v>0.79522778830581586</v>
      </c>
      <c r="G15" s="73">
        <v>127551</v>
      </c>
      <c r="H15" s="78">
        <f t="shared" si="1"/>
        <v>0.19524646324252007</v>
      </c>
      <c r="I15" s="73">
        <v>0</v>
      </c>
      <c r="J15" s="78">
        <f t="shared" si="2"/>
        <v>0</v>
      </c>
      <c r="K15" s="73">
        <v>6223</v>
      </c>
      <c r="L15" s="2" t="s">
        <v>43</v>
      </c>
      <c r="M15" s="105">
        <f t="shared" si="3"/>
        <v>9.5257484516640591E-3</v>
      </c>
      <c r="N15" s="98">
        <v>653282</v>
      </c>
      <c r="O15" s="106">
        <f t="shared" si="4"/>
        <v>30.188632162661737</v>
      </c>
      <c r="P15" s="24">
        <f t="shared" si="5"/>
        <v>89.946578548809029</v>
      </c>
    </row>
    <row r="16" spans="1:16" ht="13.5" thickBot="1" x14ac:dyDescent="0.25">
      <c r="A16" s="14" t="s">
        <v>44</v>
      </c>
      <c r="B16" s="11" t="s">
        <v>45</v>
      </c>
      <c r="C16" s="3">
        <v>6574</v>
      </c>
      <c r="D16" s="3">
        <v>6425</v>
      </c>
      <c r="E16" s="4">
        <v>223074</v>
      </c>
      <c r="F16" s="78">
        <f t="shared" si="0"/>
        <v>0.7973734723567617</v>
      </c>
      <c r="G16" s="73">
        <v>52087</v>
      </c>
      <c r="H16" s="78">
        <f t="shared" si="1"/>
        <v>0.1861839212756603</v>
      </c>
      <c r="I16" s="73">
        <v>0</v>
      </c>
      <c r="J16" s="78">
        <f t="shared" si="2"/>
        <v>0</v>
      </c>
      <c r="K16" s="73">
        <v>4600</v>
      </c>
      <c r="L16" s="2" t="s">
        <v>46</v>
      </c>
      <c r="M16" s="105">
        <f t="shared" si="3"/>
        <v>1.6442606367578039E-2</v>
      </c>
      <c r="N16" s="98">
        <v>279761</v>
      </c>
      <c r="O16" s="106">
        <f t="shared" si="4"/>
        <v>42.555673866747796</v>
      </c>
      <c r="P16" s="24">
        <f t="shared" si="5"/>
        <v>43.542568093385214</v>
      </c>
    </row>
    <row r="17" spans="1:16" ht="13.5" thickBot="1" x14ac:dyDescent="0.25">
      <c r="A17" s="14" t="s">
        <v>47</v>
      </c>
      <c r="B17" s="11" t="s">
        <v>48</v>
      </c>
      <c r="C17" s="3">
        <v>10286</v>
      </c>
      <c r="D17" s="3">
        <v>10611</v>
      </c>
      <c r="E17" s="4">
        <v>251266</v>
      </c>
      <c r="F17" s="78">
        <f t="shared" si="0"/>
        <v>0.70836023286300265</v>
      </c>
      <c r="G17" s="73">
        <v>57784</v>
      </c>
      <c r="H17" s="78">
        <f t="shared" si="1"/>
        <v>0.16290261195607741</v>
      </c>
      <c r="I17" s="73">
        <v>0</v>
      </c>
      <c r="J17" s="78">
        <f t="shared" si="2"/>
        <v>0</v>
      </c>
      <c r="K17" s="73">
        <v>45665</v>
      </c>
      <c r="L17" s="2" t="s">
        <v>49</v>
      </c>
      <c r="M17" s="105">
        <f t="shared" si="3"/>
        <v>0.12873715518091988</v>
      </c>
      <c r="N17" s="98">
        <v>354715</v>
      </c>
      <c r="O17" s="106">
        <f t="shared" si="4"/>
        <v>34.485222632704648</v>
      </c>
      <c r="P17" s="24">
        <f t="shared" si="5"/>
        <v>33.428988785222884</v>
      </c>
    </row>
    <row r="18" spans="1:16" ht="13.5" thickBot="1" x14ac:dyDescent="0.25">
      <c r="A18" s="14" t="s">
        <v>50</v>
      </c>
      <c r="B18" s="11" t="s">
        <v>51</v>
      </c>
      <c r="C18" s="3">
        <v>9773</v>
      </c>
      <c r="D18" s="3">
        <v>4040</v>
      </c>
      <c r="E18" s="4">
        <v>153631</v>
      </c>
      <c r="F18" s="78">
        <f t="shared" si="0"/>
        <v>0.76096012204605457</v>
      </c>
      <c r="G18" s="73">
        <v>34135</v>
      </c>
      <c r="H18" s="78">
        <f t="shared" si="1"/>
        <v>0.16907638280062012</v>
      </c>
      <c r="I18" s="73">
        <v>0</v>
      </c>
      <c r="J18" s="78">
        <f t="shared" si="2"/>
        <v>0</v>
      </c>
      <c r="K18" s="73">
        <v>14125</v>
      </c>
      <c r="L18" s="2" t="s">
        <v>52</v>
      </c>
      <c r="M18" s="105">
        <f t="shared" si="3"/>
        <v>6.9963495153325311E-2</v>
      </c>
      <c r="N18" s="98">
        <v>201891</v>
      </c>
      <c r="O18" s="106">
        <f t="shared" si="4"/>
        <v>20.658037450117671</v>
      </c>
      <c r="P18" s="24">
        <f t="shared" si="5"/>
        <v>49.9730198019802</v>
      </c>
    </row>
    <row r="19" spans="1:16" ht="13.5" thickBot="1" x14ac:dyDescent="0.25">
      <c r="A19" s="14" t="s">
        <v>54</v>
      </c>
      <c r="B19" s="11" t="s">
        <v>42</v>
      </c>
      <c r="C19" s="3">
        <v>21640</v>
      </c>
      <c r="D19" s="3">
        <v>14167</v>
      </c>
      <c r="E19" s="4">
        <v>802063</v>
      </c>
      <c r="F19" s="78">
        <f t="shared" si="0"/>
        <v>0.74545535658686335</v>
      </c>
      <c r="G19" s="73">
        <v>171444</v>
      </c>
      <c r="H19" s="78">
        <f t="shared" si="1"/>
        <v>0.15934390210579244</v>
      </c>
      <c r="I19" s="73">
        <v>0</v>
      </c>
      <c r="J19" s="78">
        <f t="shared" si="2"/>
        <v>0</v>
      </c>
      <c r="K19" s="73">
        <v>102430</v>
      </c>
      <c r="L19" s="2" t="s">
        <v>55</v>
      </c>
      <c r="M19" s="105">
        <f t="shared" si="3"/>
        <v>9.5200741307344197E-2</v>
      </c>
      <c r="N19" s="98">
        <v>1075937</v>
      </c>
      <c r="O19" s="106">
        <f t="shared" si="4"/>
        <v>49.719824399260631</v>
      </c>
      <c r="P19" s="24">
        <f t="shared" si="5"/>
        <v>75.946707136302678</v>
      </c>
    </row>
    <row r="20" spans="1:16" ht="13.5" thickBot="1" x14ac:dyDescent="0.25">
      <c r="A20" s="14" t="s">
        <v>56</v>
      </c>
      <c r="B20" s="11" t="s">
        <v>51</v>
      </c>
      <c r="C20" s="3">
        <v>9773</v>
      </c>
      <c r="D20" s="3">
        <v>5706</v>
      </c>
      <c r="E20" s="4">
        <v>193282</v>
      </c>
      <c r="F20" s="78">
        <f t="shared" si="0"/>
        <v>0.76716558904196586</v>
      </c>
      <c r="G20" s="73">
        <v>44628</v>
      </c>
      <c r="H20" s="78">
        <f t="shared" si="1"/>
        <v>0.17713530441409367</v>
      </c>
      <c r="I20" s="73">
        <v>0</v>
      </c>
      <c r="J20" s="78">
        <f t="shared" si="2"/>
        <v>0</v>
      </c>
      <c r="K20" s="73">
        <v>14033</v>
      </c>
      <c r="L20" s="2" t="s">
        <v>57</v>
      </c>
      <c r="M20" s="105">
        <f t="shared" si="3"/>
        <v>5.5699106543940495E-2</v>
      </c>
      <c r="N20" s="98">
        <v>251943</v>
      </c>
      <c r="O20" s="106">
        <f t="shared" si="4"/>
        <v>25.779494525734165</v>
      </c>
      <c r="P20" s="24">
        <f t="shared" si="5"/>
        <v>44.154048370136699</v>
      </c>
    </row>
    <row r="21" spans="1:16" ht="13.5" thickBot="1" x14ac:dyDescent="0.25">
      <c r="A21" s="14" t="s">
        <v>58</v>
      </c>
      <c r="B21" s="11" t="s">
        <v>59</v>
      </c>
      <c r="C21" s="3">
        <v>10326</v>
      </c>
      <c r="D21" s="3">
        <v>4391</v>
      </c>
      <c r="E21" s="4">
        <v>234600</v>
      </c>
      <c r="F21" s="78">
        <f t="shared" si="0"/>
        <v>0.74201057665544901</v>
      </c>
      <c r="G21" s="73">
        <v>52259</v>
      </c>
      <c r="H21" s="78">
        <f t="shared" si="1"/>
        <v>0.16528870726955289</v>
      </c>
      <c r="I21" s="73">
        <v>0</v>
      </c>
      <c r="J21" s="78">
        <f t="shared" si="2"/>
        <v>0</v>
      </c>
      <c r="K21" s="73">
        <v>29309</v>
      </c>
      <c r="L21" s="2" t="s">
        <v>60</v>
      </c>
      <c r="M21" s="105">
        <f t="shared" si="3"/>
        <v>9.2700716074998107E-2</v>
      </c>
      <c r="N21" s="98">
        <v>316168</v>
      </c>
      <c r="O21" s="106">
        <f t="shared" si="4"/>
        <v>30.61863257795855</v>
      </c>
      <c r="P21" s="24">
        <f t="shared" si="5"/>
        <v>72.003643816898204</v>
      </c>
    </row>
    <row r="22" spans="1:16" ht="13.5" thickBot="1" x14ac:dyDescent="0.25">
      <c r="A22" s="14" t="s">
        <v>61</v>
      </c>
      <c r="B22" s="11" t="s">
        <v>62</v>
      </c>
      <c r="C22" s="3">
        <v>1093</v>
      </c>
      <c r="D22" s="3">
        <v>1051</v>
      </c>
      <c r="E22" s="4">
        <v>378376</v>
      </c>
      <c r="F22" s="78">
        <f t="shared" si="0"/>
        <v>0.795159809099105</v>
      </c>
      <c r="G22" s="73">
        <v>88318</v>
      </c>
      <c r="H22" s="78">
        <f t="shared" si="1"/>
        <v>0.18560089440137523</v>
      </c>
      <c r="I22" s="73">
        <v>0</v>
      </c>
      <c r="J22" s="78">
        <f t="shared" si="2"/>
        <v>0</v>
      </c>
      <c r="K22" s="73">
        <v>9155</v>
      </c>
      <c r="L22" s="2" t="s">
        <v>63</v>
      </c>
      <c r="M22" s="105">
        <f t="shared" si="3"/>
        <v>1.9239296499519807E-2</v>
      </c>
      <c r="N22" s="98">
        <v>475849</v>
      </c>
      <c r="O22" s="106">
        <f t="shared" si="4"/>
        <v>435.3604757548033</v>
      </c>
      <c r="P22" s="24">
        <f t="shared" si="5"/>
        <v>452.75832540437676</v>
      </c>
    </row>
    <row r="23" spans="1:16" ht="13.5" thickBot="1" x14ac:dyDescent="0.25">
      <c r="A23" s="14" t="s">
        <v>64</v>
      </c>
      <c r="B23" s="11" t="s">
        <v>65</v>
      </c>
      <c r="C23" s="3">
        <v>5451</v>
      </c>
      <c r="D23" s="3">
        <v>5405</v>
      </c>
      <c r="E23" s="4">
        <v>335660</v>
      </c>
      <c r="F23" s="78">
        <f t="shared" si="0"/>
        <v>0.67085979018393382</v>
      </c>
      <c r="G23" s="73">
        <v>115055</v>
      </c>
      <c r="H23" s="78">
        <f t="shared" si="1"/>
        <v>0.22995225275461034</v>
      </c>
      <c r="I23" s="73">
        <v>0</v>
      </c>
      <c r="J23" s="78">
        <f t="shared" si="2"/>
        <v>0</v>
      </c>
      <c r="K23" s="73">
        <v>49628</v>
      </c>
      <c r="L23" s="2" t="s">
        <v>66</v>
      </c>
      <c r="M23" s="105">
        <f t="shared" si="3"/>
        <v>9.9187957061455848E-2</v>
      </c>
      <c r="N23" s="98">
        <v>500343</v>
      </c>
      <c r="O23" s="106">
        <f t="shared" si="4"/>
        <v>91.789212988442486</v>
      </c>
      <c r="P23" s="24">
        <f t="shared" si="5"/>
        <v>92.570397779833485</v>
      </c>
    </row>
    <row r="24" spans="1:16" ht="13.5" thickBot="1" x14ac:dyDescent="0.25">
      <c r="A24" s="14" t="s">
        <v>67</v>
      </c>
      <c r="B24" s="11" t="s">
        <v>68</v>
      </c>
      <c r="C24" s="3">
        <v>15762</v>
      </c>
      <c r="D24" s="3">
        <v>14055</v>
      </c>
      <c r="E24" s="4">
        <v>713568</v>
      </c>
      <c r="F24" s="78">
        <f t="shared" si="0"/>
        <v>0.83585628156125646</v>
      </c>
      <c r="G24" s="73">
        <v>122906</v>
      </c>
      <c r="H24" s="78">
        <f t="shared" si="1"/>
        <v>0.14396911316310118</v>
      </c>
      <c r="I24" s="73">
        <v>0</v>
      </c>
      <c r="J24" s="78">
        <f t="shared" si="2"/>
        <v>0</v>
      </c>
      <c r="K24" s="73">
        <v>17223</v>
      </c>
      <c r="L24" s="2" t="s">
        <v>69</v>
      </c>
      <c r="M24" s="105">
        <f t="shared" si="3"/>
        <v>2.0174605275642295E-2</v>
      </c>
      <c r="N24" s="98">
        <v>853697</v>
      </c>
      <c r="O24" s="106">
        <f t="shared" si="4"/>
        <v>54.161718056084254</v>
      </c>
      <c r="P24" s="24">
        <f t="shared" si="5"/>
        <v>60.739736748488085</v>
      </c>
    </row>
    <row r="25" spans="1:16" ht="13.5" thickBot="1" x14ac:dyDescent="0.25">
      <c r="A25" s="14" t="s">
        <v>70</v>
      </c>
      <c r="B25" s="11" t="s">
        <v>7</v>
      </c>
      <c r="C25" s="3">
        <v>8349</v>
      </c>
      <c r="D25" s="3">
        <v>5080</v>
      </c>
      <c r="E25" s="4">
        <v>65000</v>
      </c>
      <c r="F25" s="78">
        <f t="shared" si="0"/>
        <v>0.45776259727455193</v>
      </c>
      <c r="G25" s="73">
        <v>20925</v>
      </c>
      <c r="H25" s="78">
        <f t="shared" si="1"/>
        <v>0.14736434381492305</v>
      </c>
      <c r="I25" s="73">
        <v>0</v>
      </c>
      <c r="J25" s="78">
        <f t="shared" si="2"/>
        <v>0</v>
      </c>
      <c r="K25" s="73">
        <v>56070</v>
      </c>
      <c r="L25" s="2" t="s">
        <v>71</v>
      </c>
      <c r="M25" s="105">
        <f t="shared" si="3"/>
        <v>0.39487305891052504</v>
      </c>
      <c r="N25" s="98">
        <v>141995</v>
      </c>
      <c r="O25" s="106">
        <f t="shared" si="4"/>
        <v>17.007426039046592</v>
      </c>
      <c r="P25" s="24">
        <f t="shared" si="5"/>
        <v>27.951771653543307</v>
      </c>
    </row>
    <row r="26" spans="1:16" ht="13.5" thickBot="1" x14ac:dyDescent="0.25">
      <c r="A26" s="14" t="s">
        <v>72</v>
      </c>
      <c r="B26" s="11" t="s">
        <v>73</v>
      </c>
      <c r="C26" s="3">
        <v>4633</v>
      </c>
      <c r="D26" s="3">
        <v>4606</v>
      </c>
      <c r="E26" s="4">
        <v>150842</v>
      </c>
      <c r="F26" s="78">
        <f t="shared" si="0"/>
        <v>0.74562045238848462</v>
      </c>
      <c r="G26" s="73">
        <v>34462</v>
      </c>
      <c r="H26" s="78">
        <f t="shared" si="1"/>
        <v>0.17034759569756405</v>
      </c>
      <c r="I26" s="73">
        <v>0</v>
      </c>
      <c r="J26" s="78">
        <f t="shared" si="2"/>
        <v>0</v>
      </c>
      <c r="K26" s="73">
        <v>17000</v>
      </c>
      <c r="L26" s="2" t="s">
        <v>74</v>
      </c>
      <c r="M26" s="105">
        <f t="shared" si="3"/>
        <v>8.4031951913951283E-2</v>
      </c>
      <c r="N26" s="98">
        <v>202304</v>
      </c>
      <c r="O26" s="106">
        <f t="shared" si="4"/>
        <v>43.665875242823226</v>
      </c>
      <c r="P26" s="24">
        <f t="shared" si="5"/>
        <v>43.921841076856275</v>
      </c>
    </row>
    <row r="27" spans="1:16" ht="13.5" thickBot="1" x14ac:dyDescent="0.25">
      <c r="A27" s="14" t="s">
        <v>75</v>
      </c>
      <c r="B27" s="11" t="s">
        <v>76</v>
      </c>
      <c r="C27" s="3">
        <v>21444</v>
      </c>
      <c r="D27" s="3">
        <v>21105</v>
      </c>
      <c r="E27" s="4">
        <v>965932</v>
      </c>
      <c r="F27" s="78">
        <f t="shared" si="0"/>
        <v>0.81148253005469073</v>
      </c>
      <c r="G27" s="73">
        <v>214541</v>
      </c>
      <c r="H27" s="78">
        <f t="shared" si="1"/>
        <v>0.18023657305117069</v>
      </c>
      <c r="I27" s="73">
        <v>0</v>
      </c>
      <c r="J27" s="78">
        <f t="shared" si="2"/>
        <v>0</v>
      </c>
      <c r="K27" s="73">
        <v>9857</v>
      </c>
      <c r="L27" s="2" t="s">
        <v>77</v>
      </c>
      <c r="M27" s="105">
        <f t="shared" si="3"/>
        <v>8.2808968941385994E-3</v>
      </c>
      <c r="N27" s="98">
        <v>1190330</v>
      </c>
      <c r="O27" s="106">
        <f t="shared" si="4"/>
        <v>55.508767021078157</v>
      </c>
      <c r="P27" s="24">
        <f t="shared" si="5"/>
        <v>56.400379057095478</v>
      </c>
    </row>
    <row r="28" spans="1:16" ht="13.5" thickBot="1" x14ac:dyDescent="0.25">
      <c r="A28" s="14" t="s">
        <v>78</v>
      </c>
      <c r="B28" s="11" t="s">
        <v>79</v>
      </c>
      <c r="C28" s="3">
        <v>6615</v>
      </c>
      <c r="D28" s="3">
        <v>6135</v>
      </c>
      <c r="E28" s="4">
        <v>170557</v>
      </c>
      <c r="F28" s="78">
        <f t="shared" si="0"/>
        <v>0.80383544083061942</v>
      </c>
      <c r="G28" s="73">
        <v>32312</v>
      </c>
      <c r="H28" s="78">
        <f t="shared" si="1"/>
        <v>0.15228651280286928</v>
      </c>
      <c r="I28" s="73">
        <v>0</v>
      </c>
      <c r="J28" s="78">
        <f t="shared" si="2"/>
        <v>0</v>
      </c>
      <c r="K28" s="73">
        <v>9310</v>
      </c>
      <c r="L28" s="2" t="s">
        <v>80</v>
      </c>
      <c r="M28" s="105">
        <f t="shared" si="3"/>
        <v>4.3878046366511297E-2</v>
      </c>
      <c r="N28" s="98">
        <v>212179</v>
      </c>
      <c r="O28" s="106">
        <f t="shared" si="4"/>
        <v>32.075434618291759</v>
      </c>
      <c r="P28" s="24">
        <f t="shared" si="5"/>
        <v>34.585004074979622</v>
      </c>
    </row>
    <row r="29" spans="1:16" ht="13.5" thickBot="1" x14ac:dyDescent="0.25">
      <c r="A29" s="14" t="s">
        <v>81</v>
      </c>
      <c r="B29" s="11" t="s">
        <v>82</v>
      </c>
      <c r="C29" s="3">
        <v>28780</v>
      </c>
      <c r="D29" s="3">
        <v>28769</v>
      </c>
      <c r="E29" s="4">
        <v>561752</v>
      </c>
      <c r="F29" s="78">
        <f t="shared" si="0"/>
        <v>0.79448648847415293</v>
      </c>
      <c r="G29" s="73">
        <v>122211</v>
      </c>
      <c r="H29" s="78">
        <f t="shared" si="1"/>
        <v>0.1728431554189655</v>
      </c>
      <c r="I29" s="73">
        <v>0</v>
      </c>
      <c r="J29" s="78">
        <f t="shared" si="2"/>
        <v>0</v>
      </c>
      <c r="K29" s="73">
        <v>23100</v>
      </c>
      <c r="L29" s="2" t="s">
        <v>83</v>
      </c>
      <c r="M29" s="105">
        <f t="shared" si="3"/>
        <v>3.2670356106881564E-2</v>
      </c>
      <c r="N29" s="98">
        <v>707063</v>
      </c>
      <c r="O29" s="106">
        <f t="shared" si="4"/>
        <v>24.567859624739402</v>
      </c>
      <c r="P29" s="24">
        <f t="shared" si="5"/>
        <v>24.577253293475618</v>
      </c>
    </row>
    <row r="30" spans="1:16" ht="13.5" thickBot="1" x14ac:dyDescent="0.25">
      <c r="A30" s="14" t="s">
        <v>84</v>
      </c>
      <c r="B30" s="11" t="s">
        <v>85</v>
      </c>
      <c r="C30" s="3">
        <v>15934</v>
      </c>
      <c r="D30" s="3">
        <v>15868</v>
      </c>
      <c r="E30" s="4">
        <v>841103</v>
      </c>
      <c r="F30" s="78">
        <f t="shared" si="0"/>
        <v>0.83235247839463722</v>
      </c>
      <c r="G30" s="73">
        <v>153079</v>
      </c>
      <c r="H30" s="78">
        <f t="shared" si="1"/>
        <v>0.15148642323255615</v>
      </c>
      <c r="I30" s="73">
        <v>0</v>
      </c>
      <c r="J30" s="78">
        <f t="shared" si="2"/>
        <v>0</v>
      </c>
      <c r="K30" s="73">
        <v>16331</v>
      </c>
      <c r="L30" s="2" t="s">
        <v>86</v>
      </c>
      <c r="M30" s="105">
        <f t="shared" si="3"/>
        <v>1.6161098372806684E-2</v>
      </c>
      <c r="N30" s="98">
        <v>1010513</v>
      </c>
      <c r="O30" s="106">
        <f t="shared" si="4"/>
        <v>63.418664491025481</v>
      </c>
      <c r="P30" s="24">
        <f t="shared" si="5"/>
        <v>63.682442651877992</v>
      </c>
    </row>
    <row r="31" spans="1:16" ht="13.5" thickBot="1" x14ac:dyDescent="0.25">
      <c r="A31" s="14" t="s">
        <v>87</v>
      </c>
      <c r="B31" s="11" t="s">
        <v>88</v>
      </c>
      <c r="C31" s="3">
        <v>15282</v>
      </c>
      <c r="D31" s="3">
        <v>16150</v>
      </c>
      <c r="E31" s="4">
        <v>673178</v>
      </c>
      <c r="F31" s="78">
        <f t="shared" si="0"/>
        <v>0.79412947847864734</v>
      </c>
      <c r="G31" s="73">
        <v>147598</v>
      </c>
      <c r="H31" s="78">
        <f t="shared" si="1"/>
        <v>0.1741172806664677</v>
      </c>
      <c r="I31" s="73">
        <v>0</v>
      </c>
      <c r="J31" s="78">
        <f t="shared" si="2"/>
        <v>0</v>
      </c>
      <c r="K31" s="73">
        <v>26917</v>
      </c>
      <c r="L31" s="2" t="s">
        <v>89</v>
      </c>
      <c r="M31" s="105">
        <f t="shared" si="3"/>
        <v>3.1753240854884963E-2</v>
      </c>
      <c r="N31" s="98">
        <v>847693</v>
      </c>
      <c r="O31" s="106">
        <f t="shared" si="4"/>
        <v>55.470030100772149</v>
      </c>
      <c r="P31" s="24">
        <f t="shared" si="5"/>
        <v>52.4887306501548</v>
      </c>
    </row>
    <row r="32" spans="1:16" ht="13.5" thickBot="1" x14ac:dyDescent="0.25">
      <c r="A32" s="14" t="s">
        <v>90</v>
      </c>
      <c r="B32" s="11" t="s">
        <v>91</v>
      </c>
      <c r="C32" s="3">
        <v>23373</v>
      </c>
      <c r="D32" s="3">
        <v>24672</v>
      </c>
      <c r="E32" s="4">
        <v>1840411</v>
      </c>
      <c r="F32" s="78">
        <f t="shared" si="0"/>
        <v>0.73833036596158486</v>
      </c>
      <c r="G32" s="73">
        <v>417539</v>
      </c>
      <c r="H32" s="78">
        <f t="shared" si="1"/>
        <v>0.16750699853089021</v>
      </c>
      <c r="I32" s="73">
        <v>0</v>
      </c>
      <c r="J32" s="78">
        <f t="shared" si="2"/>
        <v>0</v>
      </c>
      <c r="K32" s="73">
        <v>234716</v>
      </c>
      <c r="L32" s="2" t="s">
        <v>92</v>
      </c>
      <c r="M32" s="105">
        <f t="shared" si="3"/>
        <v>9.4162635507524878E-2</v>
      </c>
      <c r="N32" s="98">
        <v>2492666</v>
      </c>
      <c r="O32" s="106">
        <f t="shared" si="4"/>
        <v>106.64724254481666</v>
      </c>
      <c r="P32" s="24">
        <f t="shared" si="5"/>
        <v>101.032182230869</v>
      </c>
    </row>
    <row r="33" spans="1:16" ht="13.5" thickBot="1" x14ac:dyDescent="0.25">
      <c r="A33" s="14" t="s">
        <v>93</v>
      </c>
      <c r="B33" s="11" t="s">
        <v>33</v>
      </c>
      <c r="C33" s="3">
        <v>26673</v>
      </c>
      <c r="D33" s="3">
        <v>24487</v>
      </c>
      <c r="E33" s="4">
        <v>1281019</v>
      </c>
      <c r="F33" s="78">
        <f t="shared" si="0"/>
        <v>0.79758064566339859</v>
      </c>
      <c r="G33" s="73">
        <v>249334</v>
      </c>
      <c r="H33" s="78">
        <f t="shared" si="1"/>
        <v>0.15523889396319479</v>
      </c>
      <c r="I33" s="73">
        <v>0</v>
      </c>
      <c r="J33" s="78">
        <f t="shared" si="2"/>
        <v>0</v>
      </c>
      <c r="K33" s="73">
        <v>75778</v>
      </c>
      <c r="L33" s="2" t="s">
        <v>94</v>
      </c>
      <c r="M33" s="105">
        <f t="shared" si="3"/>
        <v>4.7180460373406653E-2</v>
      </c>
      <c r="N33" s="98">
        <v>1606131</v>
      </c>
      <c r="O33" s="106">
        <f t="shared" si="4"/>
        <v>60.215611292318073</v>
      </c>
      <c r="P33" s="24">
        <f t="shared" si="5"/>
        <v>65.591170825335894</v>
      </c>
    </row>
    <row r="34" spans="1:16" ht="13.5" thickBot="1" x14ac:dyDescent="0.25">
      <c r="A34" s="14" t="s">
        <v>95</v>
      </c>
      <c r="B34" s="11" t="s">
        <v>96</v>
      </c>
      <c r="C34" s="3">
        <v>31612</v>
      </c>
      <c r="D34" s="3">
        <v>32078</v>
      </c>
      <c r="E34" s="4">
        <v>939548</v>
      </c>
      <c r="F34" s="78">
        <f t="shared" si="0"/>
        <v>0.80646443282996616</v>
      </c>
      <c r="G34" s="73">
        <v>192234</v>
      </c>
      <c r="H34" s="78">
        <f t="shared" si="1"/>
        <v>0.16500475098732126</v>
      </c>
      <c r="I34" s="73">
        <v>0</v>
      </c>
      <c r="J34" s="78">
        <f t="shared" si="2"/>
        <v>0</v>
      </c>
      <c r="K34" s="73">
        <v>33239</v>
      </c>
      <c r="L34" s="2" t="s">
        <v>97</v>
      </c>
      <c r="M34" s="105">
        <f t="shared" si="3"/>
        <v>2.8530816182712585E-2</v>
      </c>
      <c r="N34" s="98">
        <v>1165021</v>
      </c>
      <c r="O34" s="106">
        <f t="shared" si="4"/>
        <v>36.853758066557006</v>
      </c>
      <c r="P34" s="24">
        <f t="shared" si="5"/>
        <v>36.318380198266723</v>
      </c>
    </row>
    <row r="35" spans="1:16" ht="13.5" thickBot="1" x14ac:dyDescent="0.25">
      <c r="A35" s="14" t="s">
        <v>98</v>
      </c>
      <c r="B35" s="11" t="s">
        <v>59</v>
      </c>
      <c r="C35" s="3">
        <v>10326</v>
      </c>
      <c r="D35" s="3">
        <v>5938</v>
      </c>
      <c r="E35" s="4">
        <v>235773</v>
      </c>
      <c r="F35" s="78">
        <f t="shared" si="0"/>
        <v>0.73616258629356834</v>
      </c>
      <c r="G35" s="73">
        <v>52259</v>
      </c>
      <c r="H35" s="78">
        <f t="shared" si="1"/>
        <v>0.16317017044833626</v>
      </c>
      <c r="I35" s="73">
        <v>0</v>
      </c>
      <c r="J35" s="78">
        <f t="shared" si="2"/>
        <v>0</v>
      </c>
      <c r="K35" s="73">
        <v>32241</v>
      </c>
      <c r="L35" s="2" t="s">
        <v>99</v>
      </c>
      <c r="M35" s="105">
        <f t="shared" si="3"/>
        <v>0.10066724325809544</v>
      </c>
      <c r="N35" s="98">
        <v>320273</v>
      </c>
      <c r="O35" s="106">
        <f t="shared" si="4"/>
        <v>31.016172767770676</v>
      </c>
      <c r="P35" s="24">
        <f t="shared" si="5"/>
        <v>53.936173795890873</v>
      </c>
    </row>
    <row r="36" spans="1:16" ht="13.5" thickBot="1" x14ac:dyDescent="0.25">
      <c r="A36" s="14" t="s">
        <v>100</v>
      </c>
      <c r="B36" s="11" t="s">
        <v>101</v>
      </c>
      <c r="C36" s="3">
        <v>11952</v>
      </c>
      <c r="D36" s="3">
        <v>11967</v>
      </c>
      <c r="E36" s="4">
        <v>349407</v>
      </c>
      <c r="F36" s="78">
        <f t="shared" si="0"/>
        <v>0.79220372876975087</v>
      </c>
      <c r="G36" s="73">
        <v>78789</v>
      </c>
      <c r="H36" s="78">
        <f t="shared" si="1"/>
        <v>0.17863677483862631</v>
      </c>
      <c r="I36" s="73">
        <v>0</v>
      </c>
      <c r="J36" s="78">
        <f t="shared" si="2"/>
        <v>0</v>
      </c>
      <c r="K36" s="73">
        <v>12861</v>
      </c>
      <c r="L36" s="2" t="s">
        <v>102</v>
      </c>
      <c r="M36" s="105">
        <f t="shared" si="3"/>
        <v>2.9159496391622852E-2</v>
      </c>
      <c r="N36" s="98">
        <v>441057</v>
      </c>
      <c r="O36" s="106">
        <f t="shared" si="4"/>
        <v>36.902359437751002</v>
      </c>
      <c r="P36" s="24">
        <f t="shared" si="5"/>
        <v>36.856104286788671</v>
      </c>
    </row>
    <row r="37" spans="1:16" ht="13.5" thickBot="1" x14ac:dyDescent="0.25">
      <c r="A37" s="14" t="s">
        <v>103</v>
      </c>
      <c r="B37" s="11" t="s">
        <v>104</v>
      </c>
      <c r="C37" s="3">
        <v>15762</v>
      </c>
      <c r="D37" s="3">
        <v>1900</v>
      </c>
      <c r="E37" s="4">
        <v>64500</v>
      </c>
      <c r="F37" s="78">
        <f t="shared" si="0"/>
        <v>0.57415501295186888</v>
      </c>
      <c r="G37" s="73">
        <v>43058</v>
      </c>
      <c r="H37" s="78">
        <f t="shared" si="1"/>
        <v>0.38328630306483058</v>
      </c>
      <c r="I37" s="73">
        <v>0</v>
      </c>
      <c r="J37" s="78">
        <f t="shared" si="2"/>
        <v>0</v>
      </c>
      <c r="K37" s="73">
        <v>4781</v>
      </c>
      <c r="L37" s="2" t="s">
        <v>105</v>
      </c>
      <c r="M37" s="105">
        <f t="shared" si="3"/>
        <v>4.2558683983300545E-2</v>
      </c>
      <c r="N37" s="98">
        <v>112339</v>
      </c>
      <c r="O37" s="106">
        <f t="shared" si="4"/>
        <v>7.127204669458191</v>
      </c>
      <c r="P37" s="24">
        <f t="shared" si="5"/>
        <v>59.125789473684208</v>
      </c>
    </row>
    <row r="38" spans="1:16" ht="13.5" thickBot="1" x14ac:dyDescent="0.25">
      <c r="A38" s="14" t="s">
        <v>106</v>
      </c>
      <c r="B38" s="11" t="s">
        <v>107</v>
      </c>
      <c r="C38" s="3">
        <v>69617</v>
      </c>
      <c r="D38" s="3">
        <v>71148</v>
      </c>
      <c r="E38" s="4">
        <v>1870289</v>
      </c>
      <c r="F38" s="78">
        <f t="shared" si="0"/>
        <v>0.78698775855075243</v>
      </c>
      <c r="G38" s="73">
        <v>384468</v>
      </c>
      <c r="H38" s="78">
        <f t="shared" si="1"/>
        <v>0.16177799770756857</v>
      </c>
      <c r="I38" s="73">
        <v>0</v>
      </c>
      <c r="J38" s="78">
        <f t="shared" si="2"/>
        <v>0</v>
      </c>
      <c r="K38" s="73">
        <v>121759</v>
      </c>
      <c r="L38" s="2" t="s">
        <v>108</v>
      </c>
      <c r="M38" s="105">
        <f t="shared" si="3"/>
        <v>5.1234243741678995E-2</v>
      </c>
      <c r="N38" s="98">
        <v>2376516</v>
      </c>
      <c r="O38" s="106">
        <f t="shared" si="4"/>
        <v>34.137006765588865</v>
      </c>
      <c r="P38" s="24">
        <f t="shared" si="5"/>
        <v>33.402428740091075</v>
      </c>
    </row>
    <row r="39" spans="1:16" ht="13.5" thickBot="1" x14ac:dyDescent="0.25">
      <c r="A39" s="14" t="s">
        <v>109</v>
      </c>
      <c r="B39" s="11" t="s">
        <v>110</v>
      </c>
      <c r="C39" s="3">
        <v>80619</v>
      </c>
      <c r="D39" s="3">
        <v>2544</v>
      </c>
      <c r="E39" s="4">
        <v>0</v>
      </c>
      <c r="F39" s="78">
        <f t="shared" si="0"/>
        <v>0</v>
      </c>
      <c r="G39" s="73">
        <v>18601</v>
      </c>
      <c r="H39" s="78">
        <f t="shared" si="1"/>
        <v>0.1560499668621381</v>
      </c>
      <c r="I39" s="73">
        <v>0</v>
      </c>
      <c r="J39" s="78">
        <f t="shared" si="2"/>
        <v>0</v>
      </c>
      <c r="K39" s="73">
        <v>100598</v>
      </c>
      <c r="L39" s="2" t="s">
        <v>111</v>
      </c>
      <c r="M39" s="105">
        <f t="shared" si="3"/>
        <v>0.84395003313786188</v>
      </c>
      <c r="N39" s="98">
        <v>119199</v>
      </c>
      <c r="O39" s="106">
        <f t="shared" si="4"/>
        <v>1.4785472407248912</v>
      </c>
      <c r="P39" s="24">
        <f t="shared" si="5"/>
        <v>46.85495283018868</v>
      </c>
    </row>
    <row r="40" spans="1:16" ht="13.5" thickBot="1" x14ac:dyDescent="0.25">
      <c r="A40" s="14" t="s">
        <v>112</v>
      </c>
      <c r="B40" s="11" t="s">
        <v>113</v>
      </c>
      <c r="C40" s="3">
        <v>17315</v>
      </c>
      <c r="D40" s="3">
        <v>17389</v>
      </c>
      <c r="E40" s="4">
        <v>495000</v>
      </c>
      <c r="F40" s="78">
        <f t="shared" si="0"/>
        <v>0.73091319852045444</v>
      </c>
      <c r="G40" s="73">
        <v>116931</v>
      </c>
      <c r="H40" s="78">
        <f t="shared" si="1"/>
        <v>0.17265941659837428</v>
      </c>
      <c r="I40" s="73">
        <v>0</v>
      </c>
      <c r="J40" s="78">
        <f t="shared" si="2"/>
        <v>0</v>
      </c>
      <c r="K40" s="73">
        <v>65304</v>
      </c>
      <c r="L40" s="2" t="s">
        <v>114</v>
      </c>
      <c r="M40" s="105">
        <f t="shared" si="3"/>
        <v>9.6427384881171238E-2</v>
      </c>
      <c r="N40" s="98">
        <v>677235</v>
      </c>
      <c r="O40" s="106">
        <f t="shared" si="4"/>
        <v>39.112619116373089</v>
      </c>
      <c r="P40" s="24">
        <f t="shared" si="5"/>
        <v>38.946172867904998</v>
      </c>
    </row>
    <row r="41" spans="1:16" ht="13.5" thickBot="1" x14ac:dyDescent="0.25">
      <c r="A41" s="14" t="s">
        <v>115</v>
      </c>
      <c r="B41" s="11" t="s">
        <v>116</v>
      </c>
      <c r="C41" s="3">
        <v>178519</v>
      </c>
      <c r="D41" s="3">
        <v>129613</v>
      </c>
      <c r="E41" s="4">
        <v>3770000</v>
      </c>
      <c r="F41" s="78">
        <f t="shared" si="0"/>
        <v>0.73685039650173922</v>
      </c>
      <c r="G41" s="73">
        <v>838381</v>
      </c>
      <c r="H41" s="78">
        <f t="shared" si="1"/>
        <v>0.16386243296273864</v>
      </c>
      <c r="I41" s="73">
        <v>27835</v>
      </c>
      <c r="J41" s="78">
        <f t="shared" si="2"/>
        <v>5.4403795189989154E-3</v>
      </c>
      <c r="K41" s="73">
        <v>480155</v>
      </c>
      <c r="L41" s="2" t="s">
        <v>53</v>
      </c>
      <c r="M41" s="105">
        <f t="shared" si="3"/>
        <v>9.384679101652324E-2</v>
      </c>
      <c r="N41" s="98">
        <v>5116371</v>
      </c>
      <c r="O41" s="106">
        <f t="shared" si="4"/>
        <v>28.660092203070821</v>
      </c>
      <c r="P41" s="24">
        <f t="shared" si="5"/>
        <v>39.474211691728456</v>
      </c>
    </row>
    <row r="42" spans="1:16" ht="13.5" thickBot="1" x14ac:dyDescent="0.25">
      <c r="A42" s="14" t="s">
        <v>117</v>
      </c>
      <c r="B42" s="11" t="s">
        <v>116</v>
      </c>
      <c r="C42" s="3">
        <v>178519</v>
      </c>
      <c r="D42" s="3">
        <v>48429</v>
      </c>
      <c r="E42" s="4">
        <v>279412</v>
      </c>
      <c r="F42" s="78">
        <f t="shared" si="0"/>
        <v>5.6827625256415E-2</v>
      </c>
      <c r="G42" s="73">
        <v>764869</v>
      </c>
      <c r="H42" s="78">
        <f t="shared" si="1"/>
        <v>0.15556128191433755</v>
      </c>
      <c r="I42" s="73">
        <v>484360</v>
      </c>
      <c r="J42" s="78">
        <f t="shared" si="2"/>
        <v>9.8510545607193578E-2</v>
      </c>
      <c r="K42" s="73">
        <v>3388193</v>
      </c>
      <c r="L42" s="2" t="s">
        <v>118</v>
      </c>
      <c r="M42" s="105">
        <f t="shared" si="3"/>
        <v>0.68910054722205383</v>
      </c>
      <c r="N42" s="98">
        <v>4916834</v>
      </c>
      <c r="O42" s="106">
        <f t="shared" si="4"/>
        <v>27.542356835967041</v>
      </c>
      <c r="P42" s="24">
        <f t="shared" si="5"/>
        <v>101.52664725680894</v>
      </c>
    </row>
    <row r="43" spans="1:16" ht="13.5" thickBot="1" x14ac:dyDescent="0.25">
      <c r="A43" s="14" t="s">
        <v>119</v>
      </c>
      <c r="B43" s="11" t="s">
        <v>120</v>
      </c>
      <c r="C43" s="3">
        <v>22872</v>
      </c>
      <c r="D43" s="3">
        <v>22954</v>
      </c>
      <c r="E43" s="4">
        <v>700462</v>
      </c>
      <c r="F43" s="78">
        <f t="shared" si="0"/>
        <v>0.74379394781160868</v>
      </c>
      <c r="G43" s="73">
        <v>185859</v>
      </c>
      <c r="H43" s="78">
        <f t="shared" si="1"/>
        <v>0.19735660085246279</v>
      </c>
      <c r="I43" s="73">
        <v>0</v>
      </c>
      <c r="J43" s="78">
        <f t="shared" si="2"/>
        <v>0</v>
      </c>
      <c r="K43" s="73">
        <v>55421</v>
      </c>
      <c r="L43" s="2" t="s">
        <v>121</v>
      </c>
      <c r="M43" s="105">
        <f t="shared" si="3"/>
        <v>5.8849451335928525E-2</v>
      </c>
      <c r="N43" s="98">
        <v>941742</v>
      </c>
      <c r="O43" s="106">
        <f t="shared" si="4"/>
        <v>41.174449108079749</v>
      </c>
      <c r="P43" s="24">
        <f t="shared" si="5"/>
        <v>41.027359065958002</v>
      </c>
    </row>
    <row r="44" spans="1:16" ht="13.5" thickBot="1" x14ac:dyDescent="0.25">
      <c r="A44" s="14" t="s">
        <v>122</v>
      </c>
      <c r="B44" s="11" t="s">
        <v>123</v>
      </c>
      <c r="C44" s="3">
        <v>31643</v>
      </c>
      <c r="D44" s="3">
        <v>30639</v>
      </c>
      <c r="E44" s="4">
        <v>936837</v>
      </c>
      <c r="F44" s="78">
        <f t="shared" si="0"/>
        <v>0.7506724775780711</v>
      </c>
      <c r="G44" s="73">
        <v>207301</v>
      </c>
      <c r="H44" s="78">
        <f t="shared" si="1"/>
        <v>0.16610696980842102</v>
      </c>
      <c r="I44" s="73">
        <v>0</v>
      </c>
      <c r="J44" s="78">
        <f t="shared" si="2"/>
        <v>0</v>
      </c>
      <c r="K44" s="73">
        <v>103859</v>
      </c>
      <c r="L44" s="2" t="s">
        <v>53</v>
      </c>
      <c r="M44" s="105">
        <f t="shared" si="3"/>
        <v>8.3220552613507887E-2</v>
      </c>
      <c r="N44" s="98">
        <v>1247997</v>
      </c>
      <c r="O44" s="106">
        <f t="shared" si="4"/>
        <v>39.439907720506902</v>
      </c>
      <c r="P44" s="24">
        <f t="shared" si="5"/>
        <v>40.732301968079895</v>
      </c>
    </row>
    <row r="45" spans="1:16" ht="13.5" thickBot="1" x14ac:dyDescent="0.25">
      <c r="A45" s="14" t="s">
        <v>124</v>
      </c>
      <c r="B45" s="11" t="s">
        <v>125</v>
      </c>
      <c r="C45" s="3">
        <v>15833</v>
      </c>
      <c r="D45" s="3">
        <v>15780</v>
      </c>
      <c r="E45" s="4">
        <v>550100</v>
      </c>
      <c r="F45" s="78">
        <f t="shared" si="0"/>
        <v>0.79058711261087766</v>
      </c>
      <c r="G45" s="73">
        <v>116085</v>
      </c>
      <c r="H45" s="78">
        <f t="shared" si="1"/>
        <v>0.16683385742125748</v>
      </c>
      <c r="I45" s="73">
        <v>0</v>
      </c>
      <c r="J45" s="78">
        <f t="shared" si="2"/>
        <v>0</v>
      </c>
      <c r="K45" s="73">
        <v>29627</v>
      </c>
      <c r="L45" s="2" t="s">
        <v>126</v>
      </c>
      <c r="M45" s="105">
        <f t="shared" si="3"/>
        <v>4.2579029967864883E-2</v>
      </c>
      <c r="N45" s="98">
        <v>695812</v>
      </c>
      <c r="O45" s="106">
        <f t="shared" si="4"/>
        <v>43.94694625150003</v>
      </c>
      <c r="P45" s="24">
        <f t="shared" si="5"/>
        <v>44.094550063371358</v>
      </c>
    </row>
    <row r="46" spans="1:16" ht="13.5" thickBot="1" x14ac:dyDescent="0.25">
      <c r="A46" s="14" t="s">
        <v>127</v>
      </c>
      <c r="B46" s="11" t="s">
        <v>110</v>
      </c>
      <c r="C46" s="3">
        <v>80619</v>
      </c>
      <c r="D46" s="3">
        <v>80128</v>
      </c>
      <c r="E46" s="4">
        <v>3197936</v>
      </c>
      <c r="F46" s="78">
        <f t="shared" si="0"/>
        <v>0.80276369105982492</v>
      </c>
      <c r="G46" s="73">
        <v>721243</v>
      </c>
      <c r="H46" s="78">
        <f t="shared" si="1"/>
        <v>0.1810504315380487</v>
      </c>
      <c r="I46" s="73">
        <v>0</v>
      </c>
      <c r="J46" s="78">
        <f t="shared" si="2"/>
        <v>0</v>
      </c>
      <c r="K46" s="73">
        <v>64479</v>
      </c>
      <c r="L46" s="2" t="s">
        <v>128</v>
      </c>
      <c r="M46" s="105">
        <f t="shared" si="3"/>
        <v>1.6185877402126389E-2</v>
      </c>
      <c r="N46" s="98">
        <v>3983658</v>
      </c>
      <c r="O46" s="106">
        <f t="shared" si="4"/>
        <v>49.41338890336025</v>
      </c>
      <c r="P46" s="24">
        <f t="shared" si="5"/>
        <v>49.716179113418534</v>
      </c>
    </row>
    <row r="47" spans="1:16" ht="13.5" thickBot="1" x14ac:dyDescent="0.25">
      <c r="A47" s="14" t="s">
        <v>129</v>
      </c>
      <c r="B47" s="11" t="s">
        <v>130</v>
      </c>
      <c r="C47" s="3">
        <v>28728</v>
      </c>
      <c r="D47" s="3">
        <v>29191</v>
      </c>
      <c r="E47" s="4">
        <v>696890</v>
      </c>
      <c r="F47" s="78">
        <f t="shared" si="0"/>
        <v>0.75706204869209648</v>
      </c>
      <c r="G47" s="73">
        <v>162629</v>
      </c>
      <c r="H47" s="78">
        <f t="shared" si="1"/>
        <v>0.17667098669337625</v>
      </c>
      <c r="I47" s="73">
        <v>0</v>
      </c>
      <c r="J47" s="78">
        <f t="shared" si="2"/>
        <v>0</v>
      </c>
      <c r="K47" s="73">
        <v>61000</v>
      </c>
      <c r="L47" s="2" t="s">
        <v>131</v>
      </c>
      <c r="M47" s="105">
        <f t="shared" si="3"/>
        <v>6.6266964614527246E-2</v>
      </c>
      <c r="N47" s="98">
        <v>920519</v>
      </c>
      <c r="O47" s="106">
        <f t="shared" si="4"/>
        <v>32.04257170704539</v>
      </c>
      <c r="P47" s="24">
        <f t="shared" si="5"/>
        <v>31.534342776883285</v>
      </c>
    </row>
    <row r="48" spans="1:16" ht="13.5" thickBot="1" x14ac:dyDescent="0.25">
      <c r="A48" s="14" t="s">
        <v>132</v>
      </c>
      <c r="B48" s="11" t="s">
        <v>133</v>
      </c>
      <c r="C48" s="3">
        <v>22782</v>
      </c>
      <c r="D48" s="3">
        <v>22787</v>
      </c>
      <c r="E48" s="4">
        <v>503000</v>
      </c>
      <c r="F48" s="78">
        <f t="shared" si="0"/>
        <v>0.2248200433996545</v>
      </c>
      <c r="G48" s="73">
        <v>318145</v>
      </c>
      <c r="H48" s="78">
        <f t="shared" si="1"/>
        <v>0.14219756005443954</v>
      </c>
      <c r="I48" s="73">
        <v>0</v>
      </c>
      <c r="J48" s="78">
        <f t="shared" si="2"/>
        <v>0</v>
      </c>
      <c r="K48" s="73">
        <v>1416200</v>
      </c>
      <c r="L48" s="2" t="s">
        <v>134</v>
      </c>
      <c r="M48" s="105">
        <f t="shared" si="3"/>
        <v>0.63298239654590593</v>
      </c>
      <c r="N48" s="98">
        <v>2237345</v>
      </c>
      <c r="O48" s="106">
        <f t="shared" si="4"/>
        <v>98.206698270564488</v>
      </c>
      <c r="P48" s="24">
        <f t="shared" si="5"/>
        <v>98.185149427305049</v>
      </c>
    </row>
    <row r="49" spans="1:16" ht="13.5" thickBot="1" x14ac:dyDescent="0.25">
      <c r="A49" s="14" t="s">
        <v>135</v>
      </c>
      <c r="B49" s="11" t="s">
        <v>33</v>
      </c>
      <c r="C49" s="3">
        <v>26673</v>
      </c>
      <c r="D49" s="3">
        <v>908</v>
      </c>
      <c r="E49" s="4">
        <v>6000</v>
      </c>
      <c r="F49" s="78">
        <f t="shared" si="0"/>
        <v>5.8946044720399264E-2</v>
      </c>
      <c r="G49" s="73">
        <v>18970</v>
      </c>
      <c r="H49" s="78">
        <f t="shared" si="1"/>
        <v>0.18636774472432899</v>
      </c>
      <c r="I49" s="73">
        <v>0</v>
      </c>
      <c r="J49" s="78">
        <f t="shared" si="2"/>
        <v>0</v>
      </c>
      <c r="K49" s="73">
        <v>76818</v>
      </c>
      <c r="L49" s="2" t="s">
        <v>136</v>
      </c>
      <c r="M49" s="105">
        <f t="shared" si="3"/>
        <v>0.75468621055527174</v>
      </c>
      <c r="N49" s="98">
        <v>101788</v>
      </c>
      <c r="O49" s="106">
        <f t="shared" si="4"/>
        <v>3.8161436658793537</v>
      </c>
      <c r="P49" s="24">
        <f t="shared" si="5"/>
        <v>112.10132158590308</v>
      </c>
    </row>
    <row r="50" spans="1:16" ht="13.5" thickBot="1" x14ac:dyDescent="0.25">
      <c r="A50" s="14" t="s">
        <v>137</v>
      </c>
      <c r="B50" s="18" t="s">
        <v>138</v>
      </c>
      <c r="C50" s="19">
        <v>39666</v>
      </c>
      <c r="D50" s="19">
        <v>41186</v>
      </c>
      <c r="E50" s="20">
        <v>896779</v>
      </c>
      <c r="F50" s="84">
        <f t="shared" si="0"/>
        <v>0.78923888764699568</v>
      </c>
      <c r="G50" s="74">
        <v>181300</v>
      </c>
      <c r="H50" s="84">
        <f t="shared" si="1"/>
        <v>0.15955883258907749</v>
      </c>
      <c r="I50" s="74">
        <v>0</v>
      </c>
      <c r="J50" s="84">
        <f t="shared" si="2"/>
        <v>0</v>
      </c>
      <c r="K50" s="74">
        <v>58179</v>
      </c>
      <c r="L50" s="21" t="s">
        <v>139</v>
      </c>
      <c r="M50" s="88">
        <f t="shared" si="3"/>
        <v>5.1202279763926856E-2</v>
      </c>
      <c r="N50" s="99">
        <v>1136258</v>
      </c>
      <c r="O50" s="107">
        <f t="shared" si="4"/>
        <v>28.645641103211819</v>
      </c>
      <c r="P50" s="28">
        <f t="shared" si="5"/>
        <v>27.588452386733355</v>
      </c>
    </row>
    <row r="51" spans="1:16" x14ac:dyDescent="0.2">
      <c r="A51" s="15"/>
      <c r="B51" s="10"/>
      <c r="C51" s="6"/>
      <c r="D51" s="6"/>
      <c r="E51" s="7"/>
      <c r="F51" s="85"/>
      <c r="G51" s="104"/>
      <c r="H51" s="85"/>
      <c r="I51" s="104"/>
      <c r="J51" s="85"/>
      <c r="K51" s="104"/>
      <c r="L51" s="5"/>
      <c r="M51" s="25"/>
      <c r="N51" s="111"/>
      <c r="O51" s="94"/>
      <c r="P51" s="25"/>
    </row>
    <row r="52" spans="1:16" x14ac:dyDescent="0.2">
      <c r="A52" s="16" t="s">
        <v>144</v>
      </c>
      <c r="B52" s="11"/>
      <c r="C52" s="3">
        <v>1052567</v>
      </c>
      <c r="D52" s="3"/>
      <c r="E52" s="4">
        <f>SUM(E3:E50)</f>
        <v>35551487</v>
      </c>
      <c r="F52" s="62"/>
      <c r="G52" s="73">
        <f>SUM(G3:G50)</f>
        <v>8908041</v>
      </c>
      <c r="H52" s="62"/>
      <c r="I52" s="73">
        <f>SUM(I3:I50)</f>
        <v>516261</v>
      </c>
      <c r="J52" s="62"/>
      <c r="K52" s="73">
        <f>SUM(K3:K50)</f>
        <v>7341767</v>
      </c>
      <c r="L52" s="2"/>
      <c r="M52" s="89"/>
      <c r="N52" s="98">
        <f>SUM(N3:N50)</f>
        <v>52317556</v>
      </c>
      <c r="O52" s="108"/>
      <c r="P52" s="31"/>
    </row>
    <row r="53" spans="1:16" x14ac:dyDescent="0.2">
      <c r="A53" s="16" t="s">
        <v>145</v>
      </c>
      <c r="B53" s="11"/>
      <c r="C53" s="3"/>
      <c r="D53" s="3"/>
      <c r="E53" s="4">
        <f t="shared" ref="E53:K53" si="6">AVERAGE(E3:E50)</f>
        <v>740655.97916666663</v>
      </c>
      <c r="F53" s="77">
        <f t="shared" si="6"/>
        <v>0.67734065042643754</v>
      </c>
      <c r="G53" s="73">
        <f t="shared" si="6"/>
        <v>185584.1875</v>
      </c>
      <c r="H53" s="77">
        <f t="shared" si="6"/>
        <v>0.17874494424810639</v>
      </c>
      <c r="I53" s="73">
        <f t="shared" si="6"/>
        <v>10755.4375</v>
      </c>
      <c r="J53" s="77">
        <f t="shared" si="6"/>
        <v>2.1910148308568593E-3</v>
      </c>
      <c r="K53" s="73">
        <f t="shared" si="6"/>
        <v>152953.47916666666</v>
      </c>
      <c r="L53" s="2"/>
      <c r="M53" s="87">
        <f>AVERAGE(M3:M50)</f>
        <v>0.14172339049459889</v>
      </c>
      <c r="N53" s="98">
        <f>AVERAGE(N3:N50)</f>
        <v>1089949.0833333333</v>
      </c>
      <c r="O53" s="109">
        <f>AVERAGE(O3:O50)</f>
        <v>49.226282693700462</v>
      </c>
      <c r="P53" s="32">
        <f>AVERAGE(P3:P50)</f>
        <v>62.024760765120043</v>
      </c>
    </row>
    <row r="54" spans="1:16" ht="13.5" thickBot="1" x14ac:dyDescent="0.25">
      <c r="A54" s="17" t="s">
        <v>146</v>
      </c>
      <c r="B54" s="18"/>
      <c r="C54" s="19"/>
      <c r="D54" s="19"/>
      <c r="E54" s="20">
        <f t="shared" ref="E54:K54" si="7">MEDIAN(E3:E50)</f>
        <v>511254</v>
      </c>
      <c r="F54" s="84">
        <f t="shared" si="7"/>
        <v>0.75386726313508379</v>
      </c>
      <c r="G54" s="74">
        <f t="shared" si="7"/>
        <v>122558.5</v>
      </c>
      <c r="H54" s="84">
        <f t="shared" si="7"/>
        <v>0.16829169066575517</v>
      </c>
      <c r="I54" s="74">
        <f t="shared" si="7"/>
        <v>0</v>
      </c>
      <c r="J54" s="84">
        <f t="shared" si="7"/>
        <v>0</v>
      </c>
      <c r="K54" s="74">
        <f t="shared" si="7"/>
        <v>39713.5</v>
      </c>
      <c r="L54" s="21"/>
      <c r="M54" s="88">
        <f>MEDIAN(M3:M50)</f>
        <v>6.2558207975227889E-2</v>
      </c>
      <c r="N54" s="99">
        <f>MEDIAN(N3:N50)</f>
        <v>701437.5</v>
      </c>
      <c r="O54" s="110">
        <f>MEDIAN(O3:O50)</f>
        <v>38.007489277062049</v>
      </c>
      <c r="P54" s="33">
        <f>MEDIAN(P3:P50)</f>
        <v>47.772519094017518</v>
      </c>
    </row>
  </sheetData>
  <autoFilter ref="A2:P2"/>
  <mergeCells count="4">
    <mergeCell ref="E1:F1"/>
    <mergeCell ref="G1:H1"/>
    <mergeCell ref="I1:J1"/>
    <mergeCell ref="K1:M1"/>
  </mergeCells>
  <printOptions horizontalCentered="1" verticalCentered="1"/>
  <pageMargins left="0.75" right="0.75" top="1" bottom="1" header="0.5" footer="0.5"/>
  <pageSetup orientation="landscape" r:id="rId1"/>
  <headerFooter>
    <oddHeader>Operating Revenue</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54"/>
  <sheetViews>
    <sheetView workbookViewId="0">
      <pane xSplit="4" ySplit="2" topLeftCell="E27" activePane="bottomRight" state="frozen"/>
      <selection pane="topRight" activeCell="E1" sqref="E1"/>
      <selection pane="bottomLeft" activeCell="A3" sqref="A3"/>
      <selection pane="bottomRight" activeCell="G58" sqref="G58"/>
    </sheetView>
  </sheetViews>
  <sheetFormatPr defaultRowHeight="12.75" x14ac:dyDescent="0.2"/>
  <cols>
    <col min="1" max="1" width="38.140625" style="1" customWidth="1"/>
    <col min="2" max="2" width="15.5703125" style="1" customWidth="1"/>
    <col min="3" max="3" width="11.28515625" style="1" customWidth="1"/>
    <col min="4" max="4" width="10.85546875" style="1" customWidth="1"/>
    <col min="5" max="5" width="13.140625" style="1" customWidth="1"/>
    <col min="6" max="6" width="11.5703125" style="1" customWidth="1"/>
    <col min="7" max="7" width="11.85546875" style="1" customWidth="1"/>
    <col min="8" max="8" width="13.28515625" style="1" customWidth="1"/>
    <col min="9" max="9" width="11.140625" style="1" customWidth="1"/>
    <col min="10" max="10" width="13.28515625" style="1" customWidth="1"/>
    <col min="11" max="11" width="12.42578125" style="1" customWidth="1"/>
    <col min="12" max="12" width="14.42578125" style="1" customWidth="1"/>
    <col min="13" max="13" width="13.28515625" style="1" customWidth="1"/>
    <col min="14" max="14" width="13.7109375" style="1" customWidth="1"/>
    <col min="15" max="15" width="12" style="1" customWidth="1"/>
    <col min="16" max="16" width="16.5703125" style="1" customWidth="1"/>
    <col min="17" max="17" width="13.85546875" style="1" customWidth="1"/>
    <col min="18" max="18" width="11.7109375" style="1" customWidth="1"/>
    <col min="19" max="20" width="12.28515625" style="1" customWidth="1"/>
  </cols>
  <sheetData>
    <row r="1" spans="1:20" ht="15.75" thickBot="1" x14ac:dyDescent="0.3">
      <c r="E1" s="143" t="s">
        <v>151</v>
      </c>
      <c r="F1" s="144"/>
      <c r="G1" s="144"/>
      <c r="H1" s="145"/>
      <c r="I1" s="146" t="s">
        <v>152</v>
      </c>
      <c r="J1" s="147"/>
      <c r="K1" s="147"/>
      <c r="L1" s="147"/>
      <c r="M1" s="147"/>
      <c r="N1" s="148"/>
      <c r="O1" s="80"/>
      <c r="P1" s="81" t="s">
        <v>153</v>
      </c>
      <c r="Q1" s="82"/>
      <c r="R1" s="102"/>
      <c r="S1" s="101"/>
      <c r="T1" s="83"/>
    </row>
    <row r="2" spans="1:20" ht="90.75" customHeight="1" thickBot="1" x14ac:dyDescent="0.25">
      <c r="A2" s="41" t="s">
        <v>140</v>
      </c>
      <c r="B2" s="42" t="s">
        <v>141</v>
      </c>
      <c r="C2" s="42" t="s">
        <v>142</v>
      </c>
      <c r="D2" s="42" t="s">
        <v>143</v>
      </c>
      <c r="E2" s="43" t="s">
        <v>154</v>
      </c>
      <c r="F2" s="43" t="s">
        <v>155</v>
      </c>
      <c r="G2" s="43" t="s">
        <v>156</v>
      </c>
      <c r="H2" s="44" t="s">
        <v>157</v>
      </c>
      <c r="I2" s="71" t="s">
        <v>158</v>
      </c>
      <c r="J2" s="45" t="s">
        <v>159</v>
      </c>
      <c r="K2" s="45" t="s">
        <v>160</v>
      </c>
      <c r="L2" s="45" t="s">
        <v>161</v>
      </c>
      <c r="M2" s="45" t="s">
        <v>162</v>
      </c>
      <c r="N2" s="45" t="s">
        <v>163</v>
      </c>
      <c r="O2" s="46" t="s">
        <v>153</v>
      </c>
      <c r="P2" s="46" t="s">
        <v>164</v>
      </c>
      <c r="Q2" s="46" t="s">
        <v>157</v>
      </c>
      <c r="R2" s="103" t="s">
        <v>165</v>
      </c>
      <c r="S2" s="47" t="s">
        <v>166</v>
      </c>
      <c r="T2" s="47" t="s">
        <v>167</v>
      </c>
    </row>
    <row r="3" spans="1:20" ht="13.5" thickBot="1" x14ac:dyDescent="0.25">
      <c r="A3" s="48" t="s">
        <v>6</v>
      </c>
      <c r="B3" s="49" t="s">
        <v>7</v>
      </c>
      <c r="C3" s="50">
        <v>8349</v>
      </c>
      <c r="D3" s="51">
        <v>3108</v>
      </c>
      <c r="E3" s="52">
        <v>58378</v>
      </c>
      <c r="F3" s="52">
        <v>5072</v>
      </c>
      <c r="G3" s="52">
        <v>63450</v>
      </c>
      <c r="H3" s="76">
        <f t="shared" ref="H3:H50" si="0">G3/R3</f>
        <v>0.60011917260165137</v>
      </c>
      <c r="I3" s="72">
        <v>4260</v>
      </c>
      <c r="J3" s="52">
        <v>0</v>
      </c>
      <c r="K3" s="52">
        <v>1828</v>
      </c>
      <c r="L3" s="54" t="s">
        <v>168</v>
      </c>
      <c r="M3" s="52">
        <v>6088</v>
      </c>
      <c r="N3" s="76">
        <f t="shared" ref="N3:N50" si="1">M3/R3</f>
        <v>5.7581174512196277E-2</v>
      </c>
      <c r="O3" s="72">
        <v>36191</v>
      </c>
      <c r="P3" s="54" t="s">
        <v>169</v>
      </c>
      <c r="Q3" s="86">
        <f>O3/R3</f>
        <v>0.34229965288615233</v>
      </c>
      <c r="R3" s="97">
        <v>105729</v>
      </c>
      <c r="S3" s="90">
        <f>R3/C3</f>
        <v>12.663672296083364</v>
      </c>
      <c r="T3" s="23">
        <f>R3/D3</f>
        <v>34.018339768339771</v>
      </c>
    </row>
    <row r="4" spans="1:20" ht="13.5" thickBot="1" x14ac:dyDescent="0.25">
      <c r="A4" s="48" t="s">
        <v>9</v>
      </c>
      <c r="B4" s="56" t="s">
        <v>10</v>
      </c>
      <c r="C4" s="3">
        <v>16068</v>
      </c>
      <c r="D4" s="57">
        <v>16310</v>
      </c>
      <c r="E4" s="4">
        <v>1069739</v>
      </c>
      <c r="F4" s="4">
        <v>146685</v>
      </c>
      <c r="G4" s="4">
        <v>1216424</v>
      </c>
      <c r="H4" s="77">
        <f t="shared" si="0"/>
        <v>0.79606972867803594</v>
      </c>
      <c r="I4" s="73">
        <v>103794</v>
      </c>
      <c r="J4" s="4">
        <v>4883</v>
      </c>
      <c r="K4" s="4">
        <v>5676</v>
      </c>
      <c r="L4" s="2" t="s">
        <v>170</v>
      </c>
      <c r="M4" s="4">
        <v>114353</v>
      </c>
      <c r="N4" s="77">
        <f t="shared" si="1"/>
        <v>7.483653864402498E-2</v>
      </c>
      <c r="O4" s="73">
        <v>197260</v>
      </c>
      <c r="P4" s="2" t="s">
        <v>171</v>
      </c>
      <c r="Q4" s="87">
        <f t="shared" ref="Q4:Q50" si="2">O4/R4</f>
        <v>0.12909373267793908</v>
      </c>
      <c r="R4" s="98">
        <v>1528037</v>
      </c>
      <c r="S4" s="91">
        <f t="shared" ref="S4:S50" si="3">R4/C4</f>
        <v>95.098145382125963</v>
      </c>
      <c r="T4" s="24">
        <f t="shared" ref="T4:T50" si="4">R4/D4</f>
        <v>93.687124463519311</v>
      </c>
    </row>
    <row r="5" spans="1:20" ht="13.5" thickBot="1" x14ac:dyDescent="0.25">
      <c r="A5" s="48" t="s">
        <v>11</v>
      </c>
      <c r="B5" s="56" t="s">
        <v>12</v>
      </c>
      <c r="C5" s="3">
        <v>3473</v>
      </c>
      <c r="D5" s="57">
        <v>3492</v>
      </c>
      <c r="E5" s="4">
        <v>135018</v>
      </c>
      <c r="F5" s="4">
        <v>16250</v>
      </c>
      <c r="G5" s="4">
        <v>151268</v>
      </c>
      <c r="H5" s="77">
        <f t="shared" si="0"/>
        <v>0.69453665569314549</v>
      </c>
      <c r="I5" s="73">
        <v>12876</v>
      </c>
      <c r="J5" s="4">
        <v>1500</v>
      </c>
      <c r="K5" s="4">
        <v>2049</v>
      </c>
      <c r="L5" s="2" t="s">
        <v>172</v>
      </c>
      <c r="M5" s="4">
        <v>16425</v>
      </c>
      <c r="N5" s="77">
        <f t="shared" si="1"/>
        <v>7.5414261904433941E-2</v>
      </c>
      <c r="O5" s="73">
        <v>50104</v>
      </c>
      <c r="P5" s="2" t="s">
        <v>173</v>
      </c>
      <c r="Q5" s="87">
        <f t="shared" si="2"/>
        <v>0.23004908240242061</v>
      </c>
      <c r="R5" s="98">
        <v>217797</v>
      </c>
      <c r="S5" s="91">
        <f t="shared" si="3"/>
        <v>62.711488626547656</v>
      </c>
      <c r="T5" s="24">
        <f t="shared" si="4"/>
        <v>62.37027491408935</v>
      </c>
    </row>
    <row r="6" spans="1:20" ht="13.5" thickBot="1" x14ac:dyDescent="0.25">
      <c r="A6" s="48" t="s">
        <v>14</v>
      </c>
      <c r="B6" s="56" t="s">
        <v>15</v>
      </c>
      <c r="C6" s="3">
        <v>19408</v>
      </c>
      <c r="D6" s="57">
        <v>19376</v>
      </c>
      <c r="E6" s="4">
        <v>157630</v>
      </c>
      <c r="F6" s="4">
        <v>11641</v>
      </c>
      <c r="G6" s="4">
        <v>169271</v>
      </c>
      <c r="H6" s="77">
        <f t="shared" si="0"/>
        <v>0.67981413356037845</v>
      </c>
      <c r="I6" s="73">
        <v>6034</v>
      </c>
      <c r="J6" s="4">
        <v>6019</v>
      </c>
      <c r="K6" s="4">
        <v>0</v>
      </c>
      <c r="L6" s="2" t="s">
        <v>53</v>
      </c>
      <c r="M6" s="4">
        <v>12053</v>
      </c>
      <c r="N6" s="77">
        <f t="shared" si="1"/>
        <v>4.8406400102812899E-2</v>
      </c>
      <c r="O6" s="73">
        <v>67672</v>
      </c>
      <c r="P6" s="2" t="s">
        <v>174</v>
      </c>
      <c r="Q6" s="87">
        <f t="shared" si="2"/>
        <v>0.27177946633680861</v>
      </c>
      <c r="R6" s="98">
        <v>248996</v>
      </c>
      <c r="S6" s="91">
        <f t="shared" si="3"/>
        <v>12.829554822753504</v>
      </c>
      <c r="T6" s="24">
        <f t="shared" si="4"/>
        <v>12.850743187448391</v>
      </c>
    </row>
    <row r="7" spans="1:20" ht="13.5" thickBot="1" x14ac:dyDescent="0.25">
      <c r="A7" s="48" t="s">
        <v>17</v>
      </c>
      <c r="B7" s="56" t="s">
        <v>18</v>
      </c>
      <c r="C7" s="3">
        <v>8199</v>
      </c>
      <c r="D7" s="57">
        <v>7708</v>
      </c>
      <c r="E7" s="4">
        <v>87961</v>
      </c>
      <c r="F7" s="4">
        <v>7825</v>
      </c>
      <c r="G7" s="4">
        <v>95786</v>
      </c>
      <c r="H7" s="77">
        <f t="shared" si="0"/>
        <v>0.61465900048769218</v>
      </c>
      <c r="I7" s="73">
        <v>10903</v>
      </c>
      <c r="J7" s="4">
        <v>0</v>
      </c>
      <c r="K7" s="4">
        <v>4078</v>
      </c>
      <c r="L7" s="2" t="s">
        <v>175</v>
      </c>
      <c r="M7" s="4">
        <v>14981</v>
      </c>
      <c r="N7" s="77">
        <f t="shared" si="1"/>
        <v>9.6133114299648353E-2</v>
      </c>
      <c r="O7" s="73">
        <v>45069</v>
      </c>
      <c r="P7" s="2" t="s">
        <v>176</v>
      </c>
      <c r="Q7" s="87">
        <f t="shared" si="2"/>
        <v>0.28920788521265944</v>
      </c>
      <c r="R7" s="98">
        <v>155836</v>
      </c>
      <c r="S7" s="91">
        <f t="shared" si="3"/>
        <v>19.006708135138432</v>
      </c>
      <c r="T7" s="24">
        <f t="shared" si="4"/>
        <v>20.217436429683445</v>
      </c>
    </row>
    <row r="8" spans="1:20" ht="13.5" thickBot="1" x14ac:dyDescent="0.25">
      <c r="A8" s="48" t="s">
        <v>20</v>
      </c>
      <c r="B8" s="56" t="s">
        <v>21</v>
      </c>
      <c r="C8" s="3">
        <v>35429</v>
      </c>
      <c r="D8" s="57">
        <v>35014</v>
      </c>
      <c r="E8" s="4">
        <v>721975</v>
      </c>
      <c r="F8" s="4">
        <v>161878</v>
      </c>
      <c r="G8" s="4">
        <v>883853</v>
      </c>
      <c r="H8" s="77">
        <f t="shared" si="0"/>
        <v>0.68264164466763566</v>
      </c>
      <c r="I8" s="73">
        <v>114694</v>
      </c>
      <c r="J8" s="4">
        <v>15352</v>
      </c>
      <c r="K8" s="4">
        <v>53695</v>
      </c>
      <c r="L8" s="2" t="s">
        <v>177</v>
      </c>
      <c r="M8" s="4">
        <v>183741</v>
      </c>
      <c r="N8" s="77">
        <f t="shared" si="1"/>
        <v>0.14191189986669284</v>
      </c>
      <c r="O8" s="73">
        <v>227160</v>
      </c>
      <c r="P8" s="2" t="s">
        <v>178</v>
      </c>
      <c r="Q8" s="87">
        <f t="shared" si="2"/>
        <v>0.17544645546567147</v>
      </c>
      <c r="R8" s="98">
        <v>1294754</v>
      </c>
      <c r="S8" s="91">
        <f t="shared" si="3"/>
        <v>36.545033729430692</v>
      </c>
      <c r="T8" s="24">
        <f t="shared" si="4"/>
        <v>36.978180156508827</v>
      </c>
    </row>
    <row r="9" spans="1:20" ht="13.5" thickBot="1" x14ac:dyDescent="0.25">
      <c r="A9" s="48" t="s">
        <v>23</v>
      </c>
      <c r="B9" s="56" t="s">
        <v>24</v>
      </c>
      <c r="C9" s="3">
        <v>79960</v>
      </c>
      <c r="D9" s="57">
        <v>80387</v>
      </c>
      <c r="E9" s="4">
        <v>2051337</v>
      </c>
      <c r="F9" s="4">
        <v>562352</v>
      </c>
      <c r="G9" s="4">
        <v>2613689</v>
      </c>
      <c r="H9" s="77">
        <f t="shared" si="0"/>
        <v>0.80507801622914987</v>
      </c>
      <c r="I9" s="73">
        <v>128429</v>
      </c>
      <c r="J9" s="4">
        <v>10276</v>
      </c>
      <c r="K9" s="4">
        <v>32643</v>
      </c>
      <c r="L9" s="2" t="s">
        <v>179</v>
      </c>
      <c r="M9" s="4">
        <v>171348</v>
      </c>
      <c r="N9" s="77">
        <f t="shared" si="1"/>
        <v>5.2779235756370543E-2</v>
      </c>
      <c r="O9" s="73">
        <v>461467</v>
      </c>
      <c r="P9" s="2" t="s">
        <v>180</v>
      </c>
      <c r="Q9" s="87">
        <f t="shared" si="2"/>
        <v>0.14214274801447957</v>
      </c>
      <c r="R9" s="98">
        <v>3246504</v>
      </c>
      <c r="S9" s="91">
        <f t="shared" si="3"/>
        <v>40.601600800400199</v>
      </c>
      <c r="T9" s="24">
        <f t="shared" si="4"/>
        <v>40.385933048876062</v>
      </c>
    </row>
    <row r="10" spans="1:20" ht="13.5" thickBot="1" x14ac:dyDescent="0.25">
      <c r="A10" s="48" t="s">
        <v>26</v>
      </c>
      <c r="B10" s="56" t="s">
        <v>27</v>
      </c>
      <c r="C10" s="3">
        <v>8087</v>
      </c>
      <c r="D10" s="57">
        <v>7827</v>
      </c>
      <c r="E10" s="4">
        <v>202442</v>
      </c>
      <c r="F10" s="4">
        <v>25514</v>
      </c>
      <c r="G10" s="4">
        <v>227956</v>
      </c>
      <c r="H10" s="77">
        <f t="shared" si="0"/>
        <v>0.71329424060178603</v>
      </c>
      <c r="I10" s="73">
        <v>19271</v>
      </c>
      <c r="J10" s="4">
        <v>7070</v>
      </c>
      <c r="K10" s="4">
        <v>870</v>
      </c>
      <c r="L10" s="2" t="s">
        <v>181</v>
      </c>
      <c r="M10" s="4">
        <v>27211</v>
      </c>
      <c r="N10" s="77">
        <f t="shared" si="1"/>
        <v>8.5145596435343668E-2</v>
      </c>
      <c r="O10" s="73">
        <v>64415</v>
      </c>
      <c r="P10" s="2" t="s">
        <v>182</v>
      </c>
      <c r="Q10" s="87">
        <f t="shared" si="2"/>
        <v>0.20156016296287024</v>
      </c>
      <c r="R10" s="98">
        <v>319582</v>
      </c>
      <c r="S10" s="91">
        <f t="shared" si="3"/>
        <v>39.517991838753552</v>
      </c>
      <c r="T10" s="24">
        <f t="shared" si="4"/>
        <v>40.830714194455091</v>
      </c>
    </row>
    <row r="11" spans="1:20" ht="13.5" thickBot="1" x14ac:dyDescent="0.25">
      <c r="A11" s="48" t="s">
        <v>29</v>
      </c>
      <c r="B11" s="56" t="s">
        <v>30</v>
      </c>
      <c r="C11" s="3">
        <v>33946</v>
      </c>
      <c r="D11" s="57">
        <v>33506</v>
      </c>
      <c r="E11" s="4">
        <v>902506</v>
      </c>
      <c r="F11" s="4">
        <v>289527</v>
      </c>
      <c r="G11" s="4">
        <v>1192033</v>
      </c>
      <c r="H11" s="77">
        <f t="shared" si="0"/>
        <v>0.7306747398269231</v>
      </c>
      <c r="I11" s="73">
        <v>80362</v>
      </c>
      <c r="J11" s="4">
        <v>23827</v>
      </c>
      <c r="K11" s="4">
        <v>36508</v>
      </c>
      <c r="L11" s="2" t="s">
        <v>183</v>
      </c>
      <c r="M11" s="4">
        <v>140697</v>
      </c>
      <c r="N11" s="77">
        <f t="shared" si="1"/>
        <v>8.6242363986088144E-2</v>
      </c>
      <c r="O11" s="73">
        <v>298684</v>
      </c>
      <c r="P11" s="2" t="s">
        <v>184</v>
      </c>
      <c r="Q11" s="87">
        <f t="shared" si="2"/>
        <v>0.1830828961869887</v>
      </c>
      <c r="R11" s="98">
        <v>1631414</v>
      </c>
      <c r="S11" s="91">
        <f t="shared" si="3"/>
        <v>48.059093854946092</v>
      </c>
      <c r="T11" s="24">
        <f t="shared" si="4"/>
        <v>48.690204739449648</v>
      </c>
    </row>
    <row r="12" spans="1:20" ht="13.5" thickBot="1" x14ac:dyDescent="0.25">
      <c r="A12" s="48" t="s">
        <v>32</v>
      </c>
      <c r="B12" s="56" t="s">
        <v>33</v>
      </c>
      <c r="C12" s="3">
        <v>26673</v>
      </c>
      <c r="D12" s="57">
        <v>1090</v>
      </c>
      <c r="E12" s="4">
        <v>36664</v>
      </c>
      <c r="F12" s="4">
        <v>3095</v>
      </c>
      <c r="G12" s="4">
        <v>39759</v>
      </c>
      <c r="H12" s="77">
        <f t="shared" si="0"/>
        <v>0.51427351864547088</v>
      </c>
      <c r="I12" s="73">
        <v>3065</v>
      </c>
      <c r="J12" s="4">
        <v>0</v>
      </c>
      <c r="K12" s="4">
        <v>1119</v>
      </c>
      <c r="L12" s="2" t="s">
        <v>185</v>
      </c>
      <c r="M12" s="4">
        <v>4184</v>
      </c>
      <c r="N12" s="77">
        <f t="shared" si="1"/>
        <v>5.4119077492206798E-2</v>
      </c>
      <c r="O12" s="73">
        <v>33368</v>
      </c>
      <c r="P12" s="2" t="s">
        <v>186</v>
      </c>
      <c r="Q12" s="87">
        <f t="shared" si="2"/>
        <v>0.43160740386232233</v>
      </c>
      <c r="R12" s="98">
        <v>77311</v>
      </c>
      <c r="S12" s="91">
        <f t="shared" si="3"/>
        <v>2.8984741123983055</v>
      </c>
      <c r="T12" s="24">
        <f t="shared" si="4"/>
        <v>70.92752293577982</v>
      </c>
    </row>
    <row r="13" spans="1:20" ht="13.5" thickBot="1" x14ac:dyDescent="0.25">
      <c r="A13" s="48" t="s">
        <v>35</v>
      </c>
      <c r="B13" s="56" t="s">
        <v>36</v>
      </c>
      <c r="C13" s="3">
        <v>13270</v>
      </c>
      <c r="D13" s="57">
        <v>13146</v>
      </c>
      <c r="E13" s="4">
        <v>424535</v>
      </c>
      <c r="F13" s="4">
        <v>89644</v>
      </c>
      <c r="G13" s="4">
        <v>514179</v>
      </c>
      <c r="H13" s="77">
        <f t="shared" si="0"/>
        <v>0.71070833229666852</v>
      </c>
      <c r="I13" s="73">
        <v>55949</v>
      </c>
      <c r="J13" s="4">
        <v>7429</v>
      </c>
      <c r="K13" s="4">
        <v>11622</v>
      </c>
      <c r="L13" s="2" t="s">
        <v>187</v>
      </c>
      <c r="M13" s="4">
        <v>75000</v>
      </c>
      <c r="N13" s="77">
        <f t="shared" si="1"/>
        <v>0.10366647592035097</v>
      </c>
      <c r="O13" s="73">
        <v>134295</v>
      </c>
      <c r="P13" s="2" t="s">
        <v>188</v>
      </c>
      <c r="Q13" s="87">
        <f t="shared" si="2"/>
        <v>0.18562519178298045</v>
      </c>
      <c r="R13" s="98">
        <v>723474</v>
      </c>
      <c r="S13" s="91">
        <f t="shared" si="3"/>
        <v>54.519517709118311</v>
      </c>
      <c r="T13" s="24">
        <f t="shared" si="4"/>
        <v>55.033774532177091</v>
      </c>
    </row>
    <row r="14" spans="1:20" ht="13.5" thickBot="1" x14ac:dyDescent="0.25">
      <c r="A14" s="48" t="s">
        <v>38</v>
      </c>
      <c r="B14" s="56" t="s">
        <v>39</v>
      </c>
      <c r="C14" s="3">
        <v>45342</v>
      </c>
      <c r="D14" s="57">
        <v>47037</v>
      </c>
      <c r="E14" s="4">
        <v>1182981</v>
      </c>
      <c r="F14" s="4">
        <v>631860</v>
      </c>
      <c r="G14" s="4">
        <v>1814841</v>
      </c>
      <c r="H14" s="77">
        <f t="shared" si="0"/>
        <v>0.77427732051831211</v>
      </c>
      <c r="I14" s="73">
        <v>170000</v>
      </c>
      <c r="J14" s="4">
        <v>90000</v>
      </c>
      <c r="K14" s="4">
        <v>0</v>
      </c>
      <c r="L14" s="2" t="s">
        <v>53</v>
      </c>
      <c r="M14" s="4">
        <v>260000</v>
      </c>
      <c r="N14" s="77">
        <f t="shared" si="1"/>
        <v>0.11092547685155953</v>
      </c>
      <c r="O14" s="73">
        <v>269075</v>
      </c>
      <c r="P14" s="2" t="s">
        <v>189</v>
      </c>
      <c r="Q14" s="87">
        <f t="shared" si="2"/>
        <v>0.11479720263012838</v>
      </c>
      <c r="R14" s="98">
        <v>2343916</v>
      </c>
      <c r="S14" s="91">
        <f t="shared" si="3"/>
        <v>51.694146707247143</v>
      </c>
      <c r="T14" s="24">
        <f t="shared" si="4"/>
        <v>49.831324276633289</v>
      </c>
    </row>
    <row r="15" spans="1:20" ht="13.5" thickBot="1" x14ac:dyDescent="0.25">
      <c r="A15" s="48" t="s">
        <v>41</v>
      </c>
      <c r="B15" s="56" t="s">
        <v>42</v>
      </c>
      <c r="C15" s="3">
        <v>21640</v>
      </c>
      <c r="D15" s="57">
        <v>7263</v>
      </c>
      <c r="E15" s="4">
        <v>402848</v>
      </c>
      <c r="F15" s="4">
        <v>39401</v>
      </c>
      <c r="G15" s="4">
        <v>442249</v>
      </c>
      <c r="H15" s="77">
        <f t="shared" si="0"/>
        <v>0.76014706236227947</v>
      </c>
      <c r="I15" s="73">
        <v>43922</v>
      </c>
      <c r="J15" s="4">
        <v>0</v>
      </c>
      <c r="K15" s="4">
        <v>20247</v>
      </c>
      <c r="L15" s="2" t="s">
        <v>190</v>
      </c>
      <c r="M15" s="4">
        <v>64169</v>
      </c>
      <c r="N15" s="77">
        <f t="shared" si="1"/>
        <v>0.11029505288813567</v>
      </c>
      <c r="O15" s="73">
        <v>75376</v>
      </c>
      <c r="P15" s="2" t="s">
        <v>191</v>
      </c>
      <c r="Q15" s="87">
        <f t="shared" si="2"/>
        <v>0.12955788474958491</v>
      </c>
      <c r="R15" s="98">
        <v>581794</v>
      </c>
      <c r="S15" s="91">
        <f t="shared" si="3"/>
        <v>26.885120147874307</v>
      </c>
      <c r="T15" s="24">
        <f t="shared" si="4"/>
        <v>80.103813851025748</v>
      </c>
    </row>
    <row r="16" spans="1:20" ht="13.5" thickBot="1" x14ac:dyDescent="0.25">
      <c r="A16" s="48" t="s">
        <v>44</v>
      </c>
      <c r="B16" s="56" t="s">
        <v>45</v>
      </c>
      <c r="C16" s="3">
        <v>6574</v>
      </c>
      <c r="D16" s="57">
        <v>6425</v>
      </c>
      <c r="E16" s="4">
        <v>119231</v>
      </c>
      <c r="F16" s="4">
        <v>34408</v>
      </c>
      <c r="G16" s="4">
        <v>153639</v>
      </c>
      <c r="H16" s="77">
        <f t="shared" si="0"/>
        <v>0.66560237753815632</v>
      </c>
      <c r="I16" s="73">
        <v>16900</v>
      </c>
      <c r="J16" s="4">
        <v>0</v>
      </c>
      <c r="K16" s="4">
        <v>13000</v>
      </c>
      <c r="L16" s="2" t="s">
        <v>192</v>
      </c>
      <c r="M16" s="4">
        <v>29900</v>
      </c>
      <c r="N16" s="77">
        <f t="shared" si="1"/>
        <v>0.12953423992860455</v>
      </c>
      <c r="O16" s="73">
        <v>47288</v>
      </c>
      <c r="P16" s="2" t="s">
        <v>53</v>
      </c>
      <c r="Q16" s="87">
        <f t="shared" si="2"/>
        <v>0.20486338253323919</v>
      </c>
      <c r="R16" s="98">
        <v>230827</v>
      </c>
      <c r="S16" s="91">
        <f t="shared" si="3"/>
        <v>35.112108305445695</v>
      </c>
      <c r="T16" s="24">
        <f t="shared" si="4"/>
        <v>35.926381322957198</v>
      </c>
    </row>
    <row r="17" spans="1:20" ht="13.5" thickBot="1" x14ac:dyDescent="0.25">
      <c r="A17" s="48" t="s">
        <v>47</v>
      </c>
      <c r="B17" s="56" t="s">
        <v>48</v>
      </c>
      <c r="C17" s="3">
        <v>10286</v>
      </c>
      <c r="D17" s="57">
        <v>10611</v>
      </c>
      <c r="E17" s="4">
        <v>205290</v>
      </c>
      <c r="F17" s="4">
        <v>41065</v>
      </c>
      <c r="G17" s="4">
        <v>246355</v>
      </c>
      <c r="H17" s="77">
        <f t="shared" si="0"/>
        <v>0.71388623257700889</v>
      </c>
      <c r="I17" s="73">
        <v>12222</v>
      </c>
      <c r="J17" s="4">
        <v>14246</v>
      </c>
      <c r="K17" s="4">
        <v>625</v>
      </c>
      <c r="L17" s="2" t="s">
        <v>193</v>
      </c>
      <c r="M17" s="4">
        <v>27093</v>
      </c>
      <c r="N17" s="77">
        <f t="shared" si="1"/>
        <v>7.8509953925063033E-2</v>
      </c>
      <c r="O17" s="73">
        <v>71642</v>
      </c>
      <c r="P17" s="2" t="s">
        <v>194</v>
      </c>
      <c r="Q17" s="87">
        <f t="shared" si="2"/>
        <v>0.20760381349792809</v>
      </c>
      <c r="R17" s="98">
        <v>345090</v>
      </c>
      <c r="S17" s="91">
        <f t="shared" si="3"/>
        <v>33.549484736535099</v>
      </c>
      <c r="T17" s="24">
        <f t="shared" si="4"/>
        <v>32.521911224201304</v>
      </c>
    </row>
    <row r="18" spans="1:20" ht="13.5" thickBot="1" x14ac:dyDescent="0.25">
      <c r="A18" s="48" t="s">
        <v>50</v>
      </c>
      <c r="B18" s="56" t="s">
        <v>51</v>
      </c>
      <c r="C18" s="3">
        <v>9773</v>
      </c>
      <c r="D18" s="57">
        <v>4040</v>
      </c>
      <c r="E18" s="4">
        <v>123764</v>
      </c>
      <c r="F18" s="4">
        <v>24570</v>
      </c>
      <c r="G18" s="4">
        <v>148334</v>
      </c>
      <c r="H18" s="77">
        <f t="shared" si="0"/>
        <v>0.71244548615780678</v>
      </c>
      <c r="I18" s="73">
        <v>11136</v>
      </c>
      <c r="J18" s="4">
        <v>0</v>
      </c>
      <c r="K18" s="4">
        <v>1059</v>
      </c>
      <c r="L18" s="2" t="s">
        <v>195</v>
      </c>
      <c r="M18" s="4">
        <v>12195</v>
      </c>
      <c r="N18" s="77">
        <f t="shared" si="1"/>
        <v>5.8572361722157115E-2</v>
      </c>
      <c r="O18" s="73">
        <v>47675</v>
      </c>
      <c r="P18" s="2" t="s">
        <v>196</v>
      </c>
      <c r="Q18" s="87">
        <f t="shared" si="2"/>
        <v>0.22898215212003611</v>
      </c>
      <c r="R18" s="98">
        <v>208204</v>
      </c>
      <c r="S18" s="91">
        <f t="shared" si="3"/>
        <v>21.304000818581805</v>
      </c>
      <c r="T18" s="24">
        <f t="shared" si="4"/>
        <v>51.535643564356434</v>
      </c>
    </row>
    <row r="19" spans="1:20" ht="13.5" thickBot="1" x14ac:dyDescent="0.25">
      <c r="A19" s="48" t="s">
        <v>54</v>
      </c>
      <c r="B19" s="56" t="s">
        <v>42</v>
      </c>
      <c r="C19" s="3">
        <v>21640</v>
      </c>
      <c r="D19" s="57">
        <v>14167</v>
      </c>
      <c r="E19" s="4">
        <v>545118</v>
      </c>
      <c r="F19" s="4">
        <v>153468</v>
      </c>
      <c r="G19" s="4">
        <v>698586</v>
      </c>
      <c r="H19" s="77">
        <f t="shared" si="0"/>
        <v>0.69093595708317512</v>
      </c>
      <c r="I19" s="73">
        <v>77500</v>
      </c>
      <c r="J19" s="4">
        <v>20578</v>
      </c>
      <c r="K19" s="4">
        <v>18858</v>
      </c>
      <c r="L19" s="2" t="s">
        <v>197</v>
      </c>
      <c r="M19" s="4">
        <v>116936</v>
      </c>
      <c r="N19" s="77">
        <f t="shared" si="1"/>
        <v>0.11565546271679959</v>
      </c>
      <c r="O19" s="73">
        <v>195550</v>
      </c>
      <c r="P19" s="2" t="s">
        <v>198</v>
      </c>
      <c r="Q19" s="87">
        <f t="shared" si="2"/>
        <v>0.19340858020002533</v>
      </c>
      <c r="R19" s="98">
        <v>1011072</v>
      </c>
      <c r="S19" s="91">
        <f t="shared" si="3"/>
        <v>46.722365988909424</v>
      </c>
      <c r="T19" s="24">
        <f t="shared" si="4"/>
        <v>71.368108985670929</v>
      </c>
    </row>
    <row r="20" spans="1:20" ht="13.5" thickBot="1" x14ac:dyDescent="0.25">
      <c r="A20" s="48" t="s">
        <v>56</v>
      </c>
      <c r="B20" s="56" t="s">
        <v>51</v>
      </c>
      <c r="C20" s="3">
        <v>9773</v>
      </c>
      <c r="D20" s="57">
        <v>5706</v>
      </c>
      <c r="E20" s="4">
        <v>137426</v>
      </c>
      <c r="F20" s="4">
        <v>798</v>
      </c>
      <c r="G20" s="4">
        <v>138224</v>
      </c>
      <c r="H20" s="77">
        <f t="shared" si="0"/>
        <v>0.66009235868023552</v>
      </c>
      <c r="I20" s="73">
        <v>13621</v>
      </c>
      <c r="J20" s="4">
        <v>0</v>
      </c>
      <c r="K20" s="4">
        <v>1746</v>
      </c>
      <c r="L20" s="2" t="s">
        <v>199</v>
      </c>
      <c r="M20" s="4">
        <v>15367</v>
      </c>
      <c r="N20" s="77">
        <f t="shared" si="1"/>
        <v>7.3385513918271639E-2</v>
      </c>
      <c r="O20" s="73">
        <v>55810</v>
      </c>
      <c r="P20" s="2" t="s">
        <v>53</v>
      </c>
      <c r="Q20" s="87">
        <f t="shared" si="2"/>
        <v>0.26652212740149284</v>
      </c>
      <c r="R20" s="98">
        <v>209401</v>
      </c>
      <c r="S20" s="91">
        <f t="shared" si="3"/>
        <v>21.426481121457076</v>
      </c>
      <c r="T20" s="24">
        <f t="shared" si="4"/>
        <v>36.698387662110058</v>
      </c>
    </row>
    <row r="21" spans="1:20" ht="13.5" thickBot="1" x14ac:dyDescent="0.25">
      <c r="A21" s="48" t="s">
        <v>58</v>
      </c>
      <c r="B21" s="56" t="s">
        <v>59</v>
      </c>
      <c r="C21" s="3">
        <v>10326</v>
      </c>
      <c r="D21" s="57">
        <v>4391</v>
      </c>
      <c r="E21" s="4">
        <v>183209</v>
      </c>
      <c r="F21" s="4">
        <v>39172</v>
      </c>
      <c r="G21" s="4">
        <v>222381</v>
      </c>
      <c r="H21" s="77">
        <f t="shared" si="0"/>
        <v>0.70336340173578604</v>
      </c>
      <c r="I21" s="73">
        <v>23876</v>
      </c>
      <c r="J21" s="4">
        <v>1157</v>
      </c>
      <c r="K21" s="4">
        <v>4230</v>
      </c>
      <c r="L21" s="2" t="s">
        <v>200</v>
      </c>
      <c r="M21" s="4">
        <v>29263</v>
      </c>
      <c r="N21" s="77">
        <f t="shared" si="1"/>
        <v>9.2555223805065659E-2</v>
      </c>
      <c r="O21" s="73">
        <v>64524</v>
      </c>
      <c r="P21" s="2" t="s">
        <v>201</v>
      </c>
      <c r="Q21" s="87">
        <f t="shared" si="2"/>
        <v>0.20408137445914831</v>
      </c>
      <c r="R21" s="98">
        <v>316168</v>
      </c>
      <c r="S21" s="92">
        <f t="shared" si="3"/>
        <v>30.61863257795855</v>
      </c>
      <c r="T21" s="24">
        <f t="shared" si="4"/>
        <v>72.003643816898204</v>
      </c>
    </row>
    <row r="22" spans="1:20" ht="13.5" thickBot="1" x14ac:dyDescent="0.25">
      <c r="A22" s="48" t="s">
        <v>61</v>
      </c>
      <c r="B22" s="56" t="s">
        <v>62</v>
      </c>
      <c r="C22" s="3">
        <v>1093</v>
      </c>
      <c r="D22" s="57">
        <v>1051</v>
      </c>
      <c r="E22" s="4">
        <v>200420</v>
      </c>
      <c r="F22" s="4">
        <v>97254</v>
      </c>
      <c r="G22" s="4">
        <v>297674</v>
      </c>
      <c r="H22" s="77">
        <f t="shared" si="0"/>
        <v>0.64418076724150986</v>
      </c>
      <c r="I22" s="73">
        <v>16540</v>
      </c>
      <c r="J22" s="4">
        <v>5518</v>
      </c>
      <c r="K22" s="4">
        <v>6017</v>
      </c>
      <c r="L22" s="2" t="s">
        <v>202</v>
      </c>
      <c r="M22" s="4">
        <v>28075</v>
      </c>
      <c r="N22" s="77">
        <f t="shared" si="1"/>
        <v>6.0755642213647786E-2</v>
      </c>
      <c r="O22" s="73">
        <v>136348</v>
      </c>
      <c r="P22" s="2" t="s">
        <v>203</v>
      </c>
      <c r="Q22" s="87">
        <f t="shared" si="2"/>
        <v>0.29506359054484232</v>
      </c>
      <c r="R22" s="98">
        <v>462097</v>
      </c>
      <c r="S22" s="92">
        <f t="shared" si="3"/>
        <v>422.7785910338518</v>
      </c>
      <c r="T22" s="24">
        <f t="shared" si="4"/>
        <v>439.67364414843007</v>
      </c>
    </row>
    <row r="23" spans="1:20" ht="13.5" thickBot="1" x14ac:dyDescent="0.25">
      <c r="A23" s="48" t="s">
        <v>64</v>
      </c>
      <c r="B23" s="56" t="s">
        <v>65</v>
      </c>
      <c r="C23" s="3">
        <v>5451</v>
      </c>
      <c r="D23" s="57">
        <v>5405</v>
      </c>
      <c r="E23" s="4">
        <v>305308</v>
      </c>
      <c r="F23" s="4">
        <v>111021</v>
      </c>
      <c r="G23" s="4">
        <v>416329</v>
      </c>
      <c r="H23" s="77">
        <f t="shared" si="0"/>
        <v>0.77444455192118811</v>
      </c>
      <c r="I23" s="73">
        <v>30000</v>
      </c>
      <c r="J23" s="4">
        <v>17500</v>
      </c>
      <c r="K23" s="4">
        <v>3500</v>
      </c>
      <c r="L23" s="2" t="s">
        <v>204</v>
      </c>
      <c r="M23" s="4">
        <v>51000</v>
      </c>
      <c r="N23" s="77">
        <f t="shared" si="1"/>
        <v>9.4868894907586529E-2</v>
      </c>
      <c r="O23" s="73">
        <v>70255</v>
      </c>
      <c r="P23" s="2" t="s">
        <v>205</v>
      </c>
      <c r="Q23" s="87">
        <f t="shared" si="2"/>
        <v>0.13068655317122532</v>
      </c>
      <c r="R23" s="98">
        <v>537584</v>
      </c>
      <c r="S23" s="92">
        <f t="shared" si="3"/>
        <v>98.621170427444511</v>
      </c>
      <c r="T23" s="24">
        <f t="shared" si="4"/>
        <v>99.46049953746531</v>
      </c>
    </row>
    <row r="24" spans="1:20" ht="13.5" thickBot="1" x14ac:dyDescent="0.25">
      <c r="A24" s="48" t="s">
        <v>67</v>
      </c>
      <c r="B24" s="56" t="s">
        <v>68</v>
      </c>
      <c r="C24" s="3">
        <v>15762</v>
      </c>
      <c r="D24" s="57">
        <v>14055</v>
      </c>
      <c r="E24" s="4">
        <v>486301</v>
      </c>
      <c r="F24" s="4">
        <v>192292</v>
      </c>
      <c r="G24" s="4">
        <v>678593</v>
      </c>
      <c r="H24" s="77">
        <f t="shared" si="0"/>
        <v>0.794887413215696</v>
      </c>
      <c r="I24" s="73">
        <v>34277</v>
      </c>
      <c r="J24" s="4">
        <v>0</v>
      </c>
      <c r="K24" s="4">
        <v>5046</v>
      </c>
      <c r="L24" s="2" t="s">
        <v>206</v>
      </c>
      <c r="M24" s="4">
        <v>39323</v>
      </c>
      <c r="N24" s="77">
        <f t="shared" si="1"/>
        <v>4.6062010291707714E-2</v>
      </c>
      <c r="O24" s="73">
        <v>135781</v>
      </c>
      <c r="P24" s="2" t="s">
        <v>207</v>
      </c>
      <c r="Q24" s="87">
        <f t="shared" si="2"/>
        <v>0.15905057649259632</v>
      </c>
      <c r="R24" s="98">
        <v>853697</v>
      </c>
      <c r="S24" s="92">
        <f t="shared" si="3"/>
        <v>54.161718056084254</v>
      </c>
      <c r="T24" s="24">
        <f t="shared" si="4"/>
        <v>60.739736748488085</v>
      </c>
    </row>
    <row r="25" spans="1:20" ht="13.5" thickBot="1" x14ac:dyDescent="0.25">
      <c r="A25" s="48" t="s">
        <v>70</v>
      </c>
      <c r="B25" s="56" t="s">
        <v>7</v>
      </c>
      <c r="C25" s="3">
        <v>8349</v>
      </c>
      <c r="D25" s="57">
        <v>5080</v>
      </c>
      <c r="E25" s="4">
        <v>78614</v>
      </c>
      <c r="F25" s="4">
        <v>6725</v>
      </c>
      <c r="G25" s="4">
        <v>85339</v>
      </c>
      <c r="H25" s="77">
        <f t="shared" si="0"/>
        <v>0.72775726358697967</v>
      </c>
      <c r="I25" s="73">
        <v>15414</v>
      </c>
      <c r="J25" s="4">
        <v>0</v>
      </c>
      <c r="K25" s="4">
        <v>1485</v>
      </c>
      <c r="L25" s="2" t="s">
        <v>208</v>
      </c>
      <c r="M25" s="4">
        <v>16899</v>
      </c>
      <c r="N25" s="77">
        <f t="shared" si="1"/>
        <v>0.1441119534721097</v>
      </c>
      <c r="O25" s="73">
        <v>15025</v>
      </c>
      <c r="P25" s="2" t="s">
        <v>209</v>
      </c>
      <c r="Q25" s="87">
        <f t="shared" si="2"/>
        <v>0.1281307829409106</v>
      </c>
      <c r="R25" s="98">
        <v>117263</v>
      </c>
      <c r="S25" s="92">
        <f t="shared" si="3"/>
        <v>14.045155108396216</v>
      </c>
      <c r="T25" s="24">
        <f t="shared" si="4"/>
        <v>23.083267716535435</v>
      </c>
    </row>
    <row r="26" spans="1:20" ht="13.5" thickBot="1" x14ac:dyDescent="0.25">
      <c r="A26" s="48" t="s">
        <v>72</v>
      </c>
      <c r="B26" s="56" t="s">
        <v>73</v>
      </c>
      <c r="C26" s="3">
        <v>4633</v>
      </c>
      <c r="D26" s="57">
        <v>4606</v>
      </c>
      <c r="E26" s="4">
        <v>117871</v>
      </c>
      <c r="F26" s="4">
        <v>6523</v>
      </c>
      <c r="G26" s="4">
        <v>124394</v>
      </c>
      <c r="H26" s="77">
        <f t="shared" si="0"/>
        <v>0.61488650743435624</v>
      </c>
      <c r="I26" s="73">
        <v>10066</v>
      </c>
      <c r="J26" s="4">
        <v>677</v>
      </c>
      <c r="K26" s="4">
        <v>3069</v>
      </c>
      <c r="L26" s="2" t="s">
        <v>210</v>
      </c>
      <c r="M26" s="4">
        <v>13812</v>
      </c>
      <c r="N26" s="77">
        <f t="shared" si="1"/>
        <v>6.8273489402087953E-2</v>
      </c>
      <c r="O26" s="73">
        <v>64098</v>
      </c>
      <c r="P26" s="2" t="s">
        <v>211</v>
      </c>
      <c r="Q26" s="87">
        <f t="shared" si="2"/>
        <v>0.31684000316355582</v>
      </c>
      <c r="R26" s="98">
        <v>202304</v>
      </c>
      <c r="S26" s="92">
        <f t="shared" si="3"/>
        <v>43.665875242823226</v>
      </c>
      <c r="T26" s="24">
        <f t="shared" si="4"/>
        <v>43.921841076856275</v>
      </c>
    </row>
    <row r="27" spans="1:20" ht="13.5" thickBot="1" x14ac:dyDescent="0.25">
      <c r="A27" s="48" t="s">
        <v>75</v>
      </c>
      <c r="B27" s="56" t="s">
        <v>76</v>
      </c>
      <c r="C27" s="3">
        <v>21444</v>
      </c>
      <c r="D27" s="57">
        <v>21105</v>
      </c>
      <c r="E27" s="4">
        <v>617784</v>
      </c>
      <c r="F27" s="4">
        <v>249474</v>
      </c>
      <c r="G27" s="4">
        <v>867258</v>
      </c>
      <c r="H27" s="77">
        <f t="shared" si="0"/>
        <v>0.72858619038417916</v>
      </c>
      <c r="I27" s="73">
        <v>103362</v>
      </c>
      <c r="J27" s="4">
        <v>31054</v>
      </c>
      <c r="K27" s="4">
        <v>25028</v>
      </c>
      <c r="L27" s="2" t="s">
        <v>212</v>
      </c>
      <c r="M27" s="4">
        <v>159444</v>
      </c>
      <c r="N27" s="77">
        <f t="shared" si="1"/>
        <v>0.13394940898742366</v>
      </c>
      <c r="O27" s="73">
        <v>163628</v>
      </c>
      <c r="P27" s="2" t="s">
        <v>213</v>
      </c>
      <c r="Q27" s="87">
        <f t="shared" si="2"/>
        <v>0.13746440062839715</v>
      </c>
      <c r="R27" s="98">
        <v>1190330</v>
      </c>
      <c r="S27" s="92">
        <f t="shared" si="3"/>
        <v>55.508767021078157</v>
      </c>
      <c r="T27" s="24">
        <f t="shared" si="4"/>
        <v>56.400379057095478</v>
      </c>
    </row>
    <row r="28" spans="1:20" ht="13.5" thickBot="1" x14ac:dyDescent="0.25">
      <c r="A28" s="48" t="s">
        <v>78</v>
      </c>
      <c r="B28" s="56" t="s">
        <v>79</v>
      </c>
      <c r="C28" s="3">
        <v>6615</v>
      </c>
      <c r="D28" s="57">
        <v>6135</v>
      </c>
      <c r="E28" s="4">
        <v>119309</v>
      </c>
      <c r="F28" s="4">
        <v>7365</v>
      </c>
      <c r="G28" s="4">
        <v>126674</v>
      </c>
      <c r="H28" s="77">
        <f t="shared" si="0"/>
        <v>0.62882984849387424</v>
      </c>
      <c r="I28" s="73">
        <v>20820</v>
      </c>
      <c r="J28" s="4">
        <v>1457</v>
      </c>
      <c r="K28" s="4">
        <v>6476</v>
      </c>
      <c r="L28" s="2" t="s">
        <v>214</v>
      </c>
      <c r="M28" s="4">
        <v>28753</v>
      </c>
      <c r="N28" s="77">
        <f t="shared" si="1"/>
        <v>0.1427344572188797</v>
      </c>
      <c r="O28" s="73">
        <v>46017</v>
      </c>
      <c r="P28" s="2" t="s">
        <v>215</v>
      </c>
      <c r="Q28" s="87">
        <f t="shared" si="2"/>
        <v>0.22843569428724608</v>
      </c>
      <c r="R28" s="98">
        <v>201444</v>
      </c>
      <c r="S28" s="92">
        <f t="shared" si="3"/>
        <v>30.452607709750566</v>
      </c>
      <c r="T28" s="24">
        <f t="shared" si="4"/>
        <v>32.835207823960879</v>
      </c>
    </row>
    <row r="29" spans="1:20" ht="13.5" thickBot="1" x14ac:dyDescent="0.25">
      <c r="A29" s="48" t="s">
        <v>81</v>
      </c>
      <c r="B29" s="56" t="s">
        <v>82</v>
      </c>
      <c r="C29" s="3">
        <v>28780</v>
      </c>
      <c r="D29" s="57">
        <v>28769</v>
      </c>
      <c r="E29" s="4">
        <v>358918</v>
      </c>
      <c r="F29" s="4">
        <v>174212</v>
      </c>
      <c r="G29" s="4">
        <v>533130</v>
      </c>
      <c r="H29" s="77">
        <f t="shared" si="0"/>
        <v>0.8407690924746648</v>
      </c>
      <c r="I29" s="73">
        <v>14004</v>
      </c>
      <c r="J29" s="4">
        <v>0</v>
      </c>
      <c r="K29" s="4">
        <v>1254</v>
      </c>
      <c r="L29" s="2" t="s">
        <v>216</v>
      </c>
      <c r="M29" s="4">
        <v>15258</v>
      </c>
      <c r="N29" s="77">
        <f t="shared" si="1"/>
        <v>2.4062526612605623E-2</v>
      </c>
      <c r="O29" s="73">
        <v>85710</v>
      </c>
      <c r="P29" s="2" t="s">
        <v>217</v>
      </c>
      <c r="Q29" s="87">
        <f t="shared" si="2"/>
        <v>0.13516838091272959</v>
      </c>
      <c r="R29" s="98">
        <v>634098</v>
      </c>
      <c r="S29" s="92">
        <f t="shared" si="3"/>
        <v>22.032592077831829</v>
      </c>
      <c r="T29" s="24">
        <f t="shared" si="4"/>
        <v>22.041016371789077</v>
      </c>
    </row>
    <row r="30" spans="1:20" ht="13.5" thickBot="1" x14ac:dyDescent="0.25">
      <c r="A30" s="48" t="s">
        <v>84</v>
      </c>
      <c r="B30" s="56" t="s">
        <v>85</v>
      </c>
      <c r="C30" s="3">
        <v>15934</v>
      </c>
      <c r="D30" s="57">
        <v>15868</v>
      </c>
      <c r="E30" s="4">
        <v>409696</v>
      </c>
      <c r="F30" s="4">
        <v>257521</v>
      </c>
      <c r="G30" s="4">
        <v>667217</v>
      </c>
      <c r="H30" s="77">
        <f t="shared" si="0"/>
        <v>0.78955452603676679</v>
      </c>
      <c r="I30" s="73">
        <v>44970</v>
      </c>
      <c r="J30" s="4">
        <v>9848</v>
      </c>
      <c r="K30" s="4">
        <v>3920</v>
      </c>
      <c r="L30" s="2" t="s">
        <v>193</v>
      </c>
      <c r="M30" s="4">
        <v>58738</v>
      </c>
      <c r="N30" s="77">
        <f t="shared" si="1"/>
        <v>6.9507901852542145E-2</v>
      </c>
      <c r="O30" s="73">
        <v>119100</v>
      </c>
      <c r="P30" s="2" t="s">
        <v>218</v>
      </c>
      <c r="Q30" s="87">
        <f t="shared" si="2"/>
        <v>0.14093757211069102</v>
      </c>
      <c r="R30" s="98">
        <v>845055</v>
      </c>
      <c r="S30" s="92">
        <f t="shared" si="3"/>
        <v>53.03470566085101</v>
      </c>
      <c r="T30" s="24">
        <f t="shared" si="4"/>
        <v>53.255293672800605</v>
      </c>
    </row>
    <row r="31" spans="1:20" ht="13.5" thickBot="1" x14ac:dyDescent="0.25">
      <c r="A31" s="48" t="s">
        <v>87</v>
      </c>
      <c r="B31" s="56" t="s">
        <v>88</v>
      </c>
      <c r="C31" s="3">
        <v>15282</v>
      </c>
      <c r="D31" s="57">
        <v>16150</v>
      </c>
      <c r="E31" s="4">
        <v>374826</v>
      </c>
      <c r="F31" s="4">
        <v>162501</v>
      </c>
      <c r="G31" s="4">
        <v>537327</v>
      </c>
      <c r="H31" s="77">
        <f t="shared" si="0"/>
        <v>0.6338698089992485</v>
      </c>
      <c r="I31" s="73">
        <v>64559</v>
      </c>
      <c r="J31" s="4">
        <v>18795</v>
      </c>
      <c r="K31" s="4">
        <v>11864</v>
      </c>
      <c r="L31" s="2" t="s">
        <v>219</v>
      </c>
      <c r="M31" s="4">
        <v>95218</v>
      </c>
      <c r="N31" s="77">
        <f t="shared" si="1"/>
        <v>0.11232604256493801</v>
      </c>
      <c r="O31" s="73">
        <v>215148</v>
      </c>
      <c r="P31" s="2" t="s">
        <v>220</v>
      </c>
      <c r="Q31" s="87">
        <f t="shared" si="2"/>
        <v>0.25380414843581345</v>
      </c>
      <c r="R31" s="98">
        <v>847693</v>
      </c>
      <c r="S31" s="92">
        <f t="shared" si="3"/>
        <v>55.470030100772149</v>
      </c>
      <c r="T31" s="24">
        <f t="shared" si="4"/>
        <v>52.4887306501548</v>
      </c>
    </row>
    <row r="32" spans="1:20" ht="13.5" thickBot="1" x14ac:dyDescent="0.25">
      <c r="A32" s="48" t="s">
        <v>90</v>
      </c>
      <c r="B32" s="56" t="s">
        <v>91</v>
      </c>
      <c r="C32" s="3">
        <v>23373</v>
      </c>
      <c r="D32" s="57">
        <v>24672</v>
      </c>
      <c r="E32" s="4">
        <v>1143395</v>
      </c>
      <c r="F32" s="4">
        <v>403831</v>
      </c>
      <c r="G32" s="4">
        <v>1547226</v>
      </c>
      <c r="H32" s="77">
        <f t="shared" si="0"/>
        <v>0.58549272403556341</v>
      </c>
      <c r="I32" s="73">
        <v>126475</v>
      </c>
      <c r="J32" s="4">
        <v>78205</v>
      </c>
      <c r="K32" s="4">
        <v>53139</v>
      </c>
      <c r="L32" s="2" t="s">
        <v>221</v>
      </c>
      <c r="M32" s="4">
        <v>257819</v>
      </c>
      <c r="N32" s="77">
        <f t="shared" si="1"/>
        <v>9.7562443119573294E-2</v>
      </c>
      <c r="O32" s="73">
        <v>837560</v>
      </c>
      <c r="P32" s="2" t="s">
        <v>222</v>
      </c>
      <c r="Q32" s="87">
        <f t="shared" si="2"/>
        <v>0.3169448328448633</v>
      </c>
      <c r="R32" s="98">
        <v>2642605</v>
      </c>
      <c r="S32" s="92">
        <f t="shared" si="3"/>
        <v>113.06229410002994</v>
      </c>
      <c r="T32" s="24">
        <f t="shared" si="4"/>
        <v>107.10947632944229</v>
      </c>
    </row>
    <row r="33" spans="1:20" ht="13.5" thickBot="1" x14ac:dyDescent="0.25">
      <c r="A33" s="48" t="s">
        <v>93</v>
      </c>
      <c r="B33" s="56" t="s">
        <v>33</v>
      </c>
      <c r="C33" s="3">
        <v>26673</v>
      </c>
      <c r="D33" s="57">
        <v>24487</v>
      </c>
      <c r="E33" s="4">
        <v>795363</v>
      </c>
      <c r="F33" s="4">
        <v>345195</v>
      </c>
      <c r="G33" s="4">
        <v>1140558</v>
      </c>
      <c r="H33" s="77">
        <f t="shared" si="0"/>
        <v>0.75028023071012828</v>
      </c>
      <c r="I33" s="73">
        <v>60709</v>
      </c>
      <c r="J33" s="4">
        <v>58838</v>
      </c>
      <c r="K33" s="4">
        <v>36732</v>
      </c>
      <c r="L33" s="2" t="s">
        <v>223</v>
      </c>
      <c r="M33" s="4">
        <v>156279</v>
      </c>
      <c r="N33" s="77">
        <f t="shared" si="1"/>
        <v>0.10280322804727873</v>
      </c>
      <c r="O33" s="73">
        <v>223339</v>
      </c>
      <c r="P33" s="2" t="s">
        <v>224</v>
      </c>
      <c r="Q33" s="87">
        <f t="shared" si="2"/>
        <v>0.14691654124259296</v>
      </c>
      <c r="R33" s="98">
        <v>1520176</v>
      </c>
      <c r="S33" s="92">
        <f t="shared" si="3"/>
        <v>56.993064147265024</v>
      </c>
      <c r="T33" s="24">
        <f t="shared" si="4"/>
        <v>62.080940907420263</v>
      </c>
    </row>
    <row r="34" spans="1:20" ht="13.5" thickBot="1" x14ac:dyDescent="0.25">
      <c r="A34" s="48" t="s">
        <v>95</v>
      </c>
      <c r="B34" s="56" t="s">
        <v>96</v>
      </c>
      <c r="C34" s="3">
        <v>31612</v>
      </c>
      <c r="D34" s="57">
        <v>32078</v>
      </c>
      <c r="E34" s="4">
        <v>617521</v>
      </c>
      <c r="F34" s="4">
        <v>222586</v>
      </c>
      <c r="G34" s="4">
        <v>840107</v>
      </c>
      <c r="H34" s="77">
        <f t="shared" si="0"/>
        <v>0.72110888988267163</v>
      </c>
      <c r="I34" s="73">
        <v>100797</v>
      </c>
      <c r="J34" s="4">
        <v>3456</v>
      </c>
      <c r="K34" s="4">
        <v>35298</v>
      </c>
      <c r="L34" s="2" t="s">
        <v>225</v>
      </c>
      <c r="M34" s="4">
        <v>139551</v>
      </c>
      <c r="N34" s="77">
        <f t="shared" si="1"/>
        <v>0.11978410689592719</v>
      </c>
      <c r="O34" s="73">
        <v>185363</v>
      </c>
      <c r="P34" s="2" t="s">
        <v>226</v>
      </c>
      <c r="Q34" s="87">
        <f t="shared" si="2"/>
        <v>0.15910700322140117</v>
      </c>
      <c r="R34" s="98">
        <v>1165021</v>
      </c>
      <c r="S34" s="92">
        <f t="shared" si="3"/>
        <v>36.853758066557006</v>
      </c>
      <c r="T34" s="24">
        <f t="shared" si="4"/>
        <v>36.318380198266723</v>
      </c>
    </row>
    <row r="35" spans="1:20" ht="13.5" thickBot="1" x14ac:dyDescent="0.25">
      <c r="A35" s="48" t="s">
        <v>98</v>
      </c>
      <c r="B35" s="56" t="s">
        <v>59</v>
      </c>
      <c r="C35" s="3">
        <v>10326</v>
      </c>
      <c r="D35" s="57">
        <v>5938</v>
      </c>
      <c r="E35" s="4">
        <v>209301</v>
      </c>
      <c r="F35" s="4">
        <v>16012</v>
      </c>
      <c r="G35" s="4">
        <v>225313</v>
      </c>
      <c r="H35" s="77">
        <f t="shared" si="0"/>
        <v>0.76488260934508367</v>
      </c>
      <c r="I35" s="73">
        <v>21696</v>
      </c>
      <c r="J35" s="4">
        <v>693</v>
      </c>
      <c r="K35" s="4">
        <v>6637</v>
      </c>
      <c r="L35" s="2" t="s">
        <v>227</v>
      </c>
      <c r="M35" s="4">
        <v>29026</v>
      </c>
      <c r="N35" s="77">
        <f t="shared" si="1"/>
        <v>9.8536181307116763E-2</v>
      </c>
      <c r="O35" s="73">
        <v>40233</v>
      </c>
      <c r="P35" s="2" t="s">
        <v>228</v>
      </c>
      <c r="Q35" s="87">
        <f t="shared" si="2"/>
        <v>0.13658120934779952</v>
      </c>
      <c r="R35" s="98">
        <v>294572</v>
      </c>
      <c r="S35" s="92">
        <f t="shared" si="3"/>
        <v>28.52721286073988</v>
      </c>
      <c r="T35" s="24">
        <f t="shared" si="4"/>
        <v>49.607948804311214</v>
      </c>
    </row>
    <row r="36" spans="1:20" ht="13.5" thickBot="1" x14ac:dyDescent="0.25">
      <c r="A36" s="48" t="s">
        <v>100</v>
      </c>
      <c r="B36" s="56" t="s">
        <v>101</v>
      </c>
      <c r="C36" s="3">
        <v>11952</v>
      </c>
      <c r="D36" s="57">
        <v>11967</v>
      </c>
      <c r="E36" s="4">
        <v>234880</v>
      </c>
      <c r="F36" s="4">
        <v>41190</v>
      </c>
      <c r="G36" s="4">
        <v>276070</v>
      </c>
      <c r="H36" s="77">
        <f t="shared" si="0"/>
        <v>0.62032068739270729</v>
      </c>
      <c r="I36" s="73">
        <v>25897</v>
      </c>
      <c r="J36" s="4">
        <v>1818</v>
      </c>
      <c r="K36" s="4">
        <v>10730</v>
      </c>
      <c r="L36" s="2" t="s">
        <v>229</v>
      </c>
      <c r="M36" s="4">
        <v>38445</v>
      </c>
      <c r="N36" s="77">
        <f t="shared" si="1"/>
        <v>8.6384717016744411E-2</v>
      </c>
      <c r="O36" s="73">
        <v>130529</v>
      </c>
      <c r="P36" s="2" t="s">
        <v>230</v>
      </c>
      <c r="Q36" s="87">
        <f t="shared" si="2"/>
        <v>0.29329459559054832</v>
      </c>
      <c r="R36" s="98">
        <v>445044</v>
      </c>
      <c r="S36" s="92">
        <f t="shared" si="3"/>
        <v>37.235943775100402</v>
      </c>
      <c r="T36" s="24">
        <f t="shared" si="4"/>
        <v>37.18927049385811</v>
      </c>
    </row>
    <row r="37" spans="1:20" ht="13.5" thickBot="1" x14ac:dyDescent="0.25">
      <c r="A37" s="48" t="s">
        <v>103</v>
      </c>
      <c r="B37" s="56" t="s">
        <v>104</v>
      </c>
      <c r="C37" s="3">
        <v>15762</v>
      </c>
      <c r="D37" s="57">
        <v>1900</v>
      </c>
      <c r="E37" s="4">
        <v>62385</v>
      </c>
      <c r="F37" s="4">
        <v>6138</v>
      </c>
      <c r="G37" s="4">
        <v>68523</v>
      </c>
      <c r="H37" s="77">
        <f t="shared" si="0"/>
        <v>0.65080872645765464</v>
      </c>
      <c r="I37" s="73">
        <v>3657</v>
      </c>
      <c r="J37" s="4">
        <v>251</v>
      </c>
      <c r="K37" s="4">
        <v>36</v>
      </c>
      <c r="L37" s="2" t="s">
        <v>231</v>
      </c>
      <c r="M37" s="4">
        <v>3944</v>
      </c>
      <c r="N37" s="77">
        <f t="shared" si="1"/>
        <v>3.7458803863651476E-2</v>
      </c>
      <c r="O37" s="73">
        <v>32822</v>
      </c>
      <c r="P37" s="2" t="s">
        <v>232</v>
      </c>
      <c r="Q37" s="87">
        <f t="shared" si="2"/>
        <v>0.31173246967869389</v>
      </c>
      <c r="R37" s="98">
        <v>105289</v>
      </c>
      <c r="S37" s="92">
        <f t="shared" si="3"/>
        <v>6.6799264052785183</v>
      </c>
      <c r="T37" s="24">
        <f t="shared" si="4"/>
        <v>55.415263157894735</v>
      </c>
    </row>
    <row r="38" spans="1:20" ht="13.5" thickBot="1" x14ac:dyDescent="0.25">
      <c r="A38" s="48" t="s">
        <v>106</v>
      </c>
      <c r="B38" s="56" t="s">
        <v>107</v>
      </c>
      <c r="C38" s="3">
        <v>69617</v>
      </c>
      <c r="D38" s="57">
        <v>71148</v>
      </c>
      <c r="E38" s="4">
        <v>1261201</v>
      </c>
      <c r="F38" s="4">
        <v>503564</v>
      </c>
      <c r="G38" s="4">
        <v>1764765</v>
      </c>
      <c r="H38" s="77">
        <f t="shared" si="0"/>
        <v>0.80955828013162001</v>
      </c>
      <c r="I38" s="73">
        <v>81434</v>
      </c>
      <c r="J38" s="4">
        <v>32809</v>
      </c>
      <c r="K38" s="4">
        <v>24085</v>
      </c>
      <c r="L38" s="2" t="s">
        <v>233</v>
      </c>
      <c r="M38" s="4">
        <v>138328</v>
      </c>
      <c r="N38" s="77">
        <f t="shared" si="1"/>
        <v>6.345580163593835E-2</v>
      </c>
      <c r="O38" s="73">
        <v>276818</v>
      </c>
      <c r="P38" s="2" t="s">
        <v>234</v>
      </c>
      <c r="Q38" s="87">
        <f t="shared" si="2"/>
        <v>0.1269859182324416</v>
      </c>
      <c r="R38" s="98">
        <v>2179911</v>
      </c>
      <c r="S38" s="92">
        <f t="shared" si="3"/>
        <v>31.312912076073374</v>
      </c>
      <c r="T38" s="24">
        <f t="shared" si="4"/>
        <v>30.639104402091416</v>
      </c>
    </row>
    <row r="39" spans="1:20" ht="13.5" thickBot="1" x14ac:dyDescent="0.25">
      <c r="A39" s="48" t="s">
        <v>109</v>
      </c>
      <c r="B39" s="56" t="s">
        <v>110</v>
      </c>
      <c r="C39" s="3">
        <v>80619</v>
      </c>
      <c r="D39" s="57">
        <v>2544</v>
      </c>
      <c r="E39" s="4">
        <v>45585</v>
      </c>
      <c r="F39" s="4">
        <v>4103</v>
      </c>
      <c r="G39" s="4">
        <v>49688</v>
      </c>
      <c r="H39" s="77">
        <f t="shared" si="0"/>
        <v>0.49413262261824259</v>
      </c>
      <c r="I39" s="73">
        <v>9255</v>
      </c>
      <c r="J39" s="4">
        <v>0</v>
      </c>
      <c r="K39" s="4">
        <v>3125</v>
      </c>
      <c r="L39" s="2" t="s">
        <v>235</v>
      </c>
      <c r="M39" s="4">
        <v>12380</v>
      </c>
      <c r="N39" s="77">
        <f t="shared" si="1"/>
        <v>0.12311547794263893</v>
      </c>
      <c r="O39" s="73">
        <v>38488</v>
      </c>
      <c r="P39" s="2" t="s">
        <v>236</v>
      </c>
      <c r="Q39" s="87">
        <f t="shared" si="2"/>
        <v>0.38275189943911853</v>
      </c>
      <c r="R39" s="98">
        <v>100556</v>
      </c>
      <c r="S39" s="92">
        <f t="shared" si="3"/>
        <v>1.2472990238033217</v>
      </c>
      <c r="T39" s="24">
        <f t="shared" si="4"/>
        <v>39.526729559748425</v>
      </c>
    </row>
    <row r="40" spans="1:20" ht="13.5" thickBot="1" x14ac:dyDescent="0.25">
      <c r="A40" s="48" t="s">
        <v>112</v>
      </c>
      <c r="B40" s="56" t="s">
        <v>113</v>
      </c>
      <c r="C40" s="3">
        <v>17315</v>
      </c>
      <c r="D40" s="57">
        <v>17389</v>
      </c>
      <c r="E40" s="4">
        <v>409618</v>
      </c>
      <c r="F40" s="4">
        <v>105317</v>
      </c>
      <c r="G40" s="4">
        <v>514935</v>
      </c>
      <c r="H40" s="77">
        <f t="shared" si="0"/>
        <v>0.7608366417898319</v>
      </c>
      <c r="I40" s="73">
        <v>34389</v>
      </c>
      <c r="J40" s="4">
        <v>3736</v>
      </c>
      <c r="K40" s="4">
        <v>1632</v>
      </c>
      <c r="L40" s="2" t="s">
        <v>237</v>
      </c>
      <c r="M40" s="4">
        <v>39757</v>
      </c>
      <c r="N40" s="77">
        <f t="shared" si="1"/>
        <v>5.8742525498632535E-2</v>
      </c>
      <c r="O40" s="73">
        <v>122109</v>
      </c>
      <c r="P40" s="2" t="s">
        <v>238</v>
      </c>
      <c r="Q40" s="87">
        <f t="shared" si="2"/>
        <v>0.18042083271153558</v>
      </c>
      <c r="R40" s="98">
        <v>676801</v>
      </c>
      <c r="S40" s="92">
        <f t="shared" si="3"/>
        <v>39.087554143805946</v>
      </c>
      <c r="T40" s="24">
        <f t="shared" si="4"/>
        <v>38.921214560929322</v>
      </c>
    </row>
    <row r="41" spans="1:20" ht="13.5" thickBot="1" x14ac:dyDescent="0.25">
      <c r="A41" s="48" t="s">
        <v>115</v>
      </c>
      <c r="B41" s="56" t="s">
        <v>116</v>
      </c>
      <c r="C41" s="3">
        <v>178519</v>
      </c>
      <c r="D41" s="57">
        <v>129613</v>
      </c>
      <c r="E41" s="4">
        <v>2999825</v>
      </c>
      <c r="F41" s="4">
        <v>894020</v>
      </c>
      <c r="G41" s="4">
        <v>3893845</v>
      </c>
      <c r="H41" s="77">
        <f t="shared" si="0"/>
        <v>0.77611236736650446</v>
      </c>
      <c r="I41" s="73">
        <v>84070</v>
      </c>
      <c r="J41" s="4">
        <v>0</v>
      </c>
      <c r="K41" s="4">
        <v>0</v>
      </c>
      <c r="L41" s="2" t="s">
        <v>53</v>
      </c>
      <c r="M41" s="4">
        <v>84070</v>
      </c>
      <c r="N41" s="77">
        <f t="shared" si="1"/>
        <v>1.6756642014384759E-2</v>
      </c>
      <c r="O41" s="73">
        <v>1039200</v>
      </c>
      <c r="P41" s="2" t="s">
        <v>53</v>
      </c>
      <c r="Q41" s="87">
        <f t="shared" si="2"/>
        <v>0.20713099061911078</v>
      </c>
      <c r="R41" s="98">
        <v>5017115</v>
      </c>
      <c r="S41" s="92">
        <f t="shared" si="3"/>
        <v>28.1040953623984</v>
      </c>
      <c r="T41" s="24">
        <f t="shared" si="4"/>
        <v>38.70842430928996</v>
      </c>
    </row>
    <row r="42" spans="1:20" ht="13.5" thickBot="1" x14ac:dyDescent="0.25">
      <c r="A42" s="48" t="s">
        <v>117</v>
      </c>
      <c r="B42" s="56" t="s">
        <v>116</v>
      </c>
      <c r="C42" s="3">
        <v>178519</v>
      </c>
      <c r="D42" s="57">
        <v>48429</v>
      </c>
      <c r="E42" s="4">
        <v>2648062</v>
      </c>
      <c r="F42" s="4">
        <v>1126951</v>
      </c>
      <c r="G42" s="4">
        <v>3775013</v>
      </c>
      <c r="H42" s="77">
        <f t="shared" si="0"/>
        <v>0.71616252792549961</v>
      </c>
      <c r="I42" s="73">
        <v>100501</v>
      </c>
      <c r="J42" s="4">
        <v>51759</v>
      </c>
      <c r="K42" s="4">
        <v>25981</v>
      </c>
      <c r="L42" s="2" t="s">
        <v>239</v>
      </c>
      <c r="M42" s="4">
        <v>178241</v>
      </c>
      <c r="N42" s="77">
        <f t="shared" si="1"/>
        <v>3.381432729899711E-2</v>
      </c>
      <c r="O42" s="73">
        <v>1317914</v>
      </c>
      <c r="P42" s="2" t="s">
        <v>240</v>
      </c>
      <c r="Q42" s="87">
        <f t="shared" si="2"/>
        <v>0.25002314477550325</v>
      </c>
      <c r="R42" s="98">
        <v>5271168</v>
      </c>
      <c r="S42" s="92">
        <f t="shared" si="3"/>
        <v>29.527209988852729</v>
      </c>
      <c r="T42" s="24">
        <f t="shared" si="4"/>
        <v>108.84321377686923</v>
      </c>
    </row>
    <row r="43" spans="1:20" ht="13.5" thickBot="1" x14ac:dyDescent="0.25">
      <c r="A43" s="48" t="s">
        <v>119</v>
      </c>
      <c r="B43" s="56" t="s">
        <v>120</v>
      </c>
      <c r="C43" s="3">
        <v>22872</v>
      </c>
      <c r="D43" s="57">
        <v>22954</v>
      </c>
      <c r="E43" s="4">
        <v>550256</v>
      </c>
      <c r="F43" s="4">
        <v>160105</v>
      </c>
      <c r="G43" s="4">
        <v>710361</v>
      </c>
      <c r="H43" s="77">
        <f t="shared" si="0"/>
        <v>0.82268078487870466</v>
      </c>
      <c r="I43" s="73">
        <v>25484</v>
      </c>
      <c r="J43" s="4">
        <v>4261</v>
      </c>
      <c r="K43" s="4">
        <v>12619</v>
      </c>
      <c r="L43" s="2" t="s">
        <v>241</v>
      </c>
      <c r="M43" s="4">
        <v>42364</v>
      </c>
      <c r="N43" s="77">
        <f t="shared" si="1"/>
        <v>4.906244679902394E-2</v>
      </c>
      <c r="O43" s="73">
        <v>110746</v>
      </c>
      <c r="P43" s="2" t="s">
        <v>242</v>
      </c>
      <c r="Q43" s="87">
        <f t="shared" si="2"/>
        <v>0.1282567683222714</v>
      </c>
      <c r="R43" s="98">
        <v>863471</v>
      </c>
      <c r="S43" s="92">
        <f t="shared" si="3"/>
        <v>37.752317243791538</v>
      </c>
      <c r="T43" s="24">
        <f t="shared" si="4"/>
        <v>37.617452295896143</v>
      </c>
    </row>
    <row r="44" spans="1:20" ht="13.5" thickBot="1" x14ac:dyDescent="0.25">
      <c r="A44" s="48" t="s">
        <v>122</v>
      </c>
      <c r="B44" s="56" t="s">
        <v>123</v>
      </c>
      <c r="C44" s="3">
        <v>31643</v>
      </c>
      <c r="D44" s="57">
        <v>30639</v>
      </c>
      <c r="E44" s="4">
        <v>715540</v>
      </c>
      <c r="F44" s="4">
        <v>235386</v>
      </c>
      <c r="G44" s="4">
        <v>950926</v>
      </c>
      <c r="H44" s="77">
        <f t="shared" si="0"/>
        <v>0.78934607010370206</v>
      </c>
      <c r="I44" s="73">
        <v>91724</v>
      </c>
      <c r="J44" s="4">
        <v>6630</v>
      </c>
      <c r="K44" s="4">
        <v>8753</v>
      </c>
      <c r="L44" s="2" t="s">
        <v>243</v>
      </c>
      <c r="M44" s="4">
        <v>107107</v>
      </c>
      <c r="N44" s="77">
        <f t="shared" si="1"/>
        <v>8.890753805301066E-2</v>
      </c>
      <c r="O44" s="73">
        <v>146668</v>
      </c>
      <c r="P44" s="2" t="s">
        <v>244</v>
      </c>
      <c r="Q44" s="87">
        <f t="shared" si="2"/>
        <v>0.12174639184328725</v>
      </c>
      <c r="R44" s="98">
        <v>1204701</v>
      </c>
      <c r="S44" s="92">
        <f t="shared" si="3"/>
        <v>38.071643017413017</v>
      </c>
      <c r="T44" s="24">
        <f t="shared" si="4"/>
        <v>39.319201018309997</v>
      </c>
    </row>
    <row r="45" spans="1:20" ht="13.5" thickBot="1" x14ac:dyDescent="0.25">
      <c r="A45" s="48" t="s">
        <v>124</v>
      </c>
      <c r="B45" s="56" t="s">
        <v>125</v>
      </c>
      <c r="C45" s="3">
        <v>15833</v>
      </c>
      <c r="D45" s="57">
        <v>15780</v>
      </c>
      <c r="E45" s="4">
        <v>430782</v>
      </c>
      <c r="F45" s="4">
        <v>100578</v>
      </c>
      <c r="G45" s="4">
        <v>531360</v>
      </c>
      <c r="H45" s="77">
        <f t="shared" si="0"/>
        <v>0.76964970625383844</v>
      </c>
      <c r="I45" s="73">
        <v>29488</v>
      </c>
      <c r="J45" s="4">
        <v>1003</v>
      </c>
      <c r="K45" s="4">
        <v>8172</v>
      </c>
      <c r="L45" s="2" t="s">
        <v>245</v>
      </c>
      <c r="M45" s="4">
        <v>38663</v>
      </c>
      <c r="N45" s="77">
        <f t="shared" si="1"/>
        <v>5.6001517978192097E-2</v>
      </c>
      <c r="O45" s="73">
        <v>120369</v>
      </c>
      <c r="P45" s="2" t="s">
        <v>246</v>
      </c>
      <c r="Q45" s="87">
        <f t="shared" si="2"/>
        <v>0.1743487757679695</v>
      </c>
      <c r="R45" s="98">
        <v>690392</v>
      </c>
      <c r="S45" s="92">
        <f t="shared" si="3"/>
        <v>43.604623255226429</v>
      </c>
      <c r="T45" s="24">
        <f t="shared" si="4"/>
        <v>43.751077313054502</v>
      </c>
    </row>
    <row r="46" spans="1:20" ht="13.5" thickBot="1" x14ac:dyDescent="0.25">
      <c r="A46" s="48" t="s">
        <v>127</v>
      </c>
      <c r="B46" s="56" t="s">
        <v>110</v>
      </c>
      <c r="C46" s="3">
        <v>80619</v>
      </c>
      <c r="D46" s="57">
        <v>80128</v>
      </c>
      <c r="E46" s="4">
        <v>1870006</v>
      </c>
      <c r="F46" s="4">
        <v>1014852</v>
      </c>
      <c r="G46" s="4">
        <v>2884858</v>
      </c>
      <c r="H46" s="77">
        <f t="shared" si="0"/>
        <v>0.72417310923779099</v>
      </c>
      <c r="I46" s="73">
        <v>182531</v>
      </c>
      <c r="J46" s="4">
        <v>97988</v>
      </c>
      <c r="K46" s="4">
        <v>49873</v>
      </c>
      <c r="L46" s="2" t="s">
        <v>247</v>
      </c>
      <c r="M46" s="4">
        <v>330392</v>
      </c>
      <c r="N46" s="77">
        <f t="shared" si="1"/>
        <v>8.2936838453501777E-2</v>
      </c>
      <c r="O46" s="73">
        <v>768408</v>
      </c>
      <c r="P46" s="2" t="s">
        <v>248</v>
      </c>
      <c r="Q46" s="87">
        <f t="shared" si="2"/>
        <v>0.19289005230870723</v>
      </c>
      <c r="R46" s="98">
        <v>3983658</v>
      </c>
      <c r="S46" s="92">
        <f t="shared" si="3"/>
        <v>49.41338890336025</v>
      </c>
      <c r="T46" s="24">
        <f t="shared" si="4"/>
        <v>49.716179113418534</v>
      </c>
    </row>
    <row r="47" spans="1:20" ht="13.5" thickBot="1" x14ac:dyDescent="0.25">
      <c r="A47" s="48" t="s">
        <v>129</v>
      </c>
      <c r="B47" s="56" t="s">
        <v>130</v>
      </c>
      <c r="C47" s="3">
        <v>28728</v>
      </c>
      <c r="D47" s="57">
        <v>29191</v>
      </c>
      <c r="E47" s="4">
        <v>538060</v>
      </c>
      <c r="F47" s="4">
        <v>148659</v>
      </c>
      <c r="G47" s="4">
        <v>686719</v>
      </c>
      <c r="H47" s="77">
        <f t="shared" si="0"/>
        <v>0.73540423089361939</v>
      </c>
      <c r="I47" s="73">
        <v>36076</v>
      </c>
      <c r="J47" s="4">
        <v>2330</v>
      </c>
      <c r="K47" s="4">
        <v>9327</v>
      </c>
      <c r="L47" s="2" t="s">
        <v>249</v>
      </c>
      <c r="M47" s="4">
        <v>47733</v>
      </c>
      <c r="N47" s="77">
        <f t="shared" si="1"/>
        <v>5.1117051011032366E-2</v>
      </c>
      <c r="O47" s="73">
        <v>199346</v>
      </c>
      <c r="P47" s="2" t="s">
        <v>250</v>
      </c>
      <c r="Q47" s="87">
        <f t="shared" si="2"/>
        <v>0.21347871809534824</v>
      </c>
      <c r="R47" s="98">
        <v>933798</v>
      </c>
      <c r="S47" s="92">
        <f t="shared" si="3"/>
        <v>32.504803675856309</v>
      </c>
      <c r="T47" s="24">
        <f t="shared" si="4"/>
        <v>31.989243259908875</v>
      </c>
    </row>
    <row r="48" spans="1:20" ht="13.5" thickBot="1" x14ac:dyDescent="0.25">
      <c r="A48" s="48" t="s">
        <v>132</v>
      </c>
      <c r="B48" s="56" t="s">
        <v>133</v>
      </c>
      <c r="C48" s="3">
        <v>22782</v>
      </c>
      <c r="D48" s="57">
        <v>22787</v>
      </c>
      <c r="E48" s="4">
        <v>1152177</v>
      </c>
      <c r="F48" s="4">
        <v>195885</v>
      </c>
      <c r="G48" s="4">
        <v>1348062</v>
      </c>
      <c r="H48" s="77">
        <f t="shared" si="0"/>
        <v>0.36032877151716025</v>
      </c>
      <c r="I48" s="73">
        <v>92096</v>
      </c>
      <c r="J48" s="4">
        <v>2230</v>
      </c>
      <c r="K48" s="4">
        <v>17789</v>
      </c>
      <c r="L48" s="2" t="s">
        <v>251</v>
      </c>
      <c r="M48" s="4">
        <v>112115</v>
      </c>
      <c r="N48" s="77">
        <f t="shared" si="1"/>
        <v>2.9967657436116756E-2</v>
      </c>
      <c r="O48" s="73">
        <v>2281023</v>
      </c>
      <c r="P48" s="2" t="s">
        <v>252</v>
      </c>
      <c r="Q48" s="87">
        <f t="shared" si="2"/>
        <v>0.60970357104672301</v>
      </c>
      <c r="R48" s="98">
        <v>3741200</v>
      </c>
      <c r="S48" s="92">
        <f t="shared" si="3"/>
        <v>164.21736458607674</v>
      </c>
      <c r="T48" s="24">
        <f t="shared" si="4"/>
        <v>164.18133146092069</v>
      </c>
    </row>
    <row r="49" spans="1:20" ht="13.5" thickBot="1" x14ac:dyDescent="0.25">
      <c r="A49" s="48" t="s">
        <v>135</v>
      </c>
      <c r="B49" s="56" t="s">
        <v>33</v>
      </c>
      <c r="C49" s="3">
        <v>26673</v>
      </c>
      <c r="D49" s="57">
        <v>908</v>
      </c>
      <c r="E49" s="4">
        <v>57516</v>
      </c>
      <c r="F49" s="4">
        <v>1218</v>
      </c>
      <c r="G49" s="4">
        <v>58734</v>
      </c>
      <c r="H49" s="77">
        <f t="shared" si="0"/>
        <v>0.62178699978827012</v>
      </c>
      <c r="I49" s="73">
        <v>4671</v>
      </c>
      <c r="J49" s="4">
        <v>0</v>
      </c>
      <c r="K49" s="4">
        <v>1574</v>
      </c>
      <c r="L49" s="2" t="s">
        <v>253</v>
      </c>
      <c r="M49" s="4">
        <v>6245</v>
      </c>
      <c r="N49" s="77">
        <f t="shared" si="1"/>
        <v>6.6112640271014184E-2</v>
      </c>
      <c r="O49" s="73">
        <v>29481</v>
      </c>
      <c r="P49" s="2" t="s">
        <v>254</v>
      </c>
      <c r="Q49" s="87">
        <f t="shared" si="2"/>
        <v>0.31210035994071567</v>
      </c>
      <c r="R49" s="98">
        <v>94460</v>
      </c>
      <c r="S49" s="92">
        <f t="shared" si="3"/>
        <v>3.5414089153825965</v>
      </c>
      <c r="T49" s="24">
        <f t="shared" si="4"/>
        <v>104.03083700440529</v>
      </c>
    </row>
    <row r="50" spans="1:20" ht="13.5" thickBot="1" x14ac:dyDescent="0.25">
      <c r="A50" s="48" t="s">
        <v>137</v>
      </c>
      <c r="B50" s="18" t="s">
        <v>138</v>
      </c>
      <c r="C50" s="19">
        <v>39666</v>
      </c>
      <c r="D50" s="58">
        <v>41186</v>
      </c>
      <c r="E50" s="20">
        <v>518141</v>
      </c>
      <c r="F50" s="20">
        <v>289079</v>
      </c>
      <c r="G50" s="20">
        <v>807220</v>
      </c>
      <c r="H50" s="78">
        <f t="shared" si="0"/>
        <v>0.72345543581911909</v>
      </c>
      <c r="I50" s="74">
        <v>25098</v>
      </c>
      <c r="J50" s="20">
        <v>6175</v>
      </c>
      <c r="K50" s="20">
        <v>3064</v>
      </c>
      <c r="L50" s="21" t="s">
        <v>255</v>
      </c>
      <c r="M50" s="20">
        <v>34337</v>
      </c>
      <c r="N50" s="84">
        <f t="shared" si="1"/>
        <v>3.0773877381285265E-2</v>
      </c>
      <c r="O50" s="74">
        <v>274227</v>
      </c>
      <c r="P50" s="21" t="s">
        <v>256</v>
      </c>
      <c r="Q50" s="88">
        <f t="shared" si="2"/>
        <v>0.24577068679959563</v>
      </c>
      <c r="R50" s="99">
        <v>1115784</v>
      </c>
      <c r="S50" s="93">
        <f t="shared" si="3"/>
        <v>28.129481167750718</v>
      </c>
      <c r="T50" s="28">
        <f t="shared" si="4"/>
        <v>27.091341718059535</v>
      </c>
    </row>
    <row r="51" spans="1:20" x14ac:dyDescent="0.2">
      <c r="A51" s="59"/>
      <c r="B51" s="56"/>
      <c r="C51" s="3"/>
      <c r="D51" s="57"/>
      <c r="E51" s="4"/>
      <c r="F51" s="4"/>
      <c r="G51" s="4"/>
      <c r="H51" s="76"/>
      <c r="I51" s="73"/>
      <c r="J51" s="4"/>
      <c r="K51" s="4"/>
      <c r="L51" s="2"/>
      <c r="M51" s="4"/>
      <c r="N51" s="85"/>
      <c r="O51" s="73"/>
      <c r="P51" s="2"/>
      <c r="Q51" s="25"/>
      <c r="R51" s="98"/>
      <c r="S51" s="94"/>
      <c r="T51" s="25"/>
    </row>
    <row r="52" spans="1:20" x14ac:dyDescent="0.2">
      <c r="A52" s="60" t="s">
        <v>144</v>
      </c>
      <c r="B52" s="56"/>
      <c r="C52" s="3">
        <v>1052567</v>
      </c>
      <c r="D52" s="57"/>
      <c r="E52" s="4">
        <f>SUM(E3:E50)</f>
        <v>28076713</v>
      </c>
      <c r="F52" s="4">
        <f>SUM(F3:F50)</f>
        <v>9363782</v>
      </c>
      <c r="G52" s="4">
        <f>SUM(G3:G50)</f>
        <v>37440495</v>
      </c>
      <c r="H52" s="77"/>
      <c r="I52" s="73">
        <f t="shared" ref="I52:K52" si="5">SUM(I3:I50)</f>
        <v>2398874</v>
      </c>
      <c r="J52" s="4">
        <f t="shared" si="5"/>
        <v>639368</v>
      </c>
      <c r="K52" s="4">
        <f t="shared" si="5"/>
        <v>586078</v>
      </c>
      <c r="L52" s="2"/>
      <c r="M52" s="4">
        <f>SUM(M3:M50)</f>
        <v>3624320</v>
      </c>
      <c r="N52" s="62"/>
      <c r="O52" s="73">
        <f>SUM(O3:O50)</f>
        <v>11668378</v>
      </c>
      <c r="P52" s="2"/>
      <c r="Q52" s="89"/>
      <c r="R52" s="98">
        <f>SUM(R3:R50)</f>
        <v>52733193</v>
      </c>
      <c r="S52" s="91"/>
      <c r="T52" s="61"/>
    </row>
    <row r="53" spans="1:20" x14ac:dyDescent="0.2">
      <c r="A53" s="60" t="s">
        <v>145</v>
      </c>
      <c r="B53" s="56"/>
      <c r="C53" s="3"/>
      <c r="D53" s="57"/>
      <c r="E53" s="4">
        <f>AVERAGE(E3:E50)</f>
        <v>584931.52083333337</v>
      </c>
      <c r="F53" s="4">
        <f t="shared" ref="F53:K53" si="6">AVERAGE(F3:F50)</f>
        <v>195078.79166666666</v>
      </c>
      <c r="G53" s="4">
        <f t="shared" si="6"/>
        <v>780010.3125</v>
      </c>
      <c r="H53" s="77">
        <f t="shared" si="6"/>
        <v>0.6999355576224473</v>
      </c>
      <c r="I53" s="73">
        <f t="shared" si="6"/>
        <v>49976.541666666664</v>
      </c>
      <c r="J53" s="4">
        <f t="shared" si="6"/>
        <v>13320.166666666666</v>
      </c>
      <c r="K53" s="4">
        <f t="shared" si="6"/>
        <v>12209.958333333334</v>
      </c>
      <c r="L53" s="2"/>
      <c r="M53" s="4">
        <f>AVERAGE(M3:M50)</f>
        <v>75506.666666666672</v>
      </c>
      <c r="N53" s="77">
        <f t="shared" ref="N53:T53" si="7">AVERAGE(N3:N50)</f>
        <v>7.9908657796321197E-2</v>
      </c>
      <c r="O53" s="73">
        <f t="shared" si="7"/>
        <v>243091.20833333334</v>
      </c>
      <c r="P53" s="4"/>
      <c r="Q53" s="77">
        <f t="shared" si="7"/>
        <v>0.22015578458123145</v>
      </c>
      <c r="R53" s="98">
        <f t="shared" si="7"/>
        <v>1098608.1875</v>
      </c>
      <c r="S53" s="95">
        <f t="shared" si="7"/>
        <v>48.904190309694805</v>
      </c>
      <c r="T53" s="62">
        <f t="shared" si="7"/>
        <v>61.081993949205234</v>
      </c>
    </row>
    <row r="54" spans="1:20" ht="13.5" thickBot="1" x14ac:dyDescent="0.25">
      <c r="A54" s="63" t="s">
        <v>146</v>
      </c>
      <c r="B54" s="64"/>
      <c r="C54" s="65"/>
      <c r="D54" s="66"/>
      <c r="E54" s="67">
        <f>MEDIAN(E3:E50)</f>
        <v>406233</v>
      </c>
      <c r="F54" s="67">
        <f t="shared" ref="F54:K54" si="8">MEDIAN(F3:F50)</f>
        <v>108169</v>
      </c>
      <c r="G54" s="67">
        <f t="shared" si="8"/>
        <v>523147.5</v>
      </c>
      <c r="H54" s="79">
        <f t="shared" si="8"/>
        <v>0.71502438025125425</v>
      </c>
      <c r="I54" s="75">
        <f t="shared" si="8"/>
        <v>29744</v>
      </c>
      <c r="J54" s="67">
        <f t="shared" si="8"/>
        <v>3596</v>
      </c>
      <c r="K54" s="67">
        <f t="shared" si="8"/>
        <v>5846.5</v>
      </c>
      <c r="L54" s="69"/>
      <c r="M54" s="67">
        <f>MEDIAN(M3:M50)</f>
        <v>39540</v>
      </c>
      <c r="N54" s="79">
        <f t="shared" ref="N54:T54" si="9">MEDIAN(N3:N50)</f>
        <v>7.6962107914748487E-2</v>
      </c>
      <c r="O54" s="75">
        <f t="shared" si="9"/>
        <v>121239</v>
      </c>
      <c r="P54" s="67"/>
      <c r="Q54" s="79">
        <f t="shared" si="9"/>
        <v>0.20282076871100929</v>
      </c>
      <c r="R54" s="100">
        <f t="shared" si="9"/>
        <v>683596.5</v>
      </c>
      <c r="S54" s="96">
        <f t="shared" si="9"/>
        <v>37.044850920828708</v>
      </c>
      <c r="T54" s="70">
        <f t="shared" si="9"/>
        <v>46.306022908152961</v>
      </c>
    </row>
  </sheetData>
  <autoFilter ref="A2:T2"/>
  <mergeCells count="2">
    <mergeCell ref="E1:H1"/>
    <mergeCell ref="I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53"/>
  <sheetViews>
    <sheetView workbookViewId="0">
      <pane xSplit="4" ySplit="1" topLeftCell="E20" activePane="bottomRight" state="frozen"/>
      <selection pane="topRight" activeCell="E1" sqref="E1"/>
      <selection pane="bottomLeft" activeCell="A2" sqref="A2"/>
      <selection pane="bottomRight" activeCell="D54" sqref="D54"/>
    </sheetView>
  </sheetViews>
  <sheetFormatPr defaultRowHeight="12.75" x14ac:dyDescent="0.2"/>
  <cols>
    <col min="1" max="1" width="38.85546875" customWidth="1"/>
    <col min="2" max="2" width="18.7109375" customWidth="1"/>
    <col min="3" max="3" width="13" customWidth="1"/>
    <col min="4" max="4" width="12.28515625" customWidth="1"/>
    <col min="5" max="5" width="12.42578125" customWidth="1"/>
    <col min="6" max="6" width="12.5703125" customWidth="1"/>
    <col min="7" max="8" width="12.42578125" customWidth="1"/>
    <col min="9" max="9" width="11.28515625" customWidth="1"/>
    <col min="10" max="10" width="11.85546875" customWidth="1"/>
    <col min="11" max="11" width="12.42578125" customWidth="1"/>
    <col min="12" max="13" width="12.140625" customWidth="1"/>
    <col min="14" max="14" width="12.5703125" customWidth="1"/>
  </cols>
  <sheetData>
    <row r="1" spans="1:14" ht="67.5" customHeight="1" thickBot="1" x14ac:dyDescent="0.25">
      <c r="A1" s="114" t="s">
        <v>140</v>
      </c>
      <c r="B1" s="115" t="s">
        <v>141</v>
      </c>
      <c r="C1" s="115" t="s">
        <v>142</v>
      </c>
      <c r="D1" s="115" t="s">
        <v>143</v>
      </c>
      <c r="E1" s="116" t="s">
        <v>158</v>
      </c>
      <c r="F1" s="117" t="s">
        <v>265</v>
      </c>
      <c r="G1" s="118" t="s">
        <v>159</v>
      </c>
      <c r="H1" s="119" t="s">
        <v>265</v>
      </c>
      <c r="I1" s="120" t="s">
        <v>160</v>
      </c>
      <c r="J1" s="120" t="s">
        <v>266</v>
      </c>
      <c r="K1" s="121" t="s">
        <v>265</v>
      </c>
      <c r="L1" s="122" t="s">
        <v>162</v>
      </c>
      <c r="M1" s="123" t="s">
        <v>267</v>
      </c>
      <c r="N1" s="123" t="s">
        <v>268</v>
      </c>
    </row>
    <row r="2" spans="1:14" ht="13.5" thickBot="1" x14ac:dyDescent="0.25">
      <c r="A2" s="124" t="s">
        <v>6</v>
      </c>
      <c r="B2" s="49" t="s">
        <v>7</v>
      </c>
      <c r="C2" s="50">
        <v>8349</v>
      </c>
      <c r="D2" s="50">
        <v>3108</v>
      </c>
      <c r="E2" s="52">
        <v>4260</v>
      </c>
      <c r="F2" s="53">
        <f>E2/L2</f>
        <v>0.69973718791064388</v>
      </c>
      <c r="G2" s="52">
        <v>0</v>
      </c>
      <c r="H2" s="53">
        <f>G2/L2</f>
        <v>0</v>
      </c>
      <c r="I2" s="52">
        <v>1828</v>
      </c>
      <c r="J2" s="54" t="s">
        <v>168</v>
      </c>
      <c r="K2" s="55">
        <f>I2/L2</f>
        <v>0.30026281208935612</v>
      </c>
      <c r="L2" s="52">
        <v>6088</v>
      </c>
      <c r="M2" s="125">
        <f>L2/C2</f>
        <v>0.72918912444604145</v>
      </c>
      <c r="N2" s="126">
        <f>L2/D2</f>
        <v>1.9588159588159588</v>
      </c>
    </row>
    <row r="3" spans="1:14" ht="13.5" thickBot="1" x14ac:dyDescent="0.25">
      <c r="A3" s="124" t="s">
        <v>9</v>
      </c>
      <c r="B3" s="56" t="s">
        <v>10</v>
      </c>
      <c r="C3" s="3">
        <v>16068</v>
      </c>
      <c r="D3" s="3">
        <v>16310</v>
      </c>
      <c r="E3" s="4">
        <v>103794</v>
      </c>
      <c r="F3" s="29">
        <f t="shared" ref="F3:F49" si="0">E3/L3</f>
        <v>0.90766311334201988</v>
      </c>
      <c r="G3" s="4">
        <v>4883</v>
      </c>
      <c r="H3" s="29">
        <f t="shared" ref="H3:H49" si="1">G3/L3</f>
        <v>4.2701109721651379E-2</v>
      </c>
      <c r="I3" s="4">
        <v>5676</v>
      </c>
      <c r="J3" s="2" t="s">
        <v>170</v>
      </c>
      <c r="K3" s="30">
        <f t="shared" ref="K3:K49" si="2">I3/L3</f>
        <v>4.9635776936328736E-2</v>
      </c>
      <c r="L3" s="4">
        <v>114353</v>
      </c>
      <c r="M3" s="127">
        <f t="shared" ref="M3:M49" si="3">L3/C3</f>
        <v>7.1168160318645759</v>
      </c>
      <c r="N3" s="128">
        <f t="shared" ref="N3:N49" si="4">L3/D3</f>
        <v>7.0112201103617409</v>
      </c>
    </row>
    <row r="4" spans="1:14" ht="13.5" thickBot="1" x14ac:dyDescent="0.25">
      <c r="A4" s="124" t="s">
        <v>11</v>
      </c>
      <c r="B4" s="56" t="s">
        <v>12</v>
      </c>
      <c r="C4" s="3">
        <v>3473</v>
      </c>
      <c r="D4" s="3">
        <v>3492</v>
      </c>
      <c r="E4" s="4">
        <v>12876</v>
      </c>
      <c r="F4" s="29">
        <f t="shared" si="0"/>
        <v>0.78392694063926938</v>
      </c>
      <c r="G4" s="4">
        <v>1500</v>
      </c>
      <c r="H4" s="29">
        <f t="shared" si="1"/>
        <v>9.1324200913242004E-2</v>
      </c>
      <c r="I4" s="4">
        <v>2049</v>
      </c>
      <c r="J4" s="2" t="s">
        <v>172</v>
      </c>
      <c r="K4" s="30">
        <f t="shared" si="2"/>
        <v>0.12474885844748858</v>
      </c>
      <c r="L4" s="4">
        <v>16425</v>
      </c>
      <c r="M4" s="127">
        <f t="shared" si="3"/>
        <v>4.7293406276993952</v>
      </c>
      <c r="N4" s="128">
        <f t="shared" si="4"/>
        <v>4.7036082474226806</v>
      </c>
    </row>
    <row r="5" spans="1:14" ht="13.5" thickBot="1" x14ac:dyDescent="0.25">
      <c r="A5" s="124" t="s">
        <v>14</v>
      </c>
      <c r="B5" s="56" t="s">
        <v>15</v>
      </c>
      <c r="C5" s="3">
        <v>19408</v>
      </c>
      <c r="D5" s="3">
        <v>19376</v>
      </c>
      <c r="E5" s="4">
        <v>6034</v>
      </c>
      <c r="F5" s="29">
        <f t="shared" si="0"/>
        <v>0.50062225172156305</v>
      </c>
      <c r="G5" s="4">
        <v>6019</v>
      </c>
      <c r="H5" s="29">
        <f t="shared" si="1"/>
        <v>0.49937774827843689</v>
      </c>
      <c r="I5" s="4">
        <v>0</v>
      </c>
      <c r="J5" s="2" t="s">
        <v>53</v>
      </c>
      <c r="K5" s="30">
        <f t="shared" si="2"/>
        <v>0</v>
      </c>
      <c r="L5" s="4">
        <v>12053</v>
      </c>
      <c r="M5" s="127">
        <f t="shared" si="3"/>
        <v>0.62103256389117889</v>
      </c>
      <c r="N5" s="128">
        <f t="shared" si="4"/>
        <v>0.62205821635012382</v>
      </c>
    </row>
    <row r="6" spans="1:14" ht="13.5" thickBot="1" x14ac:dyDescent="0.25">
      <c r="A6" s="124" t="s">
        <v>17</v>
      </c>
      <c r="B6" s="56" t="s">
        <v>18</v>
      </c>
      <c r="C6" s="3">
        <v>8199</v>
      </c>
      <c r="D6" s="3">
        <v>7708</v>
      </c>
      <c r="E6" s="4">
        <v>10903</v>
      </c>
      <c r="F6" s="29">
        <f t="shared" si="0"/>
        <v>0.7277885321407116</v>
      </c>
      <c r="G6" s="4">
        <v>0</v>
      </c>
      <c r="H6" s="22">
        <f t="shared" si="1"/>
        <v>0</v>
      </c>
      <c r="I6" s="4">
        <v>4078</v>
      </c>
      <c r="J6" s="2" t="s">
        <v>175</v>
      </c>
      <c r="K6" s="30">
        <f t="shared" si="2"/>
        <v>0.27221146785928846</v>
      </c>
      <c r="L6" s="4">
        <v>14981</v>
      </c>
      <c r="M6" s="127">
        <f t="shared" si="3"/>
        <v>1.8271740456153189</v>
      </c>
      <c r="N6" s="128">
        <f t="shared" si="4"/>
        <v>1.9435651271406331</v>
      </c>
    </row>
    <row r="7" spans="1:14" ht="13.5" thickBot="1" x14ac:dyDescent="0.25">
      <c r="A7" s="124" t="s">
        <v>20</v>
      </c>
      <c r="B7" s="56" t="s">
        <v>21</v>
      </c>
      <c r="C7" s="3">
        <v>35429</v>
      </c>
      <c r="D7" s="3">
        <v>35014</v>
      </c>
      <c r="E7" s="4">
        <v>114694</v>
      </c>
      <c r="F7" s="29">
        <f t="shared" si="0"/>
        <v>0.62421560783929553</v>
      </c>
      <c r="G7" s="4">
        <v>15352</v>
      </c>
      <c r="H7" s="22">
        <f t="shared" si="1"/>
        <v>8.355239168176945E-2</v>
      </c>
      <c r="I7" s="4">
        <v>53695</v>
      </c>
      <c r="J7" s="2" t="s">
        <v>177</v>
      </c>
      <c r="K7" s="30">
        <f t="shared" si="2"/>
        <v>0.29223200047893505</v>
      </c>
      <c r="L7" s="4">
        <v>183741</v>
      </c>
      <c r="M7" s="127">
        <f t="shared" si="3"/>
        <v>5.1861751672358798</v>
      </c>
      <c r="N7" s="128">
        <f t="shared" si="4"/>
        <v>5.2476437996230079</v>
      </c>
    </row>
    <row r="8" spans="1:14" ht="13.5" thickBot="1" x14ac:dyDescent="0.25">
      <c r="A8" s="124" t="s">
        <v>23</v>
      </c>
      <c r="B8" s="56" t="s">
        <v>24</v>
      </c>
      <c r="C8" s="3">
        <v>79960</v>
      </c>
      <c r="D8" s="3">
        <v>80387</v>
      </c>
      <c r="E8" s="4">
        <v>128429</v>
      </c>
      <c r="F8" s="29">
        <f t="shared" si="0"/>
        <v>0.74952144174428648</v>
      </c>
      <c r="G8" s="4">
        <v>10276</v>
      </c>
      <c r="H8" s="22">
        <f t="shared" si="1"/>
        <v>5.997151994770876E-2</v>
      </c>
      <c r="I8" s="4">
        <v>32643</v>
      </c>
      <c r="J8" s="2" t="s">
        <v>179</v>
      </c>
      <c r="K8" s="30">
        <f t="shared" si="2"/>
        <v>0.19050703830800475</v>
      </c>
      <c r="L8" s="4">
        <v>171348</v>
      </c>
      <c r="M8" s="127">
        <f t="shared" si="3"/>
        <v>2.1429214607303653</v>
      </c>
      <c r="N8" s="128">
        <f t="shared" si="4"/>
        <v>2.1315386816276263</v>
      </c>
    </row>
    <row r="9" spans="1:14" ht="13.5" thickBot="1" x14ac:dyDescent="0.25">
      <c r="A9" s="124" t="s">
        <v>26</v>
      </c>
      <c r="B9" s="56" t="s">
        <v>27</v>
      </c>
      <c r="C9" s="3">
        <v>8087</v>
      </c>
      <c r="D9" s="3">
        <v>7827</v>
      </c>
      <c r="E9" s="4">
        <v>19271</v>
      </c>
      <c r="F9" s="29">
        <f t="shared" si="0"/>
        <v>0.70820624012347944</v>
      </c>
      <c r="G9" s="4">
        <v>7070</v>
      </c>
      <c r="H9" s="22">
        <f t="shared" si="1"/>
        <v>0.25982139575906804</v>
      </c>
      <c r="I9" s="4">
        <v>870</v>
      </c>
      <c r="J9" s="2" t="s">
        <v>181</v>
      </c>
      <c r="K9" s="30">
        <f t="shared" si="2"/>
        <v>3.1972364117452502E-2</v>
      </c>
      <c r="L9" s="4">
        <v>27211</v>
      </c>
      <c r="M9" s="129">
        <f t="shared" si="3"/>
        <v>3.3647829850377149</v>
      </c>
      <c r="N9" s="128">
        <f t="shared" si="4"/>
        <v>3.4765555129679315</v>
      </c>
    </row>
    <row r="10" spans="1:14" ht="13.5" thickBot="1" x14ac:dyDescent="0.25">
      <c r="A10" s="124" t="s">
        <v>29</v>
      </c>
      <c r="B10" s="56" t="s">
        <v>30</v>
      </c>
      <c r="C10" s="3">
        <v>33946</v>
      </c>
      <c r="D10" s="3">
        <v>33506</v>
      </c>
      <c r="E10" s="4">
        <v>80362</v>
      </c>
      <c r="F10" s="29">
        <f t="shared" si="0"/>
        <v>0.57117067172718683</v>
      </c>
      <c r="G10" s="4">
        <v>23827</v>
      </c>
      <c r="H10" s="22">
        <f t="shared" si="1"/>
        <v>0.16934973737890643</v>
      </c>
      <c r="I10" s="4">
        <v>36508</v>
      </c>
      <c r="J10" s="2" t="s">
        <v>183</v>
      </c>
      <c r="K10" s="30">
        <f t="shared" si="2"/>
        <v>0.25947959089390676</v>
      </c>
      <c r="L10" s="4">
        <v>140697</v>
      </c>
      <c r="M10" s="129">
        <f t="shared" si="3"/>
        <v>4.1447298650798325</v>
      </c>
      <c r="N10" s="128">
        <f t="shared" si="4"/>
        <v>4.1991583596967708</v>
      </c>
    </row>
    <row r="11" spans="1:14" ht="13.5" thickBot="1" x14ac:dyDescent="0.25">
      <c r="A11" s="124" t="s">
        <v>32</v>
      </c>
      <c r="B11" s="56" t="s">
        <v>33</v>
      </c>
      <c r="C11" s="3">
        <v>26673</v>
      </c>
      <c r="D11" s="3">
        <v>1090</v>
      </c>
      <c r="E11" s="4">
        <v>3065</v>
      </c>
      <c r="F11" s="29">
        <f t="shared" si="0"/>
        <v>0.73255258126195033</v>
      </c>
      <c r="G11" s="4">
        <v>0</v>
      </c>
      <c r="H11" s="22">
        <f t="shared" si="1"/>
        <v>0</v>
      </c>
      <c r="I11" s="4">
        <v>1119</v>
      </c>
      <c r="J11" s="2" t="s">
        <v>185</v>
      </c>
      <c r="K11" s="30">
        <f t="shared" si="2"/>
        <v>0.26744741873804972</v>
      </c>
      <c r="L11" s="4">
        <v>4184</v>
      </c>
      <c r="M11" s="129">
        <f t="shared" si="3"/>
        <v>0.15686274509803921</v>
      </c>
      <c r="N11" s="128">
        <f t="shared" si="4"/>
        <v>3.8385321100917431</v>
      </c>
    </row>
    <row r="12" spans="1:14" ht="13.5" thickBot="1" x14ac:dyDescent="0.25">
      <c r="A12" s="124" t="s">
        <v>35</v>
      </c>
      <c r="B12" s="56" t="s">
        <v>36</v>
      </c>
      <c r="C12" s="3">
        <v>13270</v>
      </c>
      <c r="D12" s="3">
        <v>13146</v>
      </c>
      <c r="E12" s="4">
        <v>55949</v>
      </c>
      <c r="F12" s="29">
        <f t="shared" si="0"/>
        <v>0.74598666666666669</v>
      </c>
      <c r="G12" s="4">
        <v>7429</v>
      </c>
      <c r="H12" s="22">
        <f t="shared" si="1"/>
        <v>9.9053333333333327E-2</v>
      </c>
      <c r="I12" s="4">
        <v>11622</v>
      </c>
      <c r="J12" s="2" t="s">
        <v>187</v>
      </c>
      <c r="K12" s="30">
        <f t="shared" si="2"/>
        <v>0.15495999999999999</v>
      </c>
      <c r="L12" s="4">
        <v>75000</v>
      </c>
      <c r="M12" s="129">
        <f t="shared" si="3"/>
        <v>5.651846269781462</v>
      </c>
      <c r="N12" s="128">
        <f t="shared" si="4"/>
        <v>5.7051574623459604</v>
      </c>
    </row>
    <row r="13" spans="1:14" ht="13.5" thickBot="1" x14ac:dyDescent="0.25">
      <c r="A13" s="124" t="s">
        <v>38</v>
      </c>
      <c r="B13" s="56" t="s">
        <v>39</v>
      </c>
      <c r="C13" s="3">
        <v>45342</v>
      </c>
      <c r="D13" s="3">
        <v>47037</v>
      </c>
      <c r="E13" s="4">
        <v>170000</v>
      </c>
      <c r="F13" s="29">
        <f t="shared" si="0"/>
        <v>0.65384615384615385</v>
      </c>
      <c r="G13" s="4">
        <v>90000</v>
      </c>
      <c r="H13" s="22">
        <f t="shared" si="1"/>
        <v>0.34615384615384615</v>
      </c>
      <c r="I13" s="4">
        <v>0</v>
      </c>
      <c r="J13" s="2" t="s">
        <v>53</v>
      </c>
      <c r="K13" s="30">
        <f t="shared" si="2"/>
        <v>0</v>
      </c>
      <c r="L13" s="4">
        <v>260000</v>
      </c>
      <c r="M13" s="129">
        <f t="shared" si="3"/>
        <v>5.734197873935865</v>
      </c>
      <c r="N13" s="128">
        <f t="shared" si="4"/>
        <v>5.5275634075302422</v>
      </c>
    </row>
    <row r="14" spans="1:14" ht="13.5" thickBot="1" x14ac:dyDescent="0.25">
      <c r="A14" s="124" t="s">
        <v>41</v>
      </c>
      <c r="B14" s="56" t="s">
        <v>42</v>
      </c>
      <c r="C14" s="3">
        <v>21640</v>
      </c>
      <c r="D14" s="3">
        <v>7263</v>
      </c>
      <c r="E14" s="4">
        <v>43922</v>
      </c>
      <c r="F14" s="29">
        <f t="shared" si="0"/>
        <v>0.6844738113419252</v>
      </c>
      <c r="G14" s="4">
        <v>0</v>
      </c>
      <c r="H14" s="22">
        <f t="shared" si="1"/>
        <v>0</v>
      </c>
      <c r="I14" s="4">
        <v>20247</v>
      </c>
      <c r="J14" s="2" t="s">
        <v>190</v>
      </c>
      <c r="K14" s="30">
        <f t="shared" si="2"/>
        <v>0.31552618865807475</v>
      </c>
      <c r="L14" s="4">
        <v>64169</v>
      </c>
      <c r="M14" s="129">
        <f t="shared" si="3"/>
        <v>2.9652957486136784</v>
      </c>
      <c r="N14" s="128">
        <f t="shared" si="4"/>
        <v>8.8350543852402588</v>
      </c>
    </row>
    <row r="15" spans="1:14" ht="13.5" thickBot="1" x14ac:dyDescent="0.25">
      <c r="A15" s="124" t="s">
        <v>44</v>
      </c>
      <c r="B15" s="56" t="s">
        <v>45</v>
      </c>
      <c r="C15" s="3">
        <v>6574</v>
      </c>
      <c r="D15" s="3">
        <v>6425</v>
      </c>
      <c r="E15" s="4">
        <v>16900</v>
      </c>
      <c r="F15" s="29">
        <f t="shared" si="0"/>
        <v>0.56521739130434778</v>
      </c>
      <c r="G15" s="4">
        <v>0</v>
      </c>
      <c r="H15" s="22">
        <f t="shared" si="1"/>
        <v>0</v>
      </c>
      <c r="I15" s="4">
        <v>13000</v>
      </c>
      <c r="J15" s="2" t="s">
        <v>192</v>
      </c>
      <c r="K15" s="30">
        <f t="shared" si="2"/>
        <v>0.43478260869565216</v>
      </c>
      <c r="L15" s="4">
        <v>29900</v>
      </c>
      <c r="M15" s="129">
        <f t="shared" si="3"/>
        <v>4.5482202616367511</v>
      </c>
      <c r="N15" s="128">
        <f t="shared" si="4"/>
        <v>4.6536964980544751</v>
      </c>
    </row>
    <row r="16" spans="1:14" ht="13.5" thickBot="1" x14ac:dyDescent="0.25">
      <c r="A16" s="124" t="s">
        <v>47</v>
      </c>
      <c r="B16" s="56" t="s">
        <v>48</v>
      </c>
      <c r="C16" s="3">
        <v>10286</v>
      </c>
      <c r="D16" s="3">
        <v>10611</v>
      </c>
      <c r="E16" s="4">
        <v>12222</v>
      </c>
      <c r="F16" s="29">
        <f t="shared" si="0"/>
        <v>0.45111283357324772</v>
      </c>
      <c r="G16" s="4">
        <v>14246</v>
      </c>
      <c r="H16" s="22">
        <f t="shared" si="1"/>
        <v>0.52581847709740526</v>
      </c>
      <c r="I16" s="4">
        <v>625</v>
      </c>
      <c r="J16" s="2" t="s">
        <v>193</v>
      </c>
      <c r="K16" s="30">
        <f t="shared" si="2"/>
        <v>2.3068689329347063E-2</v>
      </c>
      <c r="L16" s="4">
        <v>27093</v>
      </c>
      <c r="M16" s="129">
        <f t="shared" si="3"/>
        <v>2.6339685008749756</v>
      </c>
      <c r="N16" s="128">
        <f t="shared" si="4"/>
        <v>2.553293751767034</v>
      </c>
    </row>
    <row r="17" spans="1:14" ht="13.5" thickBot="1" x14ac:dyDescent="0.25">
      <c r="A17" s="124" t="s">
        <v>50</v>
      </c>
      <c r="B17" s="56" t="s">
        <v>51</v>
      </c>
      <c r="C17" s="3">
        <v>9773</v>
      </c>
      <c r="D17" s="3">
        <v>4040</v>
      </c>
      <c r="E17" s="4">
        <v>11136</v>
      </c>
      <c r="F17" s="29">
        <f t="shared" si="0"/>
        <v>0.91316113161131607</v>
      </c>
      <c r="G17" s="4">
        <v>0</v>
      </c>
      <c r="H17" s="22">
        <f t="shared" si="1"/>
        <v>0</v>
      </c>
      <c r="I17" s="4">
        <v>1059</v>
      </c>
      <c r="J17" s="2" t="s">
        <v>195</v>
      </c>
      <c r="K17" s="30">
        <f t="shared" si="2"/>
        <v>8.683886838868389E-2</v>
      </c>
      <c r="L17" s="4">
        <v>12195</v>
      </c>
      <c r="M17" s="129">
        <f t="shared" si="3"/>
        <v>1.2478256420751048</v>
      </c>
      <c r="N17" s="128">
        <f t="shared" si="4"/>
        <v>3.0185643564356437</v>
      </c>
    </row>
    <row r="18" spans="1:14" ht="13.5" thickBot="1" x14ac:dyDescent="0.25">
      <c r="A18" s="124" t="s">
        <v>54</v>
      </c>
      <c r="B18" s="56" t="s">
        <v>42</v>
      </c>
      <c r="C18" s="3">
        <v>21640</v>
      </c>
      <c r="D18" s="3">
        <v>14167</v>
      </c>
      <c r="E18" s="4">
        <v>77500</v>
      </c>
      <c r="F18" s="29">
        <f t="shared" si="0"/>
        <v>0.66275569542313739</v>
      </c>
      <c r="G18" s="4">
        <v>20578</v>
      </c>
      <c r="H18" s="22">
        <f t="shared" si="1"/>
        <v>0.17597660258602996</v>
      </c>
      <c r="I18" s="4">
        <v>18858</v>
      </c>
      <c r="J18" s="2" t="s">
        <v>197</v>
      </c>
      <c r="K18" s="30">
        <f t="shared" si="2"/>
        <v>0.1612677019908326</v>
      </c>
      <c r="L18" s="4">
        <v>116936</v>
      </c>
      <c r="M18" s="129">
        <f t="shared" si="3"/>
        <v>5.4036968576709796</v>
      </c>
      <c r="N18" s="128">
        <f t="shared" si="4"/>
        <v>8.2541116679607534</v>
      </c>
    </row>
    <row r="19" spans="1:14" ht="13.5" thickBot="1" x14ac:dyDescent="0.25">
      <c r="A19" s="124" t="s">
        <v>56</v>
      </c>
      <c r="B19" s="56" t="s">
        <v>51</v>
      </c>
      <c r="C19" s="3">
        <v>9773</v>
      </c>
      <c r="D19" s="3">
        <v>5706</v>
      </c>
      <c r="E19" s="4">
        <v>13621</v>
      </c>
      <c r="F19" s="29">
        <f t="shared" si="0"/>
        <v>0.886379904991215</v>
      </c>
      <c r="G19" s="4">
        <v>0</v>
      </c>
      <c r="H19" s="22">
        <f t="shared" si="1"/>
        <v>0</v>
      </c>
      <c r="I19" s="4">
        <v>1746</v>
      </c>
      <c r="J19" s="2" t="s">
        <v>199</v>
      </c>
      <c r="K19" s="30">
        <f t="shared" si="2"/>
        <v>0.11362009500878506</v>
      </c>
      <c r="L19" s="4">
        <v>15367</v>
      </c>
      <c r="M19" s="129">
        <f t="shared" si="3"/>
        <v>1.5723933285582727</v>
      </c>
      <c r="N19" s="128">
        <f t="shared" si="4"/>
        <v>2.693130038555906</v>
      </c>
    </row>
    <row r="20" spans="1:14" ht="13.5" thickBot="1" x14ac:dyDescent="0.25">
      <c r="A20" s="124" t="s">
        <v>58</v>
      </c>
      <c r="B20" s="56" t="s">
        <v>59</v>
      </c>
      <c r="C20" s="3">
        <v>10326</v>
      </c>
      <c r="D20" s="3">
        <v>4391</v>
      </c>
      <c r="E20" s="4">
        <v>23876</v>
      </c>
      <c r="F20" s="29">
        <f t="shared" si="0"/>
        <v>0.81591087721696343</v>
      </c>
      <c r="G20" s="4">
        <v>1157</v>
      </c>
      <c r="H20" s="22">
        <f t="shared" si="1"/>
        <v>3.9537983118613951E-2</v>
      </c>
      <c r="I20" s="4">
        <v>4230</v>
      </c>
      <c r="J20" s="2" t="s">
        <v>200</v>
      </c>
      <c r="K20" s="30">
        <f t="shared" si="2"/>
        <v>0.14455113966442265</v>
      </c>
      <c r="L20" s="4">
        <v>29263</v>
      </c>
      <c r="M20" s="129">
        <f t="shared" si="3"/>
        <v>2.8339143908580282</v>
      </c>
      <c r="N20" s="128">
        <f t="shared" si="4"/>
        <v>6.6643133682532456</v>
      </c>
    </row>
    <row r="21" spans="1:14" ht="13.5" thickBot="1" x14ac:dyDescent="0.25">
      <c r="A21" s="124" t="s">
        <v>61</v>
      </c>
      <c r="B21" s="56" t="s">
        <v>62</v>
      </c>
      <c r="C21" s="3">
        <v>1093</v>
      </c>
      <c r="D21" s="3">
        <v>1051</v>
      </c>
      <c r="E21" s="4">
        <v>16540</v>
      </c>
      <c r="F21" s="29">
        <f t="shared" si="0"/>
        <v>0.58913624220837046</v>
      </c>
      <c r="G21" s="4">
        <v>5518</v>
      </c>
      <c r="H21" s="22">
        <f t="shared" si="1"/>
        <v>0.19654496883348174</v>
      </c>
      <c r="I21" s="4">
        <v>6017</v>
      </c>
      <c r="J21" s="2" t="s">
        <v>202</v>
      </c>
      <c r="K21" s="30">
        <f t="shared" si="2"/>
        <v>0.21431878895814782</v>
      </c>
      <c r="L21" s="4">
        <v>28075</v>
      </c>
      <c r="M21" s="129">
        <f t="shared" si="3"/>
        <v>25.686184812442818</v>
      </c>
      <c r="N21" s="128">
        <f t="shared" si="4"/>
        <v>26.712654614652713</v>
      </c>
    </row>
    <row r="22" spans="1:14" ht="13.5" thickBot="1" x14ac:dyDescent="0.25">
      <c r="A22" s="124" t="s">
        <v>64</v>
      </c>
      <c r="B22" s="56" t="s">
        <v>65</v>
      </c>
      <c r="C22" s="3">
        <v>5451</v>
      </c>
      <c r="D22" s="3">
        <v>5405</v>
      </c>
      <c r="E22" s="4">
        <v>30000</v>
      </c>
      <c r="F22" s="29">
        <f t="shared" si="0"/>
        <v>0.58823529411764708</v>
      </c>
      <c r="G22" s="4">
        <v>17500</v>
      </c>
      <c r="H22" s="22">
        <f t="shared" si="1"/>
        <v>0.34313725490196079</v>
      </c>
      <c r="I22" s="4">
        <v>3500</v>
      </c>
      <c r="J22" s="2" t="s">
        <v>204</v>
      </c>
      <c r="K22" s="30">
        <f t="shared" si="2"/>
        <v>6.8627450980392163E-2</v>
      </c>
      <c r="L22" s="4">
        <v>51000</v>
      </c>
      <c r="M22" s="129">
        <f t="shared" si="3"/>
        <v>9.3560814529444141</v>
      </c>
      <c r="N22" s="128">
        <f t="shared" si="4"/>
        <v>9.4357076780758558</v>
      </c>
    </row>
    <row r="23" spans="1:14" ht="13.5" thickBot="1" x14ac:dyDescent="0.25">
      <c r="A23" s="124" t="s">
        <v>67</v>
      </c>
      <c r="B23" s="56" t="s">
        <v>68</v>
      </c>
      <c r="C23" s="3">
        <v>15762</v>
      </c>
      <c r="D23" s="3">
        <v>14055</v>
      </c>
      <c r="E23" s="4">
        <v>34277</v>
      </c>
      <c r="F23" s="29">
        <f t="shared" si="0"/>
        <v>0.87167815273504057</v>
      </c>
      <c r="G23" s="4">
        <v>0</v>
      </c>
      <c r="H23" s="22">
        <f t="shared" si="1"/>
        <v>0</v>
      </c>
      <c r="I23" s="4">
        <v>5046</v>
      </c>
      <c r="J23" s="2" t="s">
        <v>206</v>
      </c>
      <c r="K23" s="30">
        <f t="shared" si="2"/>
        <v>0.12832184726495943</v>
      </c>
      <c r="L23" s="4">
        <v>39323</v>
      </c>
      <c r="M23" s="129">
        <f t="shared" si="3"/>
        <v>2.4947976145159245</v>
      </c>
      <c r="N23" s="128">
        <f t="shared" si="4"/>
        <v>2.7977943792244755</v>
      </c>
    </row>
    <row r="24" spans="1:14" ht="13.5" thickBot="1" x14ac:dyDescent="0.25">
      <c r="A24" s="124" t="s">
        <v>70</v>
      </c>
      <c r="B24" s="56" t="s">
        <v>7</v>
      </c>
      <c r="C24" s="3">
        <v>8349</v>
      </c>
      <c r="D24" s="3">
        <v>5080</v>
      </c>
      <c r="E24" s="4">
        <v>15414</v>
      </c>
      <c r="F24" s="29">
        <f t="shared" si="0"/>
        <v>0.91212497780933788</v>
      </c>
      <c r="G24" s="4">
        <v>0</v>
      </c>
      <c r="H24" s="22">
        <f t="shared" si="1"/>
        <v>0</v>
      </c>
      <c r="I24" s="4">
        <v>1485</v>
      </c>
      <c r="J24" s="2" t="s">
        <v>208</v>
      </c>
      <c r="K24" s="30">
        <f t="shared" si="2"/>
        <v>8.7875022190662164E-2</v>
      </c>
      <c r="L24" s="4">
        <v>16899</v>
      </c>
      <c r="M24" s="129">
        <f t="shared" si="3"/>
        <v>2.0240747394897594</v>
      </c>
      <c r="N24" s="128">
        <f t="shared" si="4"/>
        <v>3.3265748031496063</v>
      </c>
    </row>
    <row r="25" spans="1:14" ht="13.5" thickBot="1" x14ac:dyDescent="0.25">
      <c r="A25" s="124" t="s">
        <v>72</v>
      </c>
      <c r="B25" s="56" t="s">
        <v>73</v>
      </c>
      <c r="C25" s="3">
        <v>4633</v>
      </c>
      <c r="D25" s="3">
        <v>4606</v>
      </c>
      <c r="E25" s="4">
        <v>10066</v>
      </c>
      <c r="F25" s="29">
        <f t="shared" si="0"/>
        <v>0.72878656240949902</v>
      </c>
      <c r="G25" s="4">
        <v>677</v>
      </c>
      <c r="H25" s="22">
        <f t="shared" si="1"/>
        <v>4.9015348971908484E-2</v>
      </c>
      <c r="I25" s="4">
        <v>3069</v>
      </c>
      <c r="J25" s="2" t="s">
        <v>210</v>
      </c>
      <c r="K25" s="30">
        <f t="shared" si="2"/>
        <v>0.22219808861859253</v>
      </c>
      <c r="L25" s="4">
        <v>13812</v>
      </c>
      <c r="M25" s="129">
        <f t="shared" si="3"/>
        <v>2.981221670623786</v>
      </c>
      <c r="N25" s="128">
        <f t="shared" si="4"/>
        <v>2.9986973512809381</v>
      </c>
    </row>
    <row r="26" spans="1:14" ht="13.5" thickBot="1" x14ac:dyDescent="0.25">
      <c r="A26" s="124" t="s">
        <v>75</v>
      </c>
      <c r="B26" s="56" t="s">
        <v>76</v>
      </c>
      <c r="C26" s="3">
        <v>21444</v>
      </c>
      <c r="D26" s="3">
        <v>21105</v>
      </c>
      <c r="E26" s="4">
        <v>103362</v>
      </c>
      <c r="F26" s="29">
        <f t="shared" si="0"/>
        <v>0.64826522164521716</v>
      </c>
      <c r="G26" s="4">
        <v>31054</v>
      </c>
      <c r="H26" s="22">
        <f t="shared" si="1"/>
        <v>0.1947643059632222</v>
      </c>
      <c r="I26" s="4">
        <v>25028</v>
      </c>
      <c r="J26" s="2" t="s">
        <v>212</v>
      </c>
      <c r="K26" s="30">
        <f t="shared" si="2"/>
        <v>0.15697047239156067</v>
      </c>
      <c r="L26" s="4">
        <v>159444</v>
      </c>
      <c r="M26" s="129">
        <f t="shared" si="3"/>
        <v>7.435366536094012</v>
      </c>
      <c r="N26" s="128">
        <f t="shared" si="4"/>
        <v>7.554797441364606</v>
      </c>
    </row>
    <row r="27" spans="1:14" ht="13.5" thickBot="1" x14ac:dyDescent="0.25">
      <c r="A27" s="124" t="s">
        <v>78</v>
      </c>
      <c r="B27" s="56" t="s">
        <v>79</v>
      </c>
      <c r="C27" s="3">
        <v>6615</v>
      </c>
      <c r="D27" s="3">
        <v>6135</v>
      </c>
      <c r="E27" s="4">
        <v>20820</v>
      </c>
      <c r="F27" s="29">
        <f t="shared" si="0"/>
        <v>0.72409835495426567</v>
      </c>
      <c r="G27" s="4">
        <v>1457</v>
      </c>
      <c r="H27" s="22">
        <f t="shared" si="1"/>
        <v>5.0672973254964698E-2</v>
      </c>
      <c r="I27" s="4">
        <v>6476</v>
      </c>
      <c r="J27" s="2" t="s">
        <v>214</v>
      </c>
      <c r="K27" s="30">
        <f t="shared" si="2"/>
        <v>0.22522867179076966</v>
      </c>
      <c r="L27" s="4">
        <v>28753</v>
      </c>
      <c r="M27" s="129">
        <f t="shared" si="3"/>
        <v>4.3466364323507181</v>
      </c>
      <c r="N27" s="128">
        <f t="shared" si="4"/>
        <v>4.6867155664221682</v>
      </c>
    </row>
    <row r="28" spans="1:14" ht="13.5" thickBot="1" x14ac:dyDescent="0.25">
      <c r="A28" s="124" t="s">
        <v>81</v>
      </c>
      <c r="B28" s="56" t="s">
        <v>82</v>
      </c>
      <c r="C28" s="3">
        <v>28780</v>
      </c>
      <c r="D28" s="3">
        <v>28769</v>
      </c>
      <c r="E28" s="4">
        <v>14004</v>
      </c>
      <c r="F28" s="29">
        <f t="shared" si="0"/>
        <v>0.9178136059771923</v>
      </c>
      <c r="G28" s="4">
        <v>0</v>
      </c>
      <c r="H28" s="22">
        <f t="shared" si="1"/>
        <v>0</v>
      </c>
      <c r="I28" s="4">
        <v>1254</v>
      </c>
      <c r="J28" s="2" t="s">
        <v>216</v>
      </c>
      <c r="K28" s="30">
        <f t="shared" si="2"/>
        <v>8.218639402280771E-2</v>
      </c>
      <c r="L28" s="4">
        <v>15258</v>
      </c>
      <c r="M28" s="127">
        <f t="shared" si="3"/>
        <v>0.53015983321751214</v>
      </c>
      <c r="N28" s="128">
        <f t="shared" si="4"/>
        <v>0.53036254301505092</v>
      </c>
    </row>
    <row r="29" spans="1:14" ht="13.5" thickBot="1" x14ac:dyDescent="0.25">
      <c r="A29" s="124" t="s">
        <v>84</v>
      </c>
      <c r="B29" s="56" t="s">
        <v>85</v>
      </c>
      <c r="C29" s="3">
        <v>15934</v>
      </c>
      <c r="D29" s="3">
        <v>15868</v>
      </c>
      <c r="E29" s="4">
        <v>44970</v>
      </c>
      <c r="F29" s="29">
        <f t="shared" si="0"/>
        <v>0.76560318703394736</v>
      </c>
      <c r="G29" s="4">
        <v>9848</v>
      </c>
      <c r="H29" s="22">
        <f t="shared" si="1"/>
        <v>0.16765977731621778</v>
      </c>
      <c r="I29" s="4">
        <v>3920</v>
      </c>
      <c r="J29" s="2" t="s">
        <v>193</v>
      </c>
      <c r="K29" s="30">
        <f t="shared" si="2"/>
        <v>6.6737035649834867E-2</v>
      </c>
      <c r="L29" s="4">
        <v>58738</v>
      </c>
      <c r="M29" s="129">
        <f t="shared" si="3"/>
        <v>3.6863311158528931</v>
      </c>
      <c r="N29" s="128">
        <f t="shared" si="4"/>
        <v>3.7016637257373328</v>
      </c>
    </row>
    <row r="30" spans="1:14" ht="13.5" thickBot="1" x14ac:dyDescent="0.25">
      <c r="A30" s="124" t="s">
        <v>87</v>
      </c>
      <c r="B30" s="56" t="s">
        <v>88</v>
      </c>
      <c r="C30" s="3">
        <v>15282</v>
      </c>
      <c r="D30" s="3">
        <v>16150</v>
      </c>
      <c r="E30" s="4">
        <v>64559</v>
      </c>
      <c r="F30" s="29">
        <f t="shared" si="0"/>
        <v>0.67801256065029725</v>
      </c>
      <c r="G30" s="4">
        <v>18795</v>
      </c>
      <c r="H30" s="22">
        <f t="shared" si="1"/>
        <v>0.19738914911046232</v>
      </c>
      <c r="I30" s="4">
        <v>11864</v>
      </c>
      <c r="J30" s="2" t="s">
        <v>219</v>
      </c>
      <c r="K30" s="30">
        <f t="shared" si="2"/>
        <v>0.12459829023924048</v>
      </c>
      <c r="L30" s="4">
        <v>95218</v>
      </c>
      <c r="M30" s="129">
        <f t="shared" si="3"/>
        <v>6.2307289621777251</v>
      </c>
      <c r="N30" s="128">
        <f t="shared" si="4"/>
        <v>5.8958513931888543</v>
      </c>
    </row>
    <row r="31" spans="1:14" ht="13.5" thickBot="1" x14ac:dyDescent="0.25">
      <c r="A31" s="124" t="s">
        <v>90</v>
      </c>
      <c r="B31" s="56" t="s">
        <v>91</v>
      </c>
      <c r="C31" s="3">
        <v>23373</v>
      </c>
      <c r="D31" s="3">
        <v>24672</v>
      </c>
      <c r="E31" s="4">
        <v>126475</v>
      </c>
      <c r="F31" s="29">
        <f t="shared" si="0"/>
        <v>0.49055732897885729</v>
      </c>
      <c r="G31" s="4">
        <v>78205</v>
      </c>
      <c r="H31" s="22">
        <f t="shared" si="1"/>
        <v>0.30333295839329144</v>
      </c>
      <c r="I31" s="4">
        <v>53139</v>
      </c>
      <c r="J31" s="2" t="s">
        <v>221</v>
      </c>
      <c r="K31" s="30">
        <f t="shared" si="2"/>
        <v>0.20610971262785133</v>
      </c>
      <c r="L31" s="4">
        <v>257819</v>
      </c>
      <c r="M31" s="129">
        <f t="shared" si="3"/>
        <v>11.030633637102639</v>
      </c>
      <c r="N31" s="128">
        <f t="shared" si="4"/>
        <v>10.449862191958495</v>
      </c>
    </row>
    <row r="32" spans="1:14" ht="13.5" thickBot="1" x14ac:dyDescent="0.25">
      <c r="A32" s="124" t="s">
        <v>93</v>
      </c>
      <c r="B32" s="56" t="s">
        <v>33</v>
      </c>
      <c r="C32" s="3">
        <v>26673</v>
      </c>
      <c r="D32" s="3">
        <v>24487</v>
      </c>
      <c r="E32" s="4">
        <v>60709</v>
      </c>
      <c r="F32" s="29">
        <f t="shared" si="0"/>
        <v>0.38846550080305098</v>
      </c>
      <c r="G32" s="4">
        <v>58838</v>
      </c>
      <c r="H32" s="22">
        <f t="shared" si="1"/>
        <v>0.37649332283928105</v>
      </c>
      <c r="I32" s="4">
        <v>36732</v>
      </c>
      <c r="J32" s="2" t="s">
        <v>223</v>
      </c>
      <c r="K32" s="30">
        <f t="shared" si="2"/>
        <v>0.23504117635766802</v>
      </c>
      <c r="L32" s="4">
        <v>156279</v>
      </c>
      <c r="M32" s="129">
        <f t="shared" si="3"/>
        <v>5.8590709706444724</v>
      </c>
      <c r="N32" s="128">
        <f t="shared" si="4"/>
        <v>6.3821211254951606</v>
      </c>
    </row>
    <row r="33" spans="1:14" ht="13.5" thickBot="1" x14ac:dyDescent="0.25">
      <c r="A33" s="124" t="s">
        <v>95</v>
      </c>
      <c r="B33" s="56" t="s">
        <v>96</v>
      </c>
      <c r="C33" s="3">
        <v>31612</v>
      </c>
      <c r="D33" s="3">
        <v>32078</v>
      </c>
      <c r="E33" s="4">
        <v>100797</v>
      </c>
      <c r="F33" s="29">
        <f t="shared" si="0"/>
        <v>0.72229507491884692</v>
      </c>
      <c r="G33" s="4">
        <v>3456</v>
      </c>
      <c r="H33" s="22">
        <f t="shared" si="1"/>
        <v>2.4765139626373153E-2</v>
      </c>
      <c r="I33" s="4">
        <v>35298</v>
      </c>
      <c r="J33" s="2" t="s">
        <v>225</v>
      </c>
      <c r="K33" s="30">
        <f t="shared" si="2"/>
        <v>0.25293978545477996</v>
      </c>
      <c r="L33" s="4">
        <v>139551</v>
      </c>
      <c r="M33" s="129">
        <f t="shared" si="3"/>
        <v>4.4144944957611036</v>
      </c>
      <c r="N33" s="128">
        <f t="shared" si="4"/>
        <v>4.3503647359561066</v>
      </c>
    </row>
    <row r="34" spans="1:14" ht="13.5" thickBot="1" x14ac:dyDescent="0.25">
      <c r="A34" s="124" t="s">
        <v>98</v>
      </c>
      <c r="B34" s="56" t="s">
        <v>59</v>
      </c>
      <c r="C34" s="3">
        <v>10326</v>
      </c>
      <c r="D34" s="3">
        <v>5938</v>
      </c>
      <c r="E34" s="4">
        <v>21696</v>
      </c>
      <c r="F34" s="29">
        <f t="shared" si="0"/>
        <v>0.74746778750086129</v>
      </c>
      <c r="G34" s="4">
        <v>693</v>
      </c>
      <c r="H34" s="22">
        <f t="shared" si="1"/>
        <v>2.3875146420450629E-2</v>
      </c>
      <c r="I34" s="4">
        <v>6637</v>
      </c>
      <c r="J34" s="2" t="s">
        <v>227</v>
      </c>
      <c r="K34" s="30">
        <f t="shared" si="2"/>
        <v>0.22865706607868808</v>
      </c>
      <c r="L34" s="4">
        <v>29026</v>
      </c>
      <c r="M34" s="129">
        <f t="shared" si="3"/>
        <v>2.810962618632578</v>
      </c>
      <c r="N34" s="128">
        <f t="shared" si="4"/>
        <v>4.8881778376557765</v>
      </c>
    </row>
    <row r="35" spans="1:14" ht="13.5" thickBot="1" x14ac:dyDescent="0.25">
      <c r="A35" s="124" t="s">
        <v>100</v>
      </c>
      <c r="B35" s="56" t="s">
        <v>101</v>
      </c>
      <c r="C35" s="3">
        <v>11952</v>
      </c>
      <c r="D35" s="3">
        <v>11967</v>
      </c>
      <c r="E35" s="4">
        <v>25897</v>
      </c>
      <c r="F35" s="29">
        <f t="shared" si="0"/>
        <v>0.67361165301079462</v>
      </c>
      <c r="G35" s="4">
        <v>1818</v>
      </c>
      <c r="H35" s="22">
        <f t="shared" si="1"/>
        <v>4.7288333983612957E-2</v>
      </c>
      <c r="I35" s="4">
        <v>10730</v>
      </c>
      <c r="J35" s="2" t="s">
        <v>229</v>
      </c>
      <c r="K35" s="30">
        <f t="shared" si="2"/>
        <v>0.2791000130055924</v>
      </c>
      <c r="L35" s="4">
        <v>38445</v>
      </c>
      <c r="M35" s="129">
        <f t="shared" si="3"/>
        <v>3.2166164658634537</v>
      </c>
      <c r="N35" s="128">
        <f t="shared" si="4"/>
        <v>3.2125846076710953</v>
      </c>
    </row>
    <row r="36" spans="1:14" ht="13.5" thickBot="1" x14ac:dyDescent="0.25">
      <c r="A36" s="124" t="s">
        <v>103</v>
      </c>
      <c r="B36" s="56" t="s">
        <v>104</v>
      </c>
      <c r="C36" s="3">
        <v>15762</v>
      </c>
      <c r="D36" s="3">
        <v>1900</v>
      </c>
      <c r="E36" s="4">
        <v>3657</v>
      </c>
      <c r="F36" s="29">
        <f t="shared" si="0"/>
        <v>0.92723123732251522</v>
      </c>
      <c r="G36" s="4">
        <v>251</v>
      </c>
      <c r="H36" s="22">
        <f t="shared" si="1"/>
        <v>6.364097363083164E-2</v>
      </c>
      <c r="I36" s="4">
        <v>36</v>
      </c>
      <c r="J36" s="2" t="s">
        <v>231</v>
      </c>
      <c r="K36" s="30">
        <f t="shared" si="2"/>
        <v>9.1277890466531439E-3</v>
      </c>
      <c r="L36" s="4">
        <v>3944</v>
      </c>
      <c r="M36" s="129">
        <f t="shared" si="3"/>
        <v>0.25022205303895445</v>
      </c>
      <c r="N36" s="128">
        <f t="shared" si="4"/>
        <v>2.0757894736842104</v>
      </c>
    </row>
    <row r="37" spans="1:14" ht="13.5" thickBot="1" x14ac:dyDescent="0.25">
      <c r="A37" s="124" t="s">
        <v>106</v>
      </c>
      <c r="B37" s="56" t="s">
        <v>107</v>
      </c>
      <c r="C37" s="3">
        <v>69617</v>
      </c>
      <c r="D37" s="3">
        <v>71148</v>
      </c>
      <c r="E37" s="4">
        <v>81434</v>
      </c>
      <c r="F37" s="29">
        <f t="shared" si="0"/>
        <v>0.58870221502515763</v>
      </c>
      <c r="G37" s="4">
        <v>32809</v>
      </c>
      <c r="H37" s="22">
        <f t="shared" si="1"/>
        <v>0.23718263836678041</v>
      </c>
      <c r="I37" s="4">
        <v>24085</v>
      </c>
      <c r="J37" s="2" t="s">
        <v>233</v>
      </c>
      <c r="K37" s="30">
        <f t="shared" si="2"/>
        <v>0.17411514660806199</v>
      </c>
      <c r="L37" s="4">
        <v>138328</v>
      </c>
      <c r="M37" s="129">
        <f t="shared" si="3"/>
        <v>1.9869859373428904</v>
      </c>
      <c r="N37" s="128">
        <f t="shared" si="4"/>
        <v>1.9442289312419183</v>
      </c>
    </row>
    <row r="38" spans="1:14" ht="13.5" thickBot="1" x14ac:dyDescent="0.25">
      <c r="A38" s="124" t="s">
        <v>109</v>
      </c>
      <c r="B38" s="56" t="s">
        <v>110</v>
      </c>
      <c r="C38" s="3">
        <v>80619</v>
      </c>
      <c r="D38" s="3">
        <v>2544</v>
      </c>
      <c r="E38" s="4">
        <v>9255</v>
      </c>
      <c r="F38" s="29">
        <f t="shared" si="0"/>
        <v>0.74757673667205171</v>
      </c>
      <c r="G38" s="4">
        <v>0</v>
      </c>
      <c r="H38" s="22">
        <f t="shared" si="1"/>
        <v>0</v>
      </c>
      <c r="I38" s="4">
        <v>3125</v>
      </c>
      <c r="J38" s="2" t="s">
        <v>235</v>
      </c>
      <c r="K38" s="30">
        <f t="shared" si="2"/>
        <v>0.25242326332794829</v>
      </c>
      <c r="L38" s="4">
        <v>12380</v>
      </c>
      <c r="M38" s="129">
        <f t="shared" si="3"/>
        <v>0.15356181545293293</v>
      </c>
      <c r="N38" s="128">
        <f t="shared" si="4"/>
        <v>4.8663522012578619</v>
      </c>
    </row>
    <row r="39" spans="1:14" ht="13.5" thickBot="1" x14ac:dyDescent="0.25">
      <c r="A39" s="124" t="s">
        <v>112</v>
      </c>
      <c r="B39" s="56" t="s">
        <v>113</v>
      </c>
      <c r="C39" s="3">
        <v>17315</v>
      </c>
      <c r="D39" s="3">
        <v>17389</v>
      </c>
      <c r="E39" s="4">
        <v>34389</v>
      </c>
      <c r="F39" s="29">
        <f t="shared" si="0"/>
        <v>0.86497975199335964</v>
      </c>
      <c r="G39" s="4">
        <v>3736</v>
      </c>
      <c r="H39" s="22">
        <f t="shared" si="1"/>
        <v>9.3970873053801848E-2</v>
      </c>
      <c r="I39" s="4">
        <v>1632</v>
      </c>
      <c r="J39" s="2" t="s">
        <v>237</v>
      </c>
      <c r="K39" s="30">
        <f t="shared" si="2"/>
        <v>4.1049374952838495E-2</v>
      </c>
      <c r="L39" s="4">
        <v>39757</v>
      </c>
      <c r="M39" s="129">
        <f t="shared" si="3"/>
        <v>2.2961016459717007</v>
      </c>
      <c r="N39" s="128">
        <f t="shared" si="4"/>
        <v>2.2863304387831387</v>
      </c>
    </row>
    <row r="40" spans="1:14" ht="13.5" thickBot="1" x14ac:dyDescent="0.25">
      <c r="A40" s="124" t="s">
        <v>115</v>
      </c>
      <c r="B40" s="56" t="s">
        <v>116</v>
      </c>
      <c r="C40" s="3">
        <v>178519</v>
      </c>
      <c r="D40" s="3">
        <v>129613</v>
      </c>
      <c r="E40" s="4">
        <v>84070</v>
      </c>
      <c r="F40" s="29">
        <f t="shared" si="0"/>
        <v>1</v>
      </c>
      <c r="G40" s="4">
        <v>0</v>
      </c>
      <c r="H40" s="22">
        <f t="shared" si="1"/>
        <v>0</v>
      </c>
      <c r="I40" s="4">
        <v>0</v>
      </c>
      <c r="J40" s="2" t="s">
        <v>53</v>
      </c>
      <c r="K40" s="30">
        <f t="shared" si="2"/>
        <v>0</v>
      </c>
      <c r="L40" s="4">
        <v>84070</v>
      </c>
      <c r="M40" s="129">
        <f t="shared" si="3"/>
        <v>0.47093026512584096</v>
      </c>
      <c r="N40" s="128">
        <f t="shared" si="4"/>
        <v>0.64862320909168059</v>
      </c>
    </row>
    <row r="41" spans="1:14" ht="13.5" thickBot="1" x14ac:dyDescent="0.25">
      <c r="A41" s="124" t="s">
        <v>117</v>
      </c>
      <c r="B41" s="56" t="s">
        <v>116</v>
      </c>
      <c r="C41" s="3">
        <v>178519</v>
      </c>
      <c r="D41" s="3">
        <v>48429</v>
      </c>
      <c r="E41" s="4">
        <v>100501</v>
      </c>
      <c r="F41" s="29">
        <f t="shared" si="0"/>
        <v>0.56384894608984459</v>
      </c>
      <c r="G41" s="4">
        <v>51759</v>
      </c>
      <c r="H41" s="22">
        <f t="shared" si="1"/>
        <v>0.29038773346199809</v>
      </c>
      <c r="I41" s="4">
        <v>25981</v>
      </c>
      <c r="J41" s="2" t="s">
        <v>239</v>
      </c>
      <c r="K41" s="30">
        <f t="shared" si="2"/>
        <v>0.14576332044815726</v>
      </c>
      <c r="L41" s="4">
        <v>178241</v>
      </c>
      <c r="M41" s="129">
        <f t="shared" si="3"/>
        <v>0.99844274278928291</v>
      </c>
      <c r="N41" s="128">
        <f t="shared" si="4"/>
        <v>3.6804600549257676</v>
      </c>
    </row>
    <row r="42" spans="1:14" ht="13.5" thickBot="1" x14ac:dyDescent="0.25">
      <c r="A42" s="124" t="s">
        <v>119</v>
      </c>
      <c r="B42" s="56" t="s">
        <v>120</v>
      </c>
      <c r="C42" s="3">
        <v>22872</v>
      </c>
      <c r="D42" s="3">
        <v>22954</v>
      </c>
      <c r="E42" s="4">
        <v>25484</v>
      </c>
      <c r="F42" s="29">
        <f t="shared" si="0"/>
        <v>0.60154848456236432</v>
      </c>
      <c r="G42" s="4">
        <v>4261</v>
      </c>
      <c r="H42" s="22">
        <f t="shared" si="1"/>
        <v>0.1005806817108866</v>
      </c>
      <c r="I42" s="4">
        <v>12619</v>
      </c>
      <c r="J42" s="2" t="s">
        <v>241</v>
      </c>
      <c r="K42" s="30">
        <f t="shared" si="2"/>
        <v>0.29787083372674911</v>
      </c>
      <c r="L42" s="4">
        <v>42364</v>
      </c>
      <c r="M42" s="129">
        <f t="shared" si="3"/>
        <v>1.8522210563133963</v>
      </c>
      <c r="N42" s="128">
        <f t="shared" si="4"/>
        <v>1.8456042519822253</v>
      </c>
    </row>
    <row r="43" spans="1:14" ht="13.5" thickBot="1" x14ac:dyDescent="0.25">
      <c r="A43" s="124" t="s">
        <v>122</v>
      </c>
      <c r="B43" s="56" t="s">
        <v>123</v>
      </c>
      <c r="C43" s="3">
        <v>31643</v>
      </c>
      <c r="D43" s="3">
        <v>30639</v>
      </c>
      <c r="E43" s="4">
        <v>91724</v>
      </c>
      <c r="F43" s="29">
        <f t="shared" si="0"/>
        <v>0.85637726759222088</v>
      </c>
      <c r="G43" s="4">
        <v>6630</v>
      </c>
      <c r="H43" s="22">
        <f t="shared" si="1"/>
        <v>6.1900716106323583E-2</v>
      </c>
      <c r="I43" s="4">
        <v>8753</v>
      </c>
      <c r="J43" s="2" t="s">
        <v>243</v>
      </c>
      <c r="K43" s="30">
        <f t="shared" si="2"/>
        <v>8.172201630145555E-2</v>
      </c>
      <c r="L43" s="4">
        <v>107107</v>
      </c>
      <c r="M43" s="129">
        <f t="shared" si="3"/>
        <v>3.3848560503112854</v>
      </c>
      <c r="N43" s="128">
        <f t="shared" si="4"/>
        <v>3.4957733607493715</v>
      </c>
    </row>
    <row r="44" spans="1:14" ht="13.5" thickBot="1" x14ac:dyDescent="0.25">
      <c r="A44" s="124" t="s">
        <v>124</v>
      </c>
      <c r="B44" s="56" t="s">
        <v>125</v>
      </c>
      <c r="C44" s="3">
        <v>15833</v>
      </c>
      <c r="D44" s="3">
        <v>15780</v>
      </c>
      <c r="E44" s="4">
        <v>29488</v>
      </c>
      <c r="F44" s="29">
        <f t="shared" si="0"/>
        <v>0.76269301399270617</v>
      </c>
      <c r="G44" s="4">
        <v>1003</v>
      </c>
      <c r="H44" s="22">
        <f t="shared" si="1"/>
        <v>2.5942115200579364E-2</v>
      </c>
      <c r="I44" s="4">
        <v>8172</v>
      </c>
      <c r="J44" s="2" t="s">
        <v>245</v>
      </c>
      <c r="K44" s="30">
        <f t="shared" si="2"/>
        <v>0.21136487080671443</v>
      </c>
      <c r="L44" s="4">
        <v>38663</v>
      </c>
      <c r="M44" s="129">
        <f t="shared" si="3"/>
        <v>2.4419250931598562</v>
      </c>
      <c r="N44" s="128">
        <f t="shared" si="4"/>
        <v>2.4501267427122939</v>
      </c>
    </row>
    <row r="45" spans="1:14" ht="13.5" thickBot="1" x14ac:dyDescent="0.25">
      <c r="A45" s="124" t="s">
        <v>127</v>
      </c>
      <c r="B45" s="56" t="s">
        <v>110</v>
      </c>
      <c r="C45" s="3">
        <v>80619</v>
      </c>
      <c r="D45" s="3">
        <v>80128</v>
      </c>
      <c r="E45" s="4">
        <v>182531</v>
      </c>
      <c r="F45" s="29">
        <f t="shared" si="0"/>
        <v>0.55246797743286757</v>
      </c>
      <c r="G45" s="4">
        <v>97988</v>
      </c>
      <c r="H45" s="22">
        <f t="shared" si="1"/>
        <v>0.29658103101770017</v>
      </c>
      <c r="I45" s="4">
        <v>49873</v>
      </c>
      <c r="J45" s="2" t="s">
        <v>247</v>
      </c>
      <c r="K45" s="30">
        <f t="shared" si="2"/>
        <v>0.1509509915494322</v>
      </c>
      <c r="L45" s="4">
        <v>330392</v>
      </c>
      <c r="M45" s="129">
        <f t="shared" si="3"/>
        <v>4.0981902529180463</v>
      </c>
      <c r="N45" s="128">
        <f t="shared" si="4"/>
        <v>4.123302715654952</v>
      </c>
    </row>
    <row r="46" spans="1:14" ht="13.5" thickBot="1" x14ac:dyDescent="0.25">
      <c r="A46" s="124" t="s">
        <v>129</v>
      </c>
      <c r="B46" s="56" t="s">
        <v>130</v>
      </c>
      <c r="C46" s="3">
        <v>28728</v>
      </c>
      <c r="D46" s="3">
        <v>29191</v>
      </c>
      <c r="E46" s="4">
        <v>36076</v>
      </c>
      <c r="F46" s="29">
        <f t="shared" si="0"/>
        <v>0.75578740075000528</v>
      </c>
      <c r="G46" s="4">
        <v>2330</v>
      </c>
      <c r="H46" s="22">
        <f t="shared" si="1"/>
        <v>4.8813190036243272E-2</v>
      </c>
      <c r="I46" s="4">
        <v>9327</v>
      </c>
      <c r="J46" s="2" t="s">
        <v>249</v>
      </c>
      <c r="K46" s="30">
        <f t="shared" si="2"/>
        <v>0.19539940921375148</v>
      </c>
      <c r="L46" s="4">
        <v>47733</v>
      </c>
      <c r="M46" s="129">
        <f t="shared" si="3"/>
        <v>1.6615497076023391</v>
      </c>
      <c r="N46" s="128">
        <f t="shared" si="4"/>
        <v>1.6351957795210852</v>
      </c>
    </row>
    <row r="47" spans="1:14" ht="13.5" thickBot="1" x14ac:dyDescent="0.25">
      <c r="A47" s="124" t="s">
        <v>132</v>
      </c>
      <c r="B47" s="56" t="s">
        <v>133</v>
      </c>
      <c r="C47" s="3">
        <v>22782</v>
      </c>
      <c r="D47" s="3">
        <v>22787</v>
      </c>
      <c r="E47" s="4">
        <v>92096</v>
      </c>
      <c r="F47" s="29">
        <f t="shared" si="0"/>
        <v>0.82144226909869333</v>
      </c>
      <c r="G47" s="4">
        <v>2230</v>
      </c>
      <c r="H47" s="22">
        <f t="shared" si="1"/>
        <v>1.9890291218837799E-2</v>
      </c>
      <c r="I47" s="4">
        <v>17789</v>
      </c>
      <c r="J47" s="2" t="s">
        <v>251</v>
      </c>
      <c r="K47" s="30">
        <f t="shared" si="2"/>
        <v>0.15866743968246888</v>
      </c>
      <c r="L47" s="4">
        <v>112115</v>
      </c>
      <c r="M47" s="129">
        <f t="shared" si="3"/>
        <v>4.9212097269774384</v>
      </c>
      <c r="N47" s="128">
        <f t="shared" si="4"/>
        <v>4.9201298986264099</v>
      </c>
    </row>
    <row r="48" spans="1:14" ht="13.5" thickBot="1" x14ac:dyDescent="0.25">
      <c r="A48" s="124" t="s">
        <v>135</v>
      </c>
      <c r="B48" s="56" t="s">
        <v>33</v>
      </c>
      <c r="C48" s="3">
        <v>26673</v>
      </c>
      <c r="D48" s="3">
        <v>908</v>
      </c>
      <c r="E48" s="4">
        <v>4671</v>
      </c>
      <c r="F48" s="29">
        <f t="shared" si="0"/>
        <v>0.74795836669335469</v>
      </c>
      <c r="G48" s="4">
        <v>0</v>
      </c>
      <c r="H48" s="22">
        <f t="shared" si="1"/>
        <v>0</v>
      </c>
      <c r="I48" s="4">
        <v>1574</v>
      </c>
      <c r="J48" s="2" t="s">
        <v>253</v>
      </c>
      <c r="K48" s="30">
        <f t="shared" si="2"/>
        <v>0.25204163330664531</v>
      </c>
      <c r="L48" s="4">
        <v>6245</v>
      </c>
      <c r="M48" s="129">
        <f t="shared" si="3"/>
        <v>0.23413189367525214</v>
      </c>
      <c r="N48" s="128">
        <f t="shared" si="4"/>
        <v>6.8777533039647576</v>
      </c>
    </row>
    <row r="49" spans="1:14" ht="13.5" thickBot="1" x14ac:dyDescent="0.25">
      <c r="A49" s="124" t="s">
        <v>137</v>
      </c>
      <c r="B49" s="18" t="s">
        <v>138</v>
      </c>
      <c r="C49" s="19">
        <v>39666</v>
      </c>
      <c r="D49" s="19">
        <v>41186</v>
      </c>
      <c r="E49" s="20">
        <v>25098</v>
      </c>
      <c r="F49" s="68">
        <f t="shared" si="0"/>
        <v>0.73093164807641897</v>
      </c>
      <c r="G49" s="20">
        <v>6175</v>
      </c>
      <c r="H49" s="68">
        <f t="shared" si="1"/>
        <v>0.17983516323499432</v>
      </c>
      <c r="I49" s="20">
        <v>3064</v>
      </c>
      <c r="J49" s="21" t="s">
        <v>255</v>
      </c>
      <c r="K49" s="27">
        <f t="shared" si="2"/>
        <v>8.9233188688586651E-2</v>
      </c>
      <c r="L49" s="20">
        <v>34337</v>
      </c>
      <c r="M49" s="130">
        <f t="shared" si="3"/>
        <v>0.86565320425553371</v>
      </c>
      <c r="N49" s="131">
        <f t="shared" si="4"/>
        <v>0.8337056281260623</v>
      </c>
    </row>
    <row r="50" spans="1:14" ht="13.5" thickBot="1" x14ac:dyDescent="0.25">
      <c r="A50" s="124"/>
      <c r="B50" s="132"/>
      <c r="C50" s="6"/>
      <c r="D50" s="6"/>
      <c r="E50" s="7"/>
      <c r="F50" s="7"/>
      <c r="G50" s="7"/>
      <c r="H50" s="7"/>
      <c r="I50" s="7"/>
      <c r="J50" s="5"/>
      <c r="K50" s="5"/>
      <c r="L50" s="7"/>
      <c r="M50" s="7"/>
      <c r="N50" s="85"/>
    </row>
    <row r="51" spans="1:14" ht="13.5" thickBot="1" x14ac:dyDescent="0.25">
      <c r="A51" s="124" t="s">
        <v>144</v>
      </c>
      <c r="B51" s="56"/>
      <c r="C51" s="3">
        <v>1052567</v>
      </c>
      <c r="D51" s="3"/>
      <c r="E51" s="4">
        <f>SUM(E2:E49)</f>
        <v>2398874</v>
      </c>
      <c r="F51" s="4"/>
      <c r="G51" s="4">
        <f>SUM(G2:G49)</f>
        <v>639368</v>
      </c>
      <c r="H51" s="4"/>
      <c r="I51" s="4">
        <f>SUM(I2:I49)</f>
        <v>586078</v>
      </c>
      <c r="J51" s="2"/>
      <c r="K51" s="2"/>
      <c r="L51" s="4">
        <f>SUM(L2:L49)</f>
        <v>3624320</v>
      </c>
      <c r="M51" s="4"/>
      <c r="N51" s="62"/>
    </row>
    <row r="52" spans="1:14" ht="13.5" thickBot="1" x14ac:dyDescent="0.25">
      <c r="A52" s="124" t="s">
        <v>145</v>
      </c>
      <c r="B52" s="56"/>
      <c r="C52" s="3"/>
      <c r="D52" s="3"/>
      <c r="E52" s="4">
        <f>AVERAGE(E2:E49)</f>
        <v>49976.541666666664</v>
      </c>
      <c r="F52" s="29">
        <f>AVERAGE(F2:F49)</f>
        <v>0.71566553863500337</v>
      </c>
      <c r="G52" s="4">
        <f>AVERAGE(G2:G49)</f>
        <v>13320.166666666666</v>
      </c>
      <c r="H52" s="29">
        <f>AVERAGE(H2:H49)</f>
        <v>0.12054796734633783</v>
      </c>
      <c r="I52" s="4">
        <f>AVERAGE(I2:I49)</f>
        <v>12209.958333333334</v>
      </c>
      <c r="J52" s="2"/>
      <c r="K52" s="30">
        <f>AVERAGE(K2:K49)</f>
        <v>0.16378649401865875</v>
      </c>
      <c r="L52" s="4">
        <f>AVERAGE(L2:L49)</f>
        <v>75506.666666666672</v>
      </c>
      <c r="M52" s="4">
        <f>AVERAGE(M2:M49)</f>
        <v>3.7568692977781679</v>
      </c>
      <c r="N52" s="62">
        <f>AVERAGE(N2:N49)</f>
        <v>4.6176018134460763</v>
      </c>
    </row>
    <row r="53" spans="1:14" ht="13.5" thickBot="1" x14ac:dyDescent="0.25">
      <c r="A53" s="124" t="s">
        <v>146</v>
      </c>
      <c r="B53" s="18"/>
      <c r="C53" s="19"/>
      <c r="D53" s="19"/>
      <c r="E53" s="20">
        <f>MEDIAN(E2:E49)</f>
        <v>29744</v>
      </c>
      <c r="F53" s="26">
        <f>MEDIAN(F2:F49)</f>
        <v>0.72828754727510536</v>
      </c>
      <c r="G53" s="20">
        <f>MEDIAN(G2:G49)</f>
        <v>3596</v>
      </c>
      <c r="H53" s="26">
        <f>MEDIAN(H2:H49)</f>
        <v>6.0936118027016171E-2</v>
      </c>
      <c r="I53" s="20">
        <f>MEDIAN(I2:I49)</f>
        <v>5846.5</v>
      </c>
      <c r="J53" s="21"/>
      <c r="K53" s="27">
        <f>MEDIAN(K2:K49)</f>
        <v>0.15781895603701479</v>
      </c>
      <c r="L53" s="20">
        <f>MEDIAN(L2:L49)</f>
        <v>39540</v>
      </c>
      <c r="M53" s="20">
        <f>MEDIAN(M2:M49)</f>
        <v>2.8996050697358533</v>
      </c>
      <c r="N53" s="133">
        <f>MEDIAN(N2:N49)</f>
        <v>3.770097917914538</v>
      </c>
    </row>
  </sheetData>
  <autoFilter ref="A1:N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Revenue</vt:lpstr>
      <vt:lpstr>Expenditures</vt:lpstr>
      <vt:lpstr>Collection Expenditures</vt:lpstr>
    </vt:vector>
  </TitlesOfParts>
  <Company>Counting Opinions (SQUIRE)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Operating Revenue</dc:title>
  <dc:creator>Counting Opinions (SQUIRE) Ltd.</dc:creator>
  <cp:lastModifiedBy>Bloom, Jason (DOA)</cp:lastModifiedBy>
  <dcterms:created xsi:type="dcterms:W3CDTF">2017-11-09T20:43:03Z</dcterms:created>
  <dcterms:modified xsi:type="dcterms:W3CDTF">2018-02-01T19:52:49Z</dcterms:modified>
</cp:coreProperties>
</file>