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J:\AnnRpt_CompStats\CompStats\PL\2017\Publish\"/>
    </mc:Choice>
  </mc:AlternateContent>
  <bookViews>
    <workbookView xWindow="0" yWindow="0" windowWidth="28800" windowHeight="12210"/>
  </bookViews>
  <sheets>
    <sheet name="Intro" sheetId="3" r:id="rId1"/>
    <sheet name="Revenue" sheetId="1" r:id="rId2"/>
    <sheet name="Expenditures" sheetId="2" r:id="rId3"/>
  </sheets>
  <definedNames>
    <definedName name="_xlnm._FilterDatabase" localSheetId="2" hidden="1">Expenditures!$A$1:$J$1</definedName>
    <definedName name="_xlnm._FilterDatabase" localSheetId="1" hidden="1">Revenue!$A$1:$L$1</definedName>
  </definedNames>
  <calcPr calcId="171027"/>
</workbook>
</file>

<file path=xl/calcChain.xml><?xml version="1.0" encoding="utf-8"?>
<calcChain xmlns="http://schemas.openxmlformats.org/spreadsheetml/2006/main">
  <c r="I44" i="2" l="1"/>
  <c r="G44" i="2"/>
  <c r="E44" i="2"/>
  <c r="C44" i="2"/>
  <c r="I43" i="2"/>
  <c r="G43" i="2"/>
  <c r="E43" i="2"/>
  <c r="C43" i="2"/>
  <c r="I42" i="2"/>
  <c r="G42" i="2"/>
  <c r="E42" i="2"/>
  <c r="C42" i="2"/>
  <c r="J40" i="2"/>
  <c r="H40" i="2"/>
  <c r="F40" i="2"/>
  <c r="D40" i="2"/>
  <c r="J39" i="2"/>
  <c r="H39" i="2"/>
  <c r="F39" i="2"/>
  <c r="D39" i="2"/>
  <c r="J38" i="2"/>
  <c r="H38" i="2"/>
  <c r="F38" i="2"/>
  <c r="D38" i="2"/>
  <c r="J34" i="2"/>
  <c r="H34" i="2"/>
  <c r="F34" i="2"/>
  <c r="D34" i="2"/>
  <c r="J33" i="2"/>
  <c r="H33" i="2"/>
  <c r="F33" i="2"/>
  <c r="D33" i="2"/>
  <c r="J3" i="2"/>
  <c r="H3" i="2"/>
  <c r="F3" i="2"/>
  <c r="D3" i="2"/>
  <c r="J29" i="2"/>
  <c r="H29" i="2"/>
  <c r="F29" i="2"/>
  <c r="D29" i="2"/>
  <c r="J28" i="2"/>
  <c r="H28" i="2"/>
  <c r="F28" i="2"/>
  <c r="D28" i="2"/>
  <c r="J36" i="2"/>
  <c r="H36" i="2"/>
  <c r="F36" i="2"/>
  <c r="D36" i="2"/>
  <c r="J27" i="2"/>
  <c r="H27" i="2"/>
  <c r="F27" i="2"/>
  <c r="D27" i="2"/>
  <c r="J26" i="2"/>
  <c r="H26" i="2"/>
  <c r="F26" i="2"/>
  <c r="D26" i="2"/>
  <c r="J25" i="2"/>
  <c r="H25" i="2"/>
  <c r="F25" i="2"/>
  <c r="D25" i="2"/>
  <c r="J24" i="2"/>
  <c r="H24" i="2"/>
  <c r="F24" i="2"/>
  <c r="D24" i="2"/>
  <c r="J23" i="2"/>
  <c r="H23" i="2"/>
  <c r="F23" i="2"/>
  <c r="D23" i="2"/>
  <c r="J20" i="2"/>
  <c r="H20" i="2"/>
  <c r="F20" i="2"/>
  <c r="D20" i="2"/>
  <c r="J21" i="2"/>
  <c r="H21" i="2"/>
  <c r="F21" i="2"/>
  <c r="D21" i="2"/>
  <c r="J17" i="2"/>
  <c r="H17" i="2"/>
  <c r="F17" i="2"/>
  <c r="D17" i="2"/>
  <c r="J37" i="2"/>
  <c r="H37" i="2"/>
  <c r="F37" i="2"/>
  <c r="D37" i="2"/>
  <c r="J18" i="2"/>
  <c r="H18" i="2"/>
  <c r="F18" i="2"/>
  <c r="D18" i="2"/>
  <c r="J13" i="2"/>
  <c r="H13" i="2"/>
  <c r="F13" i="2"/>
  <c r="D13" i="2"/>
  <c r="J4" i="2"/>
  <c r="H4" i="2"/>
  <c r="F4" i="2"/>
  <c r="D4" i="2"/>
  <c r="J16" i="2"/>
  <c r="H16" i="2"/>
  <c r="F16" i="2"/>
  <c r="D16" i="2"/>
  <c r="J22" i="2"/>
  <c r="H22" i="2"/>
  <c r="F22" i="2"/>
  <c r="D22" i="2"/>
  <c r="J31" i="2"/>
  <c r="H31" i="2"/>
  <c r="F31" i="2"/>
  <c r="D31" i="2"/>
  <c r="J14" i="2"/>
  <c r="H14" i="2"/>
  <c r="F14" i="2"/>
  <c r="D14" i="2"/>
  <c r="J35" i="2"/>
  <c r="H35" i="2"/>
  <c r="F35" i="2"/>
  <c r="D35" i="2"/>
  <c r="J12" i="2"/>
  <c r="H12" i="2"/>
  <c r="F12" i="2"/>
  <c r="D12" i="2"/>
  <c r="J32" i="2"/>
  <c r="H32" i="2"/>
  <c r="F32" i="2"/>
  <c r="D32" i="2"/>
  <c r="J11" i="2"/>
  <c r="H11" i="2"/>
  <c r="F11" i="2"/>
  <c r="D11" i="2"/>
  <c r="J10" i="2"/>
  <c r="H10" i="2"/>
  <c r="F10" i="2"/>
  <c r="D10" i="2"/>
  <c r="J9" i="2"/>
  <c r="H9" i="2"/>
  <c r="F9" i="2"/>
  <c r="D9" i="2"/>
  <c r="J6" i="2"/>
  <c r="H6" i="2"/>
  <c r="F6" i="2"/>
  <c r="D6" i="2"/>
  <c r="J8" i="2"/>
  <c r="H8" i="2"/>
  <c r="F8" i="2"/>
  <c r="D8" i="2"/>
  <c r="J7" i="2"/>
  <c r="H7" i="2"/>
  <c r="F7" i="2"/>
  <c r="D7" i="2"/>
  <c r="J30" i="2"/>
  <c r="H30" i="2"/>
  <c r="F30" i="2"/>
  <c r="D30" i="2"/>
  <c r="J5" i="2"/>
  <c r="H5" i="2"/>
  <c r="F5" i="2"/>
  <c r="D5" i="2"/>
  <c r="J19" i="2"/>
  <c r="H19" i="2"/>
  <c r="F19" i="2"/>
  <c r="D19" i="2"/>
  <c r="J2" i="2"/>
  <c r="H2" i="2"/>
  <c r="F2" i="2"/>
  <c r="D2" i="2"/>
  <c r="J15" i="2"/>
  <c r="H15" i="2"/>
  <c r="F15" i="2"/>
  <c r="D15" i="2"/>
  <c r="D43" i="2" l="1"/>
  <c r="J44" i="2"/>
  <c r="F44" i="2"/>
  <c r="H43" i="2"/>
  <c r="F43" i="2"/>
  <c r="J43" i="2"/>
  <c r="H44" i="2"/>
  <c r="D44" i="2"/>
  <c r="K44" i="1"/>
  <c r="K43" i="1"/>
  <c r="K42" i="1"/>
  <c r="I44" i="1"/>
  <c r="I43" i="1"/>
  <c r="I42" i="1"/>
  <c r="G44" i="1"/>
  <c r="G43" i="1"/>
  <c r="G42" i="1"/>
  <c r="E44" i="1"/>
  <c r="E43" i="1"/>
  <c r="E42" i="1"/>
  <c r="C44" i="1"/>
  <c r="C43" i="1"/>
  <c r="C42" i="1"/>
  <c r="L2" i="1"/>
  <c r="L19" i="1"/>
  <c r="L5" i="1"/>
  <c r="L30" i="1"/>
  <c r="L7" i="1"/>
  <c r="L8" i="1"/>
  <c r="L6" i="1"/>
  <c r="L9" i="1"/>
  <c r="L10" i="1"/>
  <c r="L11" i="1"/>
  <c r="L32" i="1"/>
  <c r="L12" i="1"/>
  <c r="L35" i="1"/>
  <c r="L14" i="1"/>
  <c r="L31" i="1"/>
  <c r="L22" i="1"/>
  <c r="L16" i="1"/>
  <c r="L4" i="1"/>
  <c r="L13" i="1"/>
  <c r="L18" i="1"/>
  <c r="L37" i="1"/>
  <c r="L17" i="1"/>
  <c r="L21" i="1"/>
  <c r="L20" i="1"/>
  <c r="L23" i="1"/>
  <c r="L24" i="1"/>
  <c r="L25" i="1"/>
  <c r="L26" i="1"/>
  <c r="L27" i="1"/>
  <c r="L28" i="1"/>
  <c r="L29" i="1"/>
  <c r="L3" i="1"/>
  <c r="L33" i="1"/>
  <c r="L34" i="1"/>
  <c r="L36" i="1"/>
  <c r="L38" i="1"/>
  <c r="L39" i="1"/>
  <c r="L40" i="1"/>
  <c r="L15" i="1"/>
  <c r="J2" i="1"/>
  <c r="J19" i="1"/>
  <c r="J5" i="1"/>
  <c r="J30" i="1"/>
  <c r="J7" i="1"/>
  <c r="J8" i="1"/>
  <c r="J6" i="1"/>
  <c r="J9" i="1"/>
  <c r="J10" i="1"/>
  <c r="J11" i="1"/>
  <c r="J32" i="1"/>
  <c r="J12" i="1"/>
  <c r="J35" i="1"/>
  <c r="J14" i="1"/>
  <c r="J31" i="1"/>
  <c r="J22" i="1"/>
  <c r="J16" i="1"/>
  <c r="J4" i="1"/>
  <c r="J13" i="1"/>
  <c r="J18" i="1"/>
  <c r="J37" i="1"/>
  <c r="J17" i="1"/>
  <c r="J21" i="1"/>
  <c r="J20" i="1"/>
  <c r="J23" i="1"/>
  <c r="J24" i="1"/>
  <c r="J25" i="1"/>
  <c r="J26" i="1"/>
  <c r="J27" i="1"/>
  <c r="J28" i="1"/>
  <c r="J29" i="1"/>
  <c r="J3" i="1"/>
  <c r="J33" i="1"/>
  <c r="J34" i="1"/>
  <c r="J36" i="1"/>
  <c r="J38" i="1"/>
  <c r="J39" i="1"/>
  <c r="J40" i="1"/>
  <c r="J15" i="1"/>
  <c r="H2" i="1"/>
  <c r="H19" i="1"/>
  <c r="H5" i="1"/>
  <c r="H30" i="1"/>
  <c r="H7" i="1"/>
  <c r="H8" i="1"/>
  <c r="H6" i="1"/>
  <c r="H9" i="1"/>
  <c r="H10" i="1"/>
  <c r="H11" i="1"/>
  <c r="H32" i="1"/>
  <c r="H12" i="1"/>
  <c r="H35" i="1"/>
  <c r="H14" i="1"/>
  <c r="H31" i="1"/>
  <c r="H22" i="1"/>
  <c r="H16" i="1"/>
  <c r="H4" i="1"/>
  <c r="H13" i="1"/>
  <c r="H18" i="1"/>
  <c r="H37" i="1"/>
  <c r="H17" i="1"/>
  <c r="H21" i="1"/>
  <c r="H20" i="1"/>
  <c r="H23" i="1"/>
  <c r="H24" i="1"/>
  <c r="H25" i="1"/>
  <c r="H26" i="1"/>
  <c r="H27" i="1"/>
  <c r="H28" i="1"/>
  <c r="H29" i="1"/>
  <c r="H3" i="1"/>
  <c r="H33" i="1"/>
  <c r="H34" i="1"/>
  <c r="H36" i="1"/>
  <c r="H38" i="1"/>
  <c r="H39" i="1"/>
  <c r="H40" i="1"/>
  <c r="H15" i="1"/>
  <c r="F2" i="1"/>
  <c r="F19" i="1"/>
  <c r="F5" i="1"/>
  <c r="F30" i="1"/>
  <c r="F7" i="1"/>
  <c r="F8" i="1"/>
  <c r="F6" i="1"/>
  <c r="F9" i="1"/>
  <c r="F10" i="1"/>
  <c r="F11" i="1"/>
  <c r="F32" i="1"/>
  <c r="F12" i="1"/>
  <c r="F35" i="1"/>
  <c r="F14" i="1"/>
  <c r="F31" i="1"/>
  <c r="F22" i="1"/>
  <c r="F16" i="1"/>
  <c r="F4" i="1"/>
  <c r="F13" i="1"/>
  <c r="F18" i="1"/>
  <c r="F37" i="1"/>
  <c r="F17" i="1"/>
  <c r="F21" i="1"/>
  <c r="F20" i="1"/>
  <c r="F23" i="1"/>
  <c r="F24" i="1"/>
  <c r="F25" i="1"/>
  <c r="F26" i="1"/>
  <c r="F27" i="1"/>
  <c r="F28" i="1"/>
  <c r="F29" i="1"/>
  <c r="F3" i="1"/>
  <c r="F33" i="1"/>
  <c r="F34" i="1"/>
  <c r="F36" i="1"/>
  <c r="F38" i="1"/>
  <c r="F39" i="1"/>
  <c r="F40" i="1"/>
  <c r="F15" i="1"/>
  <c r="D2" i="1"/>
  <c r="D19" i="1"/>
  <c r="D5" i="1"/>
  <c r="D30" i="1"/>
  <c r="D7" i="1"/>
  <c r="D8" i="1"/>
  <c r="D6" i="1"/>
  <c r="D9" i="1"/>
  <c r="D10" i="1"/>
  <c r="D11" i="1"/>
  <c r="D32" i="1"/>
  <c r="D12" i="1"/>
  <c r="D35" i="1"/>
  <c r="D14" i="1"/>
  <c r="D31" i="1"/>
  <c r="D22" i="1"/>
  <c r="D16" i="1"/>
  <c r="D4" i="1"/>
  <c r="D13" i="1"/>
  <c r="D18" i="1"/>
  <c r="D37" i="1"/>
  <c r="D17" i="1"/>
  <c r="D21" i="1"/>
  <c r="D20" i="1"/>
  <c r="D23" i="1"/>
  <c r="D24" i="1"/>
  <c r="D25" i="1"/>
  <c r="D26" i="1"/>
  <c r="D27" i="1"/>
  <c r="D28" i="1"/>
  <c r="D29" i="1"/>
  <c r="D3" i="1"/>
  <c r="D33" i="1"/>
  <c r="D34" i="1"/>
  <c r="D36" i="1"/>
  <c r="D38" i="1"/>
  <c r="D39" i="1"/>
  <c r="D40" i="1"/>
  <c r="D15" i="1"/>
  <c r="D43" i="1" l="1"/>
  <c r="J44" i="1"/>
  <c r="L43" i="1"/>
  <c r="F44" i="1"/>
  <c r="H43" i="1"/>
  <c r="L44" i="1"/>
  <c r="D44" i="1"/>
  <c r="F43" i="1"/>
  <c r="H44" i="1"/>
  <c r="J43" i="1"/>
</calcChain>
</file>

<file path=xl/sharedStrings.xml><?xml version="1.0" encoding="utf-8"?>
<sst xmlns="http://schemas.openxmlformats.org/spreadsheetml/2006/main" count="109" uniqueCount="61">
  <si>
    <t>Local Government Revenue</t>
  </si>
  <si>
    <t>State Government Revenue</t>
  </si>
  <si>
    <t>Federal Government Revenue</t>
  </si>
  <si>
    <t>Other Operating Revenue</t>
  </si>
  <si>
    <t>Total Operating Revenue</t>
  </si>
  <si>
    <t>HOPKINTON</t>
  </si>
  <si>
    <t>BARRINGTON</t>
  </si>
  <si>
    <t>LITTLE COMPTON</t>
  </si>
  <si>
    <t>CENTRAL FALLS</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</si>
  <si>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</si>
  <si>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</si>
  <si>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</si>
  <si>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</si>
  <si>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</si>
  <si>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</si>
  <si>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</si>
  <si>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</si>
  <si>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</si>
  <si>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</si>
  <si>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</si>
  <si>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</si>
  <si>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</si>
  <si>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</si>
  <si>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</si>
  <si>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</si>
  <si>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</si>
  <si>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</si>
  <si>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</si>
  <si>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</si>
  <si>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</si>
  <si>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MIDDLETOWN</t>
  </si>
  <si>
    <t>NEWPORT</t>
  </si>
  <si>
    <t>NORTH PROVIDENCE</t>
  </si>
  <si>
    <t>NORTH SMITHFIELD</t>
  </si>
  <si>
    <t>PAWTUCKET</t>
  </si>
  <si>
    <t>WARWICK</t>
  </si>
  <si>
    <t>PORTSMOUTH</t>
  </si>
  <si>
    <t>PROVIDENCE</t>
  </si>
  <si>
    <t>BRISTOL</t>
  </si>
  <si>
    <t>SOUTH KINGSTOWN</t>
  </si>
  <si>
    <t>TIVERTON</t>
  </si>
  <si>
    <t>WEST WARWICK</t>
  </si>
  <si>
    <t>WESTERLY</t>
  </si>
  <si>
    <t>WOONSOCKET</t>
  </si>
  <si>
    <t>City</t>
  </si>
  <si>
    <t>Population of Legal Service Area</t>
  </si>
  <si>
    <t>Total Operating Revenue Per Capita By Legal Population</t>
  </si>
  <si>
    <t>% of Total Operating Revenue</t>
  </si>
  <si>
    <t>Other Operating Expenditures</t>
  </si>
  <si>
    <t>Total Staff Expenditures</t>
  </si>
  <si>
    <t>% Total Operating Expenditures</t>
  </si>
  <si>
    <t>Total Collection Expenditures</t>
  </si>
  <si>
    <t>% of Total Operating Expenditures</t>
  </si>
  <si>
    <t>Total Operating Expenditures</t>
  </si>
  <si>
    <t>Worksheet Contents</t>
  </si>
  <si>
    <t>Revenue</t>
  </si>
  <si>
    <t>Expenditures</t>
  </si>
  <si>
    <t>Total Operating Expenditures Per Capita</t>
  </si>
  <si>
    <t>Total</t>
  </si>
  <si>
    <t>Average</t>
  </si>
  <si>
    <t>Median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</si>
</sst>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164" formatCode="[&lt;=9999999]###\-####;\(###\)\ ###\-####"/>
    <numFmt numFmtId="165" formatCode="[&lt;=999999999999999]###\-####;\(###\)\ ###\-####\ \x#####"/>
    <numFmt numFmtId="166" formatCode="[&lt;=99999]00000;[&lt;=999999999]00000\-0000"/>
    <numFmt numFmtId="167" formatCode="&quot;$&quot;#,##0"/>
    <numFmt numFmtId="168" formatCode="&quot;$&quot;#,##0.00"/>
  </numFmts>
  <fonts count="27"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name val="Calibri"/>
      <family val="2"/>
      <scheme val="minor"/>
    </font>
    <font>
      <b/>
      <sz val="10"/>
      <color theme="1"/>
      <name val="Calibri"/>
      <family val="2"/>
      <scheme val="minor"/>
    </font>
    <font>
      <sz val="10"/>
      <name val="Arial"/>
    </font>
    <font>
      <sz val="10"/>
      <name val="Arial"/>
      <family val="2"/>
    </font>
    <font>
      <b/>
      <sz val="10"/>
      <name val="Arial"/>
      <family val="2"/>
    </font>
    <font>
      <u/>
      <sz val="11"/>
      <color theme="10"/>
      <name val="Calibri"/>
      <family val="2"/>
      <scheme val="minor"/>
    </font>
    <font>
      <b/>
      <u/>
      <sz val="11"/>
      <color theme="10"/>
      <name val="Calibri"/>
      <family val="2"/>
      <scheme val="minor"/>
    </font>
    <font>
      <b/>
      <sz val="10"/>
      <color rgb="FF3F3F3F"/>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theme="2"/>
        <bgColor indexed="64"/>
      </patternFill>
    </fill>
    <fill>
      <patternFill patternType="solid">
        <fgColor theme="0" tint="-4.9989318521683403E-2"/>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auto="1"/>
      </right>
      <top style="medium">
        <color indexed="64"/>
      </top>
      <bottom style="medium">
        <color indexed="64"/>
      </bottom>
      <diagonal/>
    </border>
    <border>
      <left style="medium">
        <color auto="1"/>
      </left>
      <right style="medium">
        <color auto="1"/>
      </right>
      <top style="medium">
        <color indexed="64"/>
      </top>
      <bottom style="medium">
        <color indexed="64"/>
      </bottom>
      <diagonal/>
    </border>
    <border>
      <left style="medium">
        <color auto="1"/>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auto="1"/>
      </top>
      <bottom style="medium">
        <color auto="1"/>
      </bottom>
      <diagonal/>
    </border>
    <border>
      <left style="medium">
        <color indexed="64"/>
      </left>
      <right style="medium">
        <color indexed="64"/>
      </right>
      <top style="medium">
        <color auto="1"/>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6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Font="0" applyFill="0" applyBorder="0" applyAlignment="0" applyProtection="0"/>
    <xf numFmtId="0" fontId="21" fillId="0" borderId="0" applyFont="0" applyFill="0" applyBorder="0" applyAlignment="0" applyProtection="0"/>
    <xf numFmtId="3" fontId="21" fillId="0" borderId="0" applyFont="0" applyFill="0" applyBorder="0" applyAlignment="0" applyProtection="0"/>
    <xf numFmtId="8" fontId="21" fillId="0" borderId="0" applyFont="0" applyFill="0" applyBorder="0" applyAlignment="0" applyProtection="0"/>
    <xf numFmtId="10" fontId="21" fillId="0" borderId="0" applyFont="0" applyFill="0" applyBorder="0" applyAlignment="0" applyProtection="0"/>
    <xf numFmtId="4" fontId="21" fillId="0" borderId="0" applyFont="0" applyFill="0" applyBorder="0" applyAlignment="0" applyProtection="0"/>
    <xf numFmtId="14" fontId="21" fillId="0" borderId="0" applyFont="0" applyFill="0" applyBorder="0" applyAlignment="0" applyProtection="0"/>
    <xf numFmtId="20" fontId="21" fillId="0" borderId="0" applyFont="0" applyFill="0" applyBorder="0" applyAlignment="0" applyProtection="0"/>
    <xf numFmtId="22" fontId="21" fillId="0" borderId="0" applyFont="0" applyFill="0" applyBorder="0" applyAlignment="0" applyProtection="0"/>
    <xf numFmtId="15" fontId="21" fillId="0" borderId="0" applyFont="0" applyFill="0" applyBorder="0" applyAlignment="0" applyProtection="0"/>
    <xf numFmtId="15" fontId="21" fillId="0" borderId="0" applyFont="0" applyFill="0" applyBorder="0" applyAlignment="0" applyProtection="0"/>
    <xf numFmtId="19" fontId="21" fillId="0" borderId="0" applyFont="0" applyFill="0" applyBorder="0" applyAlignment="0" applyProtection="0"/>
    <xf numFmtId="18" fontId="21" fillId="0" borderId="0" applyFont="0" applyFill="0" applyBorder="0" applyAlignment="0" applyProtection="0"/>
    <xf numFmtId="0" fontId="21" fillId="0" borderId="0" applyNumberFormat="0" applyFont="0" applyFill="0" applyBorder="0" applyProtection="0">
      <alignment horizontal="left" vertical="center"/>
    </xf>
    <xf numFmtId="0" fontId="21" fillId="0" borderId="0" applyNumberFormat="0" applyFont="0" applyFill="0" applyBorder="0" applyProtection="0">
      <alignment horizontal="left" vertical="center"/>
    </xf>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0" fontId="24" fillId="0" borderId="0" applyNumberFormat="0" applyFill="0" applyBorder="0" applyAlignment="0" applyProtection="0"/>
    <xf numFmtId="0" fontId="22" fillId="0" borderId="0"/>
  </cellStyleXfs>
  <cellXfs count="75">
    <xf numFmtId="0" fontId="0" fillId="0" borderId="0" xfId="0"/>
    <xf numFmtId="0" fontId="19" fillId="0" borderId="0" xfId="0" applyFont="1"/>
    <xf numFmtId="3" fontId="19" fillId="0" borderId="10" xfId="44" applyNumberFormat="1" applyFont="1" applyBorder="1"/>
    <xf numFmtId="167" fontId="19" fillId="0" borderId="10" xfId="0" applyNumberFormat="1" applyFont="1" applyBorder="1"/>
    <xf numFmtId="3" fontId="19" fillId="0" borderId="11" xfId="44" applyNumberFormat="1" applyFont="1" applyBorder="1"/>
    <xf numFmtId="167" fontId="19" fillId="0" borderId="11" xfId="0" applyNumberFormat="1" applyFont="1" applyBorder="1"/>
    <xf numFmtId="0" fontId="18" fillId="33" borderId="12" xfId="0" applyFont="1" applyFill="1" applyBorder="1" applyAlignment="1">
      <alignment horizontal="center" wrapText="1"/>
    </xf>
    <xf numFmtId="0" fontId="18" fillId="33" borderId="13" xfId="0" applyFont="1" applyFill="1" applyBorder="1" applyAlignment="1">
      <alignment horizontal="center" wrapText="1"/>
    </xf>
    <xf numFmtId="3" fontId="19" fillId="0" borderId="27" xfId="44" applyNumberFormat="1" applyFont="1" applyBorder="1"/>
    <xf numFmtId="167" fontId="19" fillId="0" borderId="27" xfId="0" applyNumberFormat="1" applyFont="1" applyBorder="1"/>
    <xf numFmtId="0" fontId="19" fillId="0" borderId="28" xfId="55" applyFont="1" applyBorder="1" applyAlignment="1">
      <alignment horizontal="left" vertical="center"/>
    </xf>
    <xf numFmtId="0" fontId="20" fillId="30" borderId="13" xfId="39" applyFont="1" applyBorder="1" applyAlignment="1">
      <alignment horizontal="center" wrapText="1"/>
    </xf>
    <xf numFmtId="0" fontId="20" fillId="26" borderId="13" xfId="35" applyFont="1" applyBorder="1" applyAlignment="1">
      <alignment horizontal="center" wrapText="1"/>
    </xf>
    <xf numFmtId="0" fontId="20" fillId="14" borderId="13" xfId="23" applyFont="1" applyBorder="1" applyAlignment="1">
      <alignment horizontal="center" wrapText="1"/>
    </xf>
    <xf numFmtId="0" fontId="20" fillId="22" borderId="13" xfId="31" applyFont="1" applyBorder="1" applyAlignment="1">
      <alignment horizontal="center" wrapText="1"/>
    </xf>
    <xf numFmtId="0" fontId="20" fillId="32" borderId="14" xfId="41" applyFont="1" applyBorder="1" applyAlignment="1">
      <alignment horizontal="center" wrapText="1"/>
    </xf>
    <xf numFmtId="0" fontId="20" fillId="12" borderId="15" xfId="21" applyFont="1" applyBorder="1" applyAlignment="1">
      <alignment horizontal="center" wrapText="1"/>
    </xf>
    <xf numFmtId="0" fontId="18" fillId="33" borderId="29" xfId="0" applyFont="1" applyFill="1" applyBorder="1" applyAlignment="1">
      <alignment horizontal="center" wrapText="1"/>
    </xf>
    <xf numFmtId="0" fontId="20" fillId="30" borderId="29" xfId="39" applyFont="1" applyBorder="1" applyAlignment="1">
      <alignment horizontal="center" wrapText="1"/>
    </xf>
    <xf numFmtId="0" fontId="20" fillId="30" borderId="23" xfId="39" applyFont="1" applyBorder="1" applyAlignment="1">
      <alignment horizontal="center" wrapText="1"/>
    </xf>
    <xf numFmtId="0" fontId="20" fillId="26" borderId="29" xfId="35" applyFont="1" applyBorder="1" applyAlignment="1">
      <alignment horizontal="center" wrapText="1"/>
    </xf>
    <xf numFmtId="0" fontId="20" fillId="22" borderId="29" xfId="31" applyFont="1" applyBorder="1" applyAlignment="1">
      <alignment horizontal="center" wrapText="1"/>
    </xf>
    <xf numFmtId="0" fontId="20" fillId="11" borderId="29" xfId="20" applyFont="1" applyBorder="1" applyAlignment="1">
      <alignment horizontal="center" wrapText="1"/>
    </xf>
    <xf numFmtId="167" fontId="19" fillId="0" borderId="30" xfId="0" applyNumberFormat="1" applyFont="1" applyBorder="1"/>
    <xf numFmtId="167" fontId="19" fillId="0" borderId="19" xfId="0" applyNumberFormat="1" applyFont="1" applyBorder="1"/>
    <xf numFmtId="167" fontId="19" fillId="0" borderId="32" xfId="0" applyNumberFormat="1" applyFont="1" applyBorder="1"/>
    <xf numFmtId="167" fontId="19" fillId="0" borderId="34" xfId="0" applyNumberFormat="1" applyFont="1" applyBorder="1"/>
    <xf numFmtId="167" fontId="19" fillId="0" borderId="22" xfId="0" applyNumberFormat="1" applyFont="1" applyBorder="1"/>
    <xf numFmtId="167" fontId="19" fillId="0" borderId="35" xfId="0" applyNumberFormat="1" applyFont="1" applyBorder="1"/>
    <xf numFmtId="167" fontId="19" fillId="0" borderId="36" xfId="0" applyNumberFormat="1" applyFont="1" applyBorder="1"/>
    <xf numFmtId="9" fontId="19" fillId="0" borderId="18" xfId="0" applyNumberFormat="1" applyFont="1" applyBorder="1"/>
    <xf numFmtId="9" fontId="19" fillId="0" borderId="19" xfId="0" applyNumberFormat="1" applyFont="1" applyBorder="1"/>
    <xf numFmtId="9" fontId="19" fillId="0" borderId="28" xfId="0" applyNumberFormat="1" applyFont="1" applyBorder="1"/>
    <xf numFmtId="9" fontId="19" fillId="0" borderId="33" xfId="0" applyNumberFormat="1" applyFont="1" applyBorder="1"/>
    <xf numFmtId="9" fontId="19" fillId="0" borderId="20" xfId="0" applyNumberFormat="1" applyFont="1" applyBorder="1"/>
    <xf numFmtId="167" fontId="19" fillId="0" borderId="28" xfId="0" applyNumberFormat="1" applyFont="1" applyBorder="1"/>
    <xf numFmtId="9" fontId="19" fillId="0" borderId="18" xfId="55" applyNumberFormat="1" applyFont="1" applyBorder="1" applyAlignment="1">
      <alignment horizontal="right" vertical="center"/>
    </xf>
    <xf numFmtId="9" fontId="19" fillId="0" borderId="19" xfId="55" applyNumberFormat="1" applyFont="1" applyBorder="1" applyAlignment="1">
      <alignment horizontal="right" vertical="center"/>
    </xf>
    <xf numFmtId="9" fontId="19" fillId="0" borderId="20" xfId="55" applyNumberFormat="1" applyFont="1" applyBorder="1" applyAlignment="1">
      <alignment horizontal="right" vertical="center"/>
    </xf>
    <xf numFmtId="0" fontId="19" fillId="0" borderId="19" xfId="55" applyFont="1" applyBorder="1" applyAlignment="1">
      <alignment horizontal="left" vertical="center"/>
    </xf>
    <xf numFmtId="167" fontId="19" fillId="0" borderId="24" xfId="0" applyNumberFormat="1" applyFont="1" applyBorder="1"/>
    <xf numFmtId="167" fontId="19" fillId="0" borderId="16" xfId="0" applyNumberFormat="1" applyFont="1" applyBorder="1"/>
    <xf numFmtId="167" fontId="19" fillId="0" borderId="17" xfId="0" applyNumberFormat="1" applyFont="1" applyBorder="1"/>
    <xf numFmtId="167" fontId="19" fillId="0" borderId="25" xfId="0" applyNumberFormat="1" applyFont="1" applyBorder="1"/>
    <xf numFmtId="0" fontId="20" fillId="32" borderId="23" xfId="41" applyFont="1" applyBorder="1" applyAlignment="1">
      <alignment horizontal="center" wrapText="1"/>
    </xf>
    <xf numFmtId="167" fontId="19" fillId="0" borderId="21" xfId="0" applyNumberFormat="1" applyFont="1" applyBorder="1"/>
    <xf numFmtId="9" fontId="19" fillId="0" borderId="28" xfId="55" applyNumberFormat="1" applyFont="1" applyBorder="1" applyAlignment="1">
      <alignment horizontal="right" vertical="center"/>
    </xf>
    <xf numFmtId="167" fontId="19" fillId="0" borderId="37" xfId="0" applyNumberFormat="1" applyFont="1" applyBorder="1"/>
    <xf numFmtId="0" fontId="23" fillId="0" borderId="0" xfId="0" applyFont="1"/>
    <xf numFmtId="0" fontId="25" fillId="0" borderId="0" xfId="60" applyFont="1"/>
    <xf numFmtId="0" fontId="18" fillId="33" borderId="38" xfId="0" applyFont="1" applyFill="1" applyBorder="1" applyAlignment="1">
      <alignment horizontal="center" wrapText="1"/>
    </xf>
    <xf numFmtId="168" fontId="19" fillId="0" borderId="40" xfId="55" applyNumberFormat="1" applyFont="1" applyBorder="1" applyAlignment="1">
      <alignment horizontal="right" vertical="center"/>
    </xf>
    <xf numFmtId="168" fontId="19" fillId="0" borderId="41" xfId="55" applyNumberFormat="1" applyFont="1" applyBorder="1" applyAlignment="1">
      <alignment horizontal="right" vertical="center"/>
    </xf>
    <xf numFmtId="168" fontId="19" fillId="0" borderId="42" xfId="55" applyNumberFormat="1" applyFont="1" applyBorder="1" applyAlignment="1">
      <alignment horizontal="right" vertical="center"/>
    </xf>
    <xf numFmtId="0" fontId="19" fillId="0" borderId="43" xfId="55" applyFont="1" applyBorder="1" applyAlignment="1">
      <alignment horizontal="left" vertical="center"/>
    </xf>
    <xf numFmtId="167" fontId="19" fillId="0" borderId="41" xfId="0" applyNumberFormat="1" applyFont="1" applyBorder="1"/>
    <xf numFmtId="167" fontId="19" fillId="0" borderId="44" xfId="0" applyNumberFormat="1" applyFont="1" applyBorder="1"/>
    <xf numFmtId="3" fontId="19" fillId="0" borderId="34" xfId="44" applyNumberFormat="1" applyFont="1" applyBorder="1"/>
    <xf numFmtId="0" fontId="26" fillId="6" borderId="38" xfId="10" applyFont="1" applyBorder="1" applyAlignment="1">
      <alignment horizontal="left" vertical="center"/>
    </xf>
    <xf numFmtId="3" fontId="19" fillId="0" borderId="22" xfId="44" applyNumberFormat="1" applyFont="1" applyBorder="1"/>
    <xf numFmtId="3" fontId="19" fillId="0" borderId="35" xfId="44" applyNumberFormat="1" applyFont="1" applyBorder="1"/>
    <xf numFmtId="3" fontId="19" fillId="0" borderId="36" xfId="44" applyNumberFormat="1" applyFont="1" applyBorder="1"/>
    <xf numFmtId="168" fontId="19" fillId="0" borderId="43" xfId="55" applyNumberFormat="1" applyFont="1" applyBorder="1" applyAlignment="1">
      <alignment horizontal="right" vertical="center"/>
    </xf>
    <xf numFmtId="0" fontId="19" fillId="0" borderId="41" xfId="55" applyFont="1" applyBorder="1" applyAlignment="1">
      <alignment horizontal="left" vertical="center"/>
    </xf>
    <xf numFmtId="167" fontId="19" fillId="0" borderId="41" xfId="55" applyNumberFormat="1" applyFont="1" applyBorder="1" applyAlignment="1">
      <alignment horizontal="right" vertical="center"/>
    </xf>
    <xf numFmtId="167" fontId="19" fillId="0" borderId="42" xfId="55" applyNumberFormat="1" applyFont="1" applyBorder="1" applyAlignment="1">
      <alignment horizontal="right" vertical="center"/>
    </xf>
    <xf numFmtId="0" fontId="16" fillId="0" borderId="0" xfId="0" applyFont="1"/>
    <xf numFmtId="0" fontId="26" fillId="6" borderId="24" xfId="10" applyFont="1" applyBorder="1" applyAlignment="1">
      <alignment horizontal="left" vertical="center"/>
    </xf>
    <xf numFmtId="0" fontId="20" fillId="34" borderId="16" xfId="0" applyFont="1" applyFill="1" applyBorder="1"/>
    <xf numFmtId="0" fontId="20" fillId="34" borderId="17" xfId="0" applyFont="1" applyFill="1" applyBorder="1"/>
    <xf numFmtId="0" fontId="20" fillId="34" borderId="37" xfId="0" applyFont="1" applyFill="1" applyBorder="1"/>
    <xf numFmtId="0" fontId="18" fillId="35" borderId="38" xfId="55" applyFont="1" applyFill="1" applyBorder="1" applyAlignment="1">
      <alignment horizontal="left" vertical="center"/>
    </xf>
    <xf numFmtId="0" fontId="20" fillId="35" borderId="31" xfId="0" applyFont="1" applyFill="1" applyBorder="1"/>
    <xf numFmtId="0" fontId="20" fillId="35" borderId="26" xfId="0" applyFont="1" applyFill="1" applyBorder="1"/>
    <xf numFmtId="0" fontId="19" fillId="35" borderId="39" xfId="55" applyFont="1" applyFill="1" applyBorder="1" applyAlignment="1">
      <alignment horizontal="left" vertical="center"/>
    </xf>
  </cellXfs>
  <cellStyles count="6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60" builtinId="8"/>
    <cellStyle name="Input" xfId="9" builtinId="20" customBuiltin="1"/>
    <cellStyle name="Linked Cell" xfId="12" builtinId="24" customBuiltin="1"/>
    <cellStyle name="Neutral" xfId="8" builtinId="28" customBuiltin="1"/>
    <cellStyle name="Normal" xfId="0" builtinId="0" customBuiltin="1"/>
    <cellStyle name="Normal 3" xfId="61"/>
    <cellStyle name="Note" xfId="15" builtinId="10" customBuiltin="1"/>
    <cellStyle name="Output" xfId="10" builtinId="21" customBuiltin="1"/>
    <cellStyle name="sCurrency" xfId="45"/>
    <cellStyle name="sDate" xfId="50"/>
    <cellStyle name="sDecimal" xfId="43"/>
    <cellStyle name="sInteger" xfId="44"/>
    <cellStyle name="sLongDate" xfId="51"/>
    <cellStyle name="sLongTime" xfId="53"/>
    <cellStyle name="sMediumDate" xfId="52"/>
    <cellStyle name="sMediumTime" xfId="54"/>
    <cellStyle name="sNumber" xfId="42"/>
    <cellStyle name="sPercent" xfId="46"/>
    <cellStyle name="sPhone" xfId="57"/>
    <cellStyle name="sPhoneExt" xfId="58"/>
    <cellStyle name="sRichText" xfId="56"/>
    <cellStyle name="sShortDate" xfId="48"/>
    <cellStyle name="sShortTime" xfId="49"/>
    <cellStyle name="sStandard" xfId="47"/>
    <cellStyle name="sText" xfId="55"/>
    <cellStyle name="sZip" xfId="59"/>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28575</xdr:rowOff>
    </xdr:from>
    <xdr:to>
      <xdr:col>14</xdr:col>
      <xdr:colOff>342899</xdr:colOff>
      <xdr:row>53</xdr:row>
      <xdr:rowOff>133352</xdr:rowOff>
    </xdr:to>
    <xdr:sp macro="" textlink="">
      <xdr:nvSpPr>
        <xdr:cNvPr id="3" name="TextBox 2">
          <a:extLst>
            <a:ext uri="{FF2B5EF4-FFF2-40B4-BE49-F238E27FC236}">
              <a16:creationId xmlns:a16="http://schemas.microsoft.com/office/drawing/2014/main" id="{DD10DAC8-9BC3-4EAE-A318-66BA917C2534}"/>
            </a:ext>
          </a:extLst>
        </xdr:cNvPr>
        <xdr:cNvSpPr txBox="1"/>
      </xdr:nvSpPr>
      <xdr:spPr>
        <a:xfrm>
          <a:off x="114300" y="190500"/>
          <a:ext cx="8829674" cy="86106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7000"/>
            </a:lnSpc>
            <a:spcBef>
              <a:spcPts val="0"/>
            </a:spcBef>
            <a:spcAft>
              <a:spcPts val="800"/>
            </a:spcAft>
            <a:buClrTx/>
            <a:buSzTx/>
            <a:buFontTx/>
            <a:buNone/>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i="0" baseline="0">
              <a:solidFill>
                <a:schemeClr val="dk1"/>
              </a:solidFill>
              <a:effectLst/>
              <a:latin typeface="+mn-lt"/>
              <a:ea typeface="+mn-ea"/>
              <a:cs typeface="+mn-cs"/>
            </a:rPr>
            <a:t>Important Information about FY2017 Annual Survey Data</a:t>
          </a:r>
        </a:p>
        <a:p>
          <a:pPr marL="0" marR="0" indent="0" algn="l" defTabSz="914400" eaLnBrk="1" fontAlgn="auto" latinLnBrk="0" hangingPunct="1">
            <a:lnSpc>
              <a:spcPct val="107000"/>
            </a:lnSpc>
            <a:spcBef>
              <a:spcPts val="0"/>
            </a:spcBef>
            <a:spcAft>
              <a:spcPts val="800"/>
            </a:spcAft>
            <a:buClrTx/>
            <a:buSzTx/>
            <a:buFontTx/>
            <a:buNone/>
            <a:tabLst/>
            <a:defRPr/>
          </a:pPr>
          <a:r>
            <a:rPr lang="en-US" sz="1100" b="0" i="0" baseline="0">
              <a:solidFill>
                <a:schemeClr val="dk1"/>
              </a:solidFill>
              <a:effectLst/>
              <a:latin typeface="+mn-lt"/>
              <a:ea typeface="+mn-ea"/>
              <a:cs typeface="+mn-cs"/>
            </a:rPr>
            <a:t>Release Date: December 19, 2017</a:t>
          </a:r>
        </a:p>
        <a:p>
          <a:pPr eaLnBrk="1" fontAlgn="auto" latinLnBrk="0" hangingPunct="1"/>
          <a:r>
            <a:rPr lang="en-US" sz="1100" b="0" i="0" baseline="0">
              <a:solidFill>
                <a:schemeClr val="dk1"/>
              </a:solidFill>
              <a:effectLst/>
              <a:latin typeface="+mn-lt"/>
              <a:ea typeface="+mn-ea"/>
              <a:cs typeface="+mn-cs"/>
            </a:rPr>
            <a:t>This spreadsheet contains data collected through the 2017 Annual Report Survey for Rhode Island Public Libraries and is made available by the Office of Library and Information Services for further analysis. The data reflects FY2017 (July 1, 2016 - June 30, 2017; the deadline for the report submission was September 15, 2017).</a:t>
          </a:r>
          <a:endParaRPr lang="en-US">
            <a:effectLst/>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This data has not been reviewed and is as the libraries reported.  If you have questions about using the data, suggestions for improvements, or have developed analyses that would be helpful to the community, please contact Jason M. Bloom 401-574-9314 or jason.bloom@olis.ri.gov</a:t>
          </a:r>
          <a:endParaRPr lang="en-US">
            <a:effectLst/>
          </a:endParaRPr>
        </a:p>
        <a:p>
          <a:pPr marL="0" marR="0">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spreadsheets included in this file provide the total public library operating revenue and expenditures for Rhode Island’s 39 municipalities. It should be noted that Rhode Island has 48 library systems operating within those municipalities. The following municipalities have more than one independent library system: </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Burriville</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Jesse M. Smith Memorial Library </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Pascoag Free Public Library</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Glocester</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Glocester Manton Free Public Library</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Harmony Library</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Hopkinton</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Ashaway Free Library</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Langworthy Free Library</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North Kingstown</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Davisville Free Library </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North Kingstown Free Library </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Willett Free Library</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Providence</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Providence Community Library</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Providence Public Library</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Scituate</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Hope Library </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North Scituate Public Library</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Smithfield</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East Smithfield Public Library</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Greenville Public Library</a:t>
          </a:r>
        </a:p>
        <a:p>
          <a:pPr marL="342900" marR="0" lvl="0" indent="-342900" algn="l">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Warwick</a:t>
          </a:r>
        </a:p>
        <a:p>
          <a:pPr marL="742950" marR="0" lvl="1" indent="-285750" algn="l">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Pontiac Free Library</a:t>
          </a:r>
        </a:p>
        <a:p>
          <a:pPr marL="742950" marR="0" lvl="1" indent="-285750" algn="l">
            <a:lnSpc>
              <a:spcPct val="107000"/>
            </a:lnSpc>
            <a:spcBef>
              <a:spcPts val="0"/>
            </a:spcBef>
            <a:spcAft>
              <a:spcPts val="80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Warwick Public Library</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Use the tabs below or click on the listed links to pull up the worksheet. In each tab you can sort each column by clicking on the button in the bottom right hand corner of the column heading. </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xdr:from>
      <xdr:col>0</xdr:col>
      <xdr:colOff>123825</xdr:colOff>
      <xdr:row>46</xdr:row>
      <xdr:rowOff>9525</xdr:rowOff>
    </xdr:from>
    <xdr:to>
      <xdr:col>14</xdr:col>
      <xdr:colOff>142875</xdr:colOff>
      <xdr:row>50</xdr:row>
      <xdr:rowOff>38100</xdr:rowOff>
    </xdr:to>
    <xdr:sp macro="" textlink="">
      <xdr:nvSpPr>
        <xdr:cNvPr id="2" name="TextBox 1">
          <a:extLst>
            <a:ext uri="{FF2B5EF4-FFF2-40B4-BE49-F238E27FC236}">
              <a16:creationId xmlns:a16="http://schemas.microsoft.com/office/drawing/2014/main" id="{CED5693A-1B4C-4360-97A5-446B76764DF8}"/>
            </a:ext>
          </a:extLst>
        </xdr:cNvPr>
        <xdr:cNvSpPr txBox="1"/>
      </xdr:nvSpPr>
      <xdr:spPr>
        <a:xfrm>
          <a:off x="123825" y="7543800"/>
          <a:ext cx="8620125"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For the municipalities above, the operating revenue and expenditures for all library systems operating in that municipality have been added together to provide the totals for that municipality.  To see the operating revenue and expenditures by library system please see the report FY2017 Operating Revenue and Expenditures by Library System on the OLIS website: </a:t>
          </a:r>
          <a:r>
            <a:rPr kumimoji="0" lang="en-US" sz="11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http://www.olis.ri.gov/pubs/compstats/index.php</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5:C58"/>
  <sheetViews>
    <sheetView tabSelected="1" workbookViewId="0">
      <selection activeCell="F60" sqref="F60"/>
    </sheetView>
  </sheetViews>
  <sheetFormatPr defaultRowHeight="12.75" x14ac:dyDescent="0.2"/>
  <cols>
    <col min="2" max="2" width="10.140625" customWidth="1"/>
  </cols>
  <sheetData>
    <row r="35" spans="2:3" x14ac:dyDescent="0.2">
      <c r="B35" s="48"/>
      <c r="C35" s="48"/>
    </row>
    <row r="36" spans="2:3" x14ac:dyDescent="0.2">
      <c r="B36" s="48"/>
      <c r="C36" s="48"/>
    </row>
    <row r="37" spans="2:3" ht="15" x14ac:dyDescent="0.25">
      <c r="B37" s="49"/>
    </row>
    <row r="38" spans="2:3" ht="15" x14ac:dyDescent="0.25">
      <c r="B38" s="49"/>
    </row>
    <row r="39" spans="2:3" ht="15" x14ac:dyDescent="0.25">
      <c r="B39" s="49"/>
    </row>
    <row r="56" spans="2:3" ht="15" x14ac:dyDescent="0.25">
      <c r="B56" s="66" t="s">
        <v>54</v>
      </c>
    </row>
    <row r="57" spans="2:3" ht="15" x14ac:dyDescent="0.25">
      <c r="B57" s="49" t="s">
        <v>55</v>
      </c>
      <c r="C57" s="66"/>
    </row>
    <row r="58" spans="2:3" ht="15" x14ac:dyDescent="0.25">
      <c r="B58" s="49" t="s">
        <v>56</v>
      </c>
      <c r="C58" s="66"/>
    </row>
  </sheetData>
  <hyperlinks>
    <hyperlink ref="B57" location="Revenue!A1" display="Revenue"/>
    <hyperlink ref="B58" location="Expenditures!A1" display="Expenditur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4"/>
  <sheetViews>
    <sheetView workbookViewId="0">
      <pane xSplit="2" ySplit="1" topLeftCell="C2" activePane="bottomRight" state="frozen"/>
      <selection pane="topRight" activeCell="E1" sqref="E1"/>
      <selection pane="bottomLeft" activeCell="A3" sqref="A3"/>
      <selection pane="bottomRight"/>
    </sheetView>
  </sheetViews>
  <sheetFormatPr defaultRowHeight="12.75" x14ac:dyDescent="0.2"/>
  <cols>
    <col min="1" max="1" width="25.42578125" style="1" customWidth="1"/>
    <col min="2" max="2" width="10.28515625" style="1" customWidth="1"/>
    <col min="3" max="3" width="13.42578125" style="1" customWidth="1"/>
    <col min="4" max="4" width="10.42578125" style="1" customWidth="1"/>
    <col min="5" max="5" width="11.5703125" style="1" customWidth="1"/>
    <col min="6" max="6" width="11" style="1" customWidth="1"/>
    <col min="7" max="7" width="12.140625" style="1" customWidth="1"/>
    <col min="8" max="8" width="10.140625" style="1" customWidth="1"/>
    <col min="9" max="9" width="11.7109375" style="1" customWidth="1"/>
    <col min="10" max="10" width="10.7109375" style="1" customWidth="1"/>
    <col min="11" max="11" width="13.140625" style="1" customWidth="1"/>
    <col min="12" max="12" width="11.140625" style="1" customWidth="1"/>
  </cols>
  <sheetData>
    <row r="1" spans="1:12" ht="79.5" customHeight="1" thickBot="1" x14ac:dyDescent="0.25">
      <c r="A1" s="6" t="s">
        <v>44</v>
      </c>
      <c r="B1" s="7" t="s">
        <v>45</v>
      </c>
      <c r="C1" s="11" t="s">
        <v>0</v>
      </c>
      <c r="D1" s="11" t="s">
        <v>47</v>
      </c>
      <c r="E1" s="12" t="s">
        <v>1</v>
      </c>
      <c r="F1" s="12" t="s">
        <v>47</v>
      </c>
      <c r="G1" s="13" t="s">
        <v>2</v>
      </c>
      <c r="H1" s="13" t="s">
        <v>47</v>
      </c>
      <c r="I1" s="14" t="s">
        <v>3</v>
      </c>
      <c r="J1" s="14" t="s">
        <v>47</v>
      </c>
      <c r="K1" s="15" t="s">
        <v>4</v>
      </c>
      <c r="L1" s="16" t="s">
        <v>46</v>
      </c>
    </row>
    <row r="2" spans="1:12" ht="13.5" thickBot="1" x14ac:dyDescent="0.25">
      <c r="A2" s="71" t="s">
        <v>6</v>
      </c>
      <c r="B2" s="57">
        <v>16068</v>
      </c>
      <c r="C2" s="23">
        <v>1683772</v>
      </c>
      <c r="D2" s="30">
        <f t="shared" ref="D2:D40" si="0">C2/K2</f>
        <v>0.81982013125714825</v>
      </c>
      <c r="E2" s="26">
        <v>370059</v>
      </c>
      <c r="F2" s="30">
        <f t="shared" ref="F2:F40" si="1">E2/K2</f>
        <v>0.18017986874285177</v>
      </c>
      <c r="G2" s="26">
        <v>0</v>
      </c>
      <c r="H2" s="30">
        <f t="shared" ref="H2:H40" si="2">G2/K2</f>
        <v>0</v>
      </c>
      <c r="I2" s="26">
        <v>0</v>
      </c>
      <c r="J2" s="36">
        <f t="shared" ref="J2:J40" si="3">I2/K2</f>
        <v>0</v>
      </c>
      <c r="K2" s="40">
        <v>2053831</v>
      </c>
      <c r="L2" s="51">
        <f t="shared" ref="L2:L40" si="4">K2/B2</f>
        <v>127.82119741100324</v>
      </c>
    </row>
    <row r="3" spans="1:12" ht="13.5" thickBot="1" x14ac:dyDescent="0.25">
      <c r="A3" s="71" t="s">
        <v>38</v>
      </c>
      <c r="B3" s="59">
        <v>22872</v>
      </c>
      <c r="C3" s="3">
        <v>700462</v>
      </c>
      <c r="D3" s="32">
        <f t="shared" si="0"/>
        <v>0.74379394781160868</v>
      </c>
      <c r="E3" s="27">
        <v>185859</v>
      </c>
      <c r="F3" s="32">
        <f t="shared" si="1"/>
        <v>0.19735660085246279</v>
      </c>
      <c r="G3" s="27">
        <v>0</v>
      </c>
      <c r="H3" s="32">
        <f t="shared" si="2"/>
        <v>0</v>
      </c>
      <c r="I3" s="27">
        <v>55421</v>
      </c>
      <c r="J3" s="46">
        <f t="shared" si="3"/>
        <v>5.8849451335928525E-2</v>
      </c>
      <c r="K3" s="41">
        <v>941742</v>
      </c>
      <c r="L3" s="62">
        <f t="shared" si="4"/>
        <v>41.174449108079749</v>
      </c>
    </row>
    <row r="4" spans="1:12" ht="13.5" thickBot="1" x14ac:dyDescent="0.25">
      <c r="A4" s="71" t="s">
        <v>24</v>
      </c>
      <c r="B4" s="59">
        <v>15762</v>
      </c>
      <c r="C4" s="3">
        <v>842568</v>
      </c>
      <c r="D4" s="32">
        <f t="shared" si="0"/>
        <v>0.78133116958386462</v>
      </c>
      <c r="E4" s="27">
        <v>209022</v>
      </c>
      <c r="F4" s="32">
        <f t="shared" si="1"/>
        <v>0.19383053205053902</v>
      </c>
      <c r="G4" s="27">
        <v>0</v>
      </c>
      <c r="H4" s="32">
        <f t="shared" si="2"/>
        <v>0</v>
      </c>
      <c r="I4" s="27">
        <v>26785</v>
      </c>
      <c r="J4" s="46">
        <f t="shared" si="3"/>
        <v>2.4838298365596385E-2</v>
      </c>
      <c r="K4" s="41">
        <v>1078375</v>
      </c>
      <c r="L4" s="62">
        <f t="shared" si="4"/>
        <v>68.416127395000629</v>
      </c>
    </row>
    <row r="5" spans="1:12" ht="13.5" thickBot="1" x14ac:dyDescent="0.25">
      <c r="A5" s="71" t="s">
        <v>8</v>
      </c>
      <c r="B5" s="59">
        <v>19408</v>
      </c>
      <c r="C5" s="3">
        <v>118825</v>
      </c>
      <c r="D5" s="32">
        <f t="shared" si="0"/>
        <v>0.64744536285818588</v>
      </c>
      <c r="E5" s="27">
        <v>30524</v>
      </c>
      <c r="F5" s="32">
        <f t="shared" si="1"/>
        <v>0.16631703981387139</v>
      </c>
      <c r="G5" s="27">
        <v>0</v>
      </c>
      <c r="H5" s="32">
        <f t="shared" si="2"/>
        <v>0</v>
      </c>
      <c r="I5" s="27">
        <v>34180</v>
      </c>
      <c r="J5" s="46">
        <f t="shared" si="3"/>
        <v>0.18623759732794273</v>
      </c>
      <c r="K5" s="41">
        <v>183529</v>
      </c>
      <c r="L5" s="62">
        <f t="shared" si="4"/>
        <v>9.4563582028029671</v>
      </c>
    </row>
    <row r="6" spans="1:12" ht="13.5" thickBot="1" x14ac:dyDescent="0.25">
      <c r="A6" s="71" t="s">
        <v>12</v>
      </c>
      <c r="B6" s="59">
        <v>8087</v>
      </c>
      <c r="C6" s="3">
        <v>225081</v>
      </c>
      <c r="D6" s="32">
        <f t="shared" si="0"/>
        <v>0.69352786208384043</v>
      </c>
      <c r="E6" s="27">
        <v>51221</v>
      </c>
      <c r="F6" s="32">
        <f t="shared" si="1"/>
        <v>0.15782403056586913</v>
      </c>
      <c r="G6" s="27">
        <v>0</v>
      </c>
      <c r="H6" s="32">
        <f t="shared" si="2"/>
        <v>0</v>
      </c>
      <c r="I6" s="27">
        <v>48243</v>
      </c>
      <c r="J6" s="46">
        <f t="shared" si="3"/>
        <v>0.14864810735029041</v>
      </c>
      <c r="K6" s="41">
        <v>324545</v>
      </c>
      <c r="L6" s="62">
        <f t="shared" si="4"/>
        <v>40.131692840361076</v>
      </c>
    </row>
    <row r="7" spans="1:12" ht="13.5" thickBot="1" x14ac:dyDescent="0.25">
      <c r="A7" s="71" t="s">
        <v>10</v>
      </c>
      <c r="B7" s="59">
        <v>35429</v>
      </c>
      <c r="C7" s="3">
        <v>1050380</v>
      </c>
      <c r="D7" s="32">
        <f t="shared" si="0"/>
        <v>0.81125835486895581</v>
      </c>
      <c r="E7" s="27">
        <v>244374</v>
      </c>
      <c r="F7" s="32">
        <f t="shared" si="1"/>
        <v>0.18874164513104419</v>
      </c>
      <c r="G7" s="27">
        <v>0</v>
      </c>
      <c r="H7" s="32">
        <f t="shared" si="2"/>
        <v>0</v>
      </c>
      <c r="I7" s="27">
        <v>0</v>
      </c>
      <c r="J7" s="46">
        <f t="shared" si="3"/>
        <v>0</v>
      </c>
      <c r="K7" s="41">
        <v>1294754</v>
      </c>
      <c r="L7" s="62">
        <f t="shared" si="4"/>
        <v>36.545033729430692</v>
      </c>
    </row>
    <row r="8" spans="1:12" ht="13.5" thickBot="1" x14ac:dyDescent="0.25">
      <c r="A8" s="71" t="s">
        <v>11</v>
      </c>
      <c r="B8" s="59">
        <v>79960</v>
      </c>
      <c r="C8" s="3">
        <v>2641970</v>
      </c>
      <c r="D8" s="32">
        <f t="shared" si="0"/>
        <v>0.79128285119041197</v>
      </c>
      <c r="E8" s="27">
        <v>597774</v>
      </c>
      <c r="F8" s="32">
        <f t="shared" si="1"/>
        <v>0.17903621732551744</v>
      </c>
      <c r="G8" s="27">
        <v>4066</v>
      </c>
      <c r="H8" s="32">
        <f t="shared" si="2"/>
        <v>1.2177867549367386E-3</v>
      </c>
      <c r="I8" s="27">
        <v>95034</v>
      </c>
      <c r="J8" s="46">
        <f t="shared" si="3"/>
        <v>2.8463144729133798E-2</v>
      </c>
      <c r="K8" s="41">
        <v>3338844</v>
      </c>
      <c r="L8" s="62">
        <f t="shared" si="4"/>
        <v>41.756428214107054</v>
      </c>
    </row>
    <row r="9" spans="1:12" ht="13.5" thickBot="1" x14ac:dyDescent="0.25">
      <c r="A9" s="71" t="s">
        <v>13</v>
      </c>
      <c r="B9" s="59">
        <v>33946</v>
      </c>
      <c r="C9" s="3">
        <v>1265242</v>
      </c>
      <c r="D9" s="32">
        <f t="shared" si="0"/>
        <v>0.77555121030274421</v>
      </c>
      <c r="E9" s="27">
        <v>289647</v>
      </c>
      <c r="F9" s="32">
        <f t="shared" si="1"/>
        <v>0.17754396503637956</v>
      </c>
      <c r="G9" s="27">
        <v>0</v>
      </c>
      <c r="H9" s="32">
        <f t="shared" si="2"/>
        <v>0</v>
      </c>
      <c r="I9" s="27">
        <v>76521</v>
      </c>
      <c r="J9" s="46">
        <f t="shared" si="3"/>
        <v>4.6904824660876178E-2</v>
      </c>
      <c r="K9" s="41">
        <v>1631410</v>
      </c>
      <c r="L9" s="62">
        <f t="shared" si="4"/>
        <v>48.058976020738818</v>
      </c>
    </row>
    <row r="10" spans="1:12" ht="13.5" thickBot="1" x14ac:dyDescent="0.25">
      <c r="A10" s="71" t="s">
        <v>15</v>
      </c>
      <c r="B10" s="59">
        <v>13270</v>
      </c>
      <c r="C10" s="3">
        <v>520235</v>
      </c>
      <c r="D10" s="32">
        <f t="shared" si="0"/>
        <v>0.71907905467231714</v>
      </c>
      <c r="E10" s="27">
        <v>134294</v>
      </c>
      <c r="F10" s="32">
        <f t="shared" si="1"/>
        <v>0.18562380956330152</v>
      </c>
      <c r="G10" s="27">
        <v>0</v>
      </c>
      <c r="H10" s="32">
        <f t="shared" si="2"/>
        <v>0</v>
      </c>
      <c r="I10" s="27">
        <v>68945</v>
      </c>
      <c r="J10" s="46">
        <f t="shared" si="3"/>
        <v>9.5297135764381299E-2</v>
      </c>
      <c r="K10" s="41">
        <v>723474</v>
      </c>
      <c r="L10" s="62">
        <f t="shared" si="4"/>
        <v>54.519517709118311</v>
      </c>
    </row>
    <row r="11" spans="1:12" ht="13.5" thickBot="1" x14ac:dyDescent="0.25">
      <c r="A11" s="71" t="s">
        <v>16</v>
      </c>
      <c r="B11" s="59">
        <v>45342</v>
      </c>
      <c r="C11" s="3">
        <v>1877327</v>
      </c>
      <c r="D11" s="32">
        <f t="shared" si="0"/>
        <v>0.81591198899210482</v>
      </c>
      <c r="E11" s="27">
        <v>422447</v>
      </c>
      <c r="F11" s="32">
        <f t="shared" si="1"/>
        <v>0.18360124369049596</v>
      </c>
      <c r="G11" s="27">
        <v>0</v>
      </c>
      <c r="H11" s="32">
        <f t="shared" si="2"/>
        <v>0</v>
      </c>
      <c r="I11" s="27">
        <v>1120</v>
      </c>
      <c r="J11" s="46">
        <f t="shared" si="3"/>
        <v>4.8676731739923698E-4</v>
      </c>
      <c r="K11" s="41">
        <v>2300894</v>
      </c>
      <c r="L11" s="62">
        <f t="shared" si="4"/>
        <v>50.745313395968417</v>
      </c>
    </row>
    <row r="12" spans="1:12" ht="13.5" thickBot="1" x14ac:dyDescent="0.25">
      <c r="A12" s="71" t="s">
        <v>18</v>
      </c>
      <c r="B12" s="59">
        <v>6574</v>
      </c>
      <c r="C12" s="3">
        <v>223074</v>
      </c>
      <c r="D12" s="32">
        <f t="shared" si="0"/>
        <v>0.7973734723567617</v>
      </c>
      <c r="E12" s="27">
        <v>52087</v>
      </c>
      <c r="F12" s="32">
        <f t="shared" si="1"/>
        <v>0.1861839212756603</v>
      </c>
      <c r="G12" s="27">
        <v>0</v>
      </c>
      <c r="H12" s="32">
        <f t="shared" si="2"/>
        <v>0</v>
      </c>
      <c r="I12" s="27">
        <v>4600</v>
      </c>
      <c r="J12" s="46">
        <f t="shared" si="3"/>
        <v>1.6442606367578039E-2</v>
      </c>
      <c r="K12" s="41">
        <v>279761</v>
      </c>
      <c r="L12" s="62">
        <f t="shared" si="4"/>
        <v>42.555673866747796</v>
      </c>
    </row>
    <row r="13" spans="1:12" ht="13.5" thickBot="1" x14ac:dyDescent="0.25">
      <c r="A13" s="71" t="s">
        <v>25</v>
      </c>
      <c r="B13" s="59">
        <v>4633</v>
      </c>
      <c r="C13" s="3">
        <v>150842</v>
      </c>
      <c r="D13" s="32">
        <f t="shared" si="0"/>
        <v>0.74562045238848462</v>
      </c>
      <c r="E13" s="27">
        <v>34462</v>
      </c>
      <c r="F13" s="32">
        <f t="shared" si="1"/>
        <v>0.17034759569756405</v>
      </c>
      <c r="G13" s="27">
        <v>0</v>
      </c>
      <c r="H13" s="32">
        <f t="shared" si="2"/>
        <v>0</v>
      </c>
      <c r="I13" s="27">
        <v>17000</v>
      </c>
      <c r="J13" s="46">
        <f t="shared" si="3"/>
        <v>8.4031951913951283E-2</v>
      </c>
      <c r="K13" s="41">
        <v>202304</v>
      </c>
      <c r="L13" s="62">
        <f t="shared" si="4"/>
        <v>43.665875242823226</v>
      </c>
    </row>
    <row r="14" spans="1:12" ht="13.5" thickBot="1" x14ac:dyDescent="0.25">
      <c r="A14" s="71" t="s">
        <v>20</v>
      </c>
      <c r="B14" s="59">
        <v>9773</v>
      </c>
      <c r="C14" s="3">
        <v>346913</v>
      </c>
      <c r="D14" s="32">
        <f t="shared" si="0"/>
        <v>0.76440504677921883</v>
      </c>
      <c r="E14" s="27">
        <v>78763</v>
      </c>
      <c r="F14" s="32">
        <f t="shared" si="1"/>
        <v>0.173550240836958</v>
      </c>
      <c r="G14" s="27">
        <v>0</v>
      </c>
      <c r="H14" s="32">
        <f t="shared" si="2"/>
        <v>0</v>
      </c>
      <c r="I14" s="27">
        <v>28158</v>
      </c>
      <c r="J14" s="46">
        <f t="shared" si="3"/>
        <v>6.2044712383823163E-2</v>
      </c>
      <c r="K14" s="41">
        <v>453834</v>
      </c>
      <c r="L14" s="62">
        <f t="shared" si="4"/>
        <v>46.43753197585184</v>
      </c>
    </row>
    <row r="15" spans="1:12" ht="13.5" thickBot="1" x14ac:dyDescent="0.25">
      <c r="A15" s="71" t="s">
        <v>5</v>
      </c>
      <c r="B15" s="59">
        <v>8349</v>
      </c>
      <c r="C15" s="3">
        <v>130000</v>
      </c>
      <c r="D15" s="32">
        <f t="shared" si="0"/>
        <v>0.49811482696257242</v>
      </c>
      <c r="E15" s="27">
        <v>37297</v>
      </c>
      <c r="F15" s="32">
        <f t="shared" si="1"/>
        <v>0.14290914385556203</v>
      </c>
      <c r="G15" s="27">
        <v>0</v>
      </c>
      <c r="H15" s="32">
        <f t="shared" si="2"/>
        <v>0</v>
      </c>
      <c r="I15" s="27">
        <v>93687</v>
      </c>
      <c r="J15" s="46">
        <f t="shared" si="3"/>
        <v>0.35897602918186555</v>
      </c>
      <c r="K15" s="41">
        <v>260984</v>
      </c>
      <c r="L15" s="62">
        <f t="shared" si="4"/>
        <v>31.259312492514074</v>
      </c>
    </row>
    <row r="16" spans="1:12" ht="13.5" thickBot="1" x14ac:dyDescent="0.25">
      <c r="A16" s="71" t="s">
        <v>23</v>
      </c>
      <c r="B16" s="59">
        <v>5451</v>
      </c>
      <c r="C16" s="3">
        <v>335660</v>
      </c>
      <c r="D16" s="32">
        <f t="shared" si="0"/>
        <v>0.67085979018393382</v>
      </c>
      <c r="E16" s="27">
        <v>115055</v>
      </c>
      <c r="F16" s="32">
        <f t="shared" si="1"/>
        <v>0.22995225275461034</v>
      </c>
      <c r="G16" s="27">
        <v>0</v>
      </c>
      <c r="H16" s="32">
        <f t="shared" si="2"/>
        <v>0</v>
      </c>
      <c r="I16" s="27">
        <v>49628</v>
      </c>
      <c r="J16" s="46">
        <f t="shared" si="3"/>
        <v>9.9187957061455848E-2</v>
      </c>
      <c r="K16" s="41">
        <v>500343</v>
      </c>
      <c r="L16" s="62">
        <f t="shared" si="4"/>
        <v>91.789212988442486</v>
      </c>
    </row>
    <row r="17" spans="1:12" ht="13.5" thickBot="1" x14ac:dyDescent="0.25">
      <c r="A17" s="71" t="s">
        <v>28</v>
      </c>
      <c r="B17" s="59">
        <v>28780</v>
      </c>
      <c r="C17" s="3">
        <v>561752</v>
      </c>
      <c r="D17" s="32">
        <f t="shared" si="0"/>
        <v>0.79448648847415293</v>
      </c>
      <c r="E17" s="27">
        <v>122211</v>
      </c>
      <c r="F17" s="32">
        <f t="shared" si="1"/>
        <v>0.1728431554189655</v>
      </c>
      <c r="G17" s="27">
        <v>0</v>
      </c>
      <c r="H17" s="32">
        <f t="shared" si="2"/>
        <v>0</v>
      </c>
      <c r="I17" s="27">
        <v>23100</v>
      </c>
      <c r="J17" s="46">
        <f t="shared" si="3"/>
        <v>3.2670356106881564E-2</v>
      </c>
      <c r="K17" s="41">
        <v>707063</v>
      </c>
      <c r="L17" s="62">
        <f t="shared" si="4"/>
        <v>24.567859624739402</v>
      </c>
    </row>
    <row r="18" spans="1:12" ht="13.5" thickBot="1" x14ac:dyDescent="0.25">
      <c r="A18" s="71" t="s">
        <v>26</v>
      </c>
      <c r="B18" s="59">
        <v>21444</v>
      </c>
      <c r="C18" s="3">
        <v>965932</v>
      </c>
      <c r="D18" s="32">
        <f t="shared" si="0"/>
        <v>0.81148253005469073</v>
      </c>
      <c r="E18" s="27">
        <v>214541</v>
      </c>
      <c r="F18" s="32">
        <f t="shared" si="1"/>
        <v>0.18023657305117069</v>
      </c>
      <c r="G18" s="27">
        <v>0</v>
      </c>
      <c r="H18" s="32">
        <f t="shared" si="2"/>
        <v>0</v>
      </c>
      <c r="I18" s="27">
        <v>9857</v>
      </c>
      <c r="J18" s="46">
        <f t="shared" si="3"/>
        <v>8.2808968941385994E-3</v>
      </c>
      <c r="K18" s="41">
        <v>1190330</v>
      </c>
      <c r="L18" s="62">
        <f t="shared" si="4"/>
        <v>55.508767021078157</v>
      </c>
    </row>
    <row r="19" spans="1:12" ht="13.5" thickBot="1" x14ac:dyDescent="0.25">
      <c r="A19" s="71" t="s">
        <v>7</v>
      </c>
      <c r="B19" s="59">
        <v>3473</v>
      </c>
      <c r="C19" s="3">
        <v>153900</v>
      </c>
      <c r="D19" s="32">
        <f t="shared" si="0"/>
        <v>0.70662130332373729</v>
      </c>
      <c r="E19" s="27">
        <v>36397</v>
      </c>
      <c r="F19" s="32">
        <f t="shared" si="1"/>
        <v>0.16711433123504915</v>
      </c>
      <c r="G19" s="27">
        <v>0</v>
      </c>
      <c r="H19" s="32">
        <f t="shared" si="2"/>
        <v>0</v>
      </c>
      <c r="I19" s="27">
        <v>27500</v>
      </c>
      <c r="J19" s="46">
        <f t="shared" si="3"/>
        <v>0.12626436544121361</v>
      </c>
      <c r="K19" s="41">
        <v>217797</v>
      </c>
      <c r="L19" s="62">
        <f t="shared" si="4"/>
        <v>62.711488626547656</v>
      </c>
    </row>
    <row r="20" spans="1:12" ht="13.5" thickBot="1" x14ac:dyDescent="0.25">
      <c r="A20" s="71" t="s">
        <v>30</v>
      </c>
      <c r="B20" s="59">
        <v>15282</v>
      </c>
      <c r="C20" s="3">
        <v>673178</v>
      </c>
      <c r="D20" s="32">
        <f t="shared" si="0"/>
        <v>0.79412947847864734</v>
      </c>
      <c r="E20" s="27">
        <v>147598</v>
      </c>
      <c r="F20" s="32">
        <f t="shared" si="1"/>
        <v>0.1741172806664677</v>
      </c>
      <c r="G20" s="27">
        <v>0</v>
      </c>
      <c r="H20" s="32">
        <f t="shared" si="2"/>
        <v>0</v>
      </c>
      <c r="I20" s="27">
        <v>26917</v>
      </c>
      <c r="J20" s="46">
        <f t="shared" si="3"/>
        <v>3.1753240854884963E-2</v>
      </c>
      <c r="K20" s="41">
        <v>847693</v>
      </c>
      <c r="L20" s="62">
        <f t="shared" si="4"/>
        <v>55.470030100772149</v>
      </c>
    </row>
    <row r="21" spans="1:12" ht="13.5" thickBot="1" x14ac:dyDescent="0.25">
      <c r="A21" s="71" t="s">
        <v>29</v>
      </c>
      <c r="B21" s="59">
        <v>15934</v>
      </c>
      <c r="C21" s="3">
        <v>841103</v>
      </c>
      <c r="D21" s="32">
        <f t="shared" si="0"/>
        <v>0.83235247839463722</v>
      </c>
      <c r="E21" s="27">
        <v>153079</v>
      </c>
      <c r="F21" s="32">
        <f t="shared" si="1"/>
        <v>0.15148642323255615</v>
      </c>
      <c r="G21" s="27">
        <v>0</v>
      </c>
      <c r="H21" s="32">
        <f t="shared" si="2"/>
        <v>0</v>
      </c>
      <c r="I21" s="27">
        <v>16331</v>
      </c>
      <c r="J21" s="46">
        <f t="shared" si="3"/>
        <v>1.6161098372806684E-2</v>
      </c>
      <c r="K21" s="41">
        <v>1010513</v>
      </c>
      <c r="L21" s="62">
        <f t="shared" si="4"/>
        <v>63.418664491025481</v>
      </c>
    </row>
    <row r="22" spans="1:12" ht="13.5" thickBot="1" x14ac:dyDescent="0.25">
      <c r="A22" s="71" t="s">
        <v>22</v>
      </c>
      <c r="B22" s="59">
        <v>1093</v>
      </c>
      <c r="C22" s="3">
        <v>378376</v>
      </c>
      <c r="D22" s="32">
        <f t="shared" si="0"/>
        <v>0.795159809099105</v>
      </c>
      <c r="E22" s="27">
        <v>88318</v>
      </c>
      <c r="F22" s="32">
        <f t="shared" si="1"/>
        <v>0.18560089440137523</v>
      </c>
      <c r="G22" s="27">
        <v>0</v>
      </c>
      <c r="H22" s="32">
        <f t="shared" si="2"/>
        <v>0</v>
      </c>
      <c r="I22" s="27">
        <v>9155</v>
      </c>
      <c r="J22" s="46">
        <f t="shared" si="3"/>
        <v>1.9239296499519807E-2</v>
      </c>
      <c r="K22" s="41">
        <v>475849</v>
      </c>
      <c r="L22" s="62">
        <f t="shared" si="4"/>
        <v>435.3604757548033</v>
      </c>
    </row>
    <row r="23" spans="1:12" ht="13.5" thickBot="1" x14ac:dyDescent="0.25">
      <c r="A23" s="71" t="s">
        <v>31</v>
      </c>
      <c r="B23" s="59">
        <v>23373</v>
      </c>
      <c r="C23" s="3">
        <v>1840411</v>
      </c>
      <c r="D23" s="32">
        <f t="shared" si="0"/>
        <v>0.73833036596158486</v>
      </c>
      <c r="E23" s="27">
        <v>417539</v>
      </c>
      <c r="F23" s="32">
        <f t="shared" si="1"/>
        <v>0.16750699853089021</v>
      </c>
      <c r="G23" s="27">
        <v>0</v>
      </c>
      <c r="H23" s="32">
        <f t="shared" si="2"/>
        <v>0</v>
      </c>
      <c r="I23" s="27">
        <v>234716</v>
      </c>
      <c r="J23" s="46">
        <f t="shared" si="3"/>
        <v>9.4162635507524878E-2</v>
      </c>
      <c r="K23" s="41">
        <v>2492666</v>
      </c>
      <c r="L23" s="62">
        <f t="shared" si="4"/>
        <v>106.64724254481666</v>
      </c>
    </row>
    <row r="24" spans="1:12" ht="13.5" thickBot="1" x14ac:dyDescent="0.25">
      <c r="A24" s="71" t="s">
        <v>14</v>
      </c>
      <c r="B24" s="59">
        <v>26673</v>
      </c>
      <c r="C24" s="3">
        <v>1293019</v>
      </c>
      <c r="D24" s="32">
        <f t="shared" si="0"/>
        <v>0.72474459153983828</v>
      </c>
      <c r="E24" s="27">
        <v>296678</v>
      </c>
      <c r="F24" s="32">
        <f t="shared" si="1"/>
        <v>0.16628972654605703</v>
      </c>
      <c r="G24" s="27">
        <v>0</v>
      </c>
      <c r="H24" s="32">
        <f t="shared" si="2"/>
        <v>0</v>
      </c>
      <c r="I24" s="27">
        <v>194406</v>
      </c>
      <c r="J24" s="46">
        <f t="shared" si="3"/>
        <v>0.10896568191410473</v>
      </c>
      <c r="K24" s="41">
        <v>1784103</v>
      </c>
      <c r="L24" s="62">
        <f t="shared" si="4"/>
        <v>66.887976605556176</v>
      </c>
    </row>
    <row r="25" spans="1:12" ht="13.5" thickBot="1" x14ac:dyDescent="0.25">
      <c r="A25" s="71" t="s">
        <v>32</v>
      </c>
      <c r="B25" s="59">
        <v>31612</v>
      </c>
      <c r="C25" s="3">
        <v>939548</v>
      </c>
      <c r="D25" s="32">
        <f t="shared" si="0"/>
        <v>0.80646443282996616</v>
      </c>
      <c r="E25" s="27">
        <v>192234</v>
      </c>
      <c r="F25" s="32">
        <f t="shared" si="1"/>
        <v>0.16500475098732126</v>
      </c>
      <c r="G25" s="27">
        <v>0</v>
      </c>
      <c r="H25" s="32">
        <f t="shared" si="2"/>
        <v>0</v>
      </c>
      <c r="I25" s="27">
        <v>33239</v>
      </c>
      <c r="J25" s="46">
        <f t="shared" si="3"/>
        <v>2.8530816182712585E-2</v>
      </c>
      <c r="K25" s="41">
        <v>1165021</v>
      </c>
      <c r="L25" s="62">
        <f t="shared" si="4"/>
        <v>36.853758066557006</v>
      </c>
    </row>
    <row r="26" spans="1:12" ht="13.5" thickBot="1" x14ac:dyDescent="0.25">
      <c r="A26" s="71" t="s">
        <v>33</v>
      </c>
      <c r="B26" s="59">
        <v>11952</v>
      </c>
      <c r="C26" s="3">
        <v>349407</v>
      </c>
      <c r="D26" s="32">
        <f t="shared" si="0"/>
        <v>0.79220372876975087</v>
      </c>
      <c r="E26" s="27">
        <v>78789</v>
      </c>
      <c r="F26" s="32">
        <f t="shared" si="1"/>
        <v>0.17863677483862631</v>
      </c>
      <c r="G26" s="27">
        <v>0</v>
      </c>
      <c r="H26" s="32">
        <f t="shared" si="2"/>
        <v>0</v>
      </c>
      <c r="I26" s="27">
        <v>12861</v>
      </c>
      <c r="J26" s="46">
        <f t="shared" si="3"/>
        <v>2.9159496391622852E-2</v>
      </c>
      <c r="K26" s="41">
        <v>441057</v>
      </c>
      <c r="L26" s="62">
        <f t="shared" si="4"/>
        <v>36.902359437751002</v>
      </c>
    </row>
    <row r="27" spans="1:12" ht="13.5" thickBot="1" x14ac:dyDescent="0.25">
      <c r="A27" s="71" t="s">
        <v>34</v>
      </c>
      <c r="B27" s="59">
        <v>69617</v>
      </c>
      <c r="C27" s="3">
        <v>1870289</v>
      </c>
      <c r="D27" s="32">
        <f t="shared" si="0"/>
        <v>0.78698775855075243</v>
      </c>
      <c r="E27" s="27">
        <v>384468</v>
      </c>
      <c r="F27" s="32">
        <f t="shared" si="1"/>
        <v>0.16177799770756857</v>
      </c>
      <c r="G27" s="27">
        <v>0</v>
      </c>
      <c r="H27" s="32">
        <f t="shared" si="2"/>
        <v>0</v>
      </c>
      <c r="I27" s="27">
        <v>121759</v>
      </c>
      <c r="J27" s="46">
        <f t="shared" si="3"/>
        <v>5.1234243741678995E-2</v>
      </c>
      <c r="K27" s="41">
        <v>2376516</v>
      </c>
      <c r="L27" s="62">
        <f t="shared" si="4"/>
        <v>34.137006765588865</v>
      </c>
    </row>
    <row r="28" spans="1:12" ht="13.5" thickBot="1" x14ac:dyDescent="0.25">
      <c r="A28" s="71" t="s">
        <v>36</v>
      </c>
      <c r="B28" s="59">
        <v>17315</v>
      </c>
      <c r="C28" s="3">
        <v>495000</v>
      </c>
      <c r="D28" s="32">
        <f t="shared" si="0"/>
        <v>0.73091319852045444</v>
      </c>
      <c r="E28" s="27">
        <v>116931</v>
      </c>
      <c r="F28" s="32">
        <f t="shared" si="1"/>
        <v>0.17265941659837428</v>
      </c>
      <c r="G28" s="27">
        <v>0</v>
      </c>
      <c r="H28" s="32">
        <f t="shared" si="2"/>
        <v>0</v>
      </c>
      <c r="I28" s="27">
        <v>65304</v>
      </c>
      <c r="J28" s="46">
        <f t="shared" si="3"/>
        <v>9.6427384881171238E-2</v>
      </c>
      <c r="K28" s="41">
        <v>677235</v>
      </c>
      <c r="L28" s="62">
        <f t="shared" si="4"/>
        <v>39.112619116373089</v>
      </c>
    </row>
    <row r="29" spans="1:12" ht="13.5" thickBot="1" x14ac:dyDescent="0.25">
      <c r="A29" s="71" t="s">
        <v>37</v>
      </c>
      <c r="B29" s="59">
        <v>178519</v>
      </c>
      <c r="C29" s="3">
        <v>4049412</v>
      </c>
      <c r="D29" s="32">
        <f t="shared" si="0"/>
        <v>0.40360104273758984</v>
      </c>
      <c r="E29" s="27">
        <v>1603250</v>
      </c>
      <c r="F29" s="32">
        <f t="shared" si="1"/>
        <v>0.15979440268588152</v>
      </c>
      <c r="G29" s="27">
        <v>512195</v>
      </c>
      <c r="H29" s="32">
        <f t="shared" si="2"/>
        <v>5.104998851314211E-2</v>
      </c>
      <c r="I29" s="27">
        <v>3868348</v>
      </c>
      <c r="J29" s="46">
        <f t="shared" si="3"/>
        <v>0.38555456606338651</v>
      </c>
      <c r="K29" s="41">
        <v>10033205</v>
      </c>
      <c r="L29" s="62">
        <f t="shared" si="4"/>
        <v>56.202449039037859</v>
      </c>
    </row>
    <row r="30" spans="1:12" ht="13.5" thickBot="1" x14ac:dyDescent="0.25">
      <c r="A30" s="71" t="s">
        <v>9</v>
      </c>
      <c r="B30" s="59">
        <v>8199</v>
      </c>
      <c r="C30" s="3">
        <v>97000</v>
      </c>
      <c r="D30" s="32">
        <f t="shared" si="0"/>
        <v>0.57436893433838032</v>
      </c>
      <c r="E30" s="27">
        <v>27268</v>
      </c>
      <c r="F30" s="32">
        <f t="shared" si="1"/>
        <v>0.16146280517050468</v>
      </c>
      <c r="G30" s="27">
        <v>0</v>
      </c>
      <c r="H30" s="32">
        <f t="shared" si="2"/>
        <v>0</v>
      </c>
      <c r="I30" s="27">
        <v>44613</v>
      </c>
      <c r="J30" s="46">
        <f t="shared" si="3"/>
        <v>0.26416826049111503</v>
      </c>
      <c r="K30" s="41">
        <v>168881</v>
      </c>
      <c r="L30" s="62">
        <f t="shared" si="4"/>
        <v>20.597755823880963</v>
      </c>
    </row>
    <row r="31" spans="1:12" ht="13.5" thickBot="1" x14ac:dyDescent="0.25">
      <c r="A31" s="71" t="s">
        <v>21</v>
      </c>
      <c r="B31" s="59">
        <v>10326</v>
      </c>
      <c r="C31" s="3">
        <v>470373</v>
      </c>
      <c r="D31" s="32">
        <f t="shared" si="0"/>
        <v>0.73906772190980785</v>
      </c>
      <c r="E31" s="27">
        <v>104518</v>
      </c>
      <c r="F31" s="32">
        <f t="shared" si="1"/>
        <v>0.16422260665167707</v>
      </c>
      <c r="G31" s="27">
        <v>0</v>
      </c>
      <c r="H31" s="32">
        <f t="shared" si="2"/>
        <v>0</v>
      </c>
      <c r="I31" s="27">
        <v>61550</v>
      </c>
      <c r="J31" s="46">
        <f t="shared" si="3"/>
        <v>9.6709671438515124E-2</v>
      </c>
      <c r="K31" s="41">
        <v>636441</v>
      </c>
      <c r="L31" s="62">
        <f t="shared" si="4"/>
        <v>61.634805345729227</v>
      </c>
    </row>
    <row r="32" spans="1:12" ht="13.5" thickBot="1" x14ac:dyDescent="0.25">
      <c r="A32" s="71" t="s">
        <v>17</v>
      </c>
      <c r="B32" s="59">
        <v>21640</v>
      </c>
      <c r="C32" s="3">
        <v>1321571</v>
      </c>
      <c r="D32" s="32">
        <f t="shared" si="0"/>
        <v>0.76425889375492639</v>
      </c>
      <c r="E32" s="27">
        <v>298995</v>
      </c>
      <c r="F32" s="32">
        <f t="shared" si="1"/>
        <v>0.17290753802728284</v>
      </c>
      <c r="G32" s="27">
        <v>0</v>
      </c>
      <c r="H32" s="32">
        <f t="shared" si="2"/>
        <v>0</v>
      </c>
      <c r="I32" s="27">
        <v>108653</v>
      </c>
      <c r="J32" s="46">
        <f t="shared" si="3"/>
        <v>6.2833568217790806E-2</v>
      </c>
      <c r="K32" s="41">
        <v>1729219</v>
      </c>
      <c r="L32" s="62">
        <f t="shared" si="4"/>
        <v>79.908456561922364</v>
      </c>
    </row>
    <row r="33" spans="1:12" ht="13.5" thickBot="1" x14ac:dyDescent="0.25">
      <c r="A33" s="71" t="s">
        <v>39</v>
      </c>
      <c r="B33" s="59">
        <v>31643</v>
      </c>
      <c r="C33" s="3">
        <v>936837</v>
      </c>
      <c r="D33" s="32">
        <f t="shared" si="0"/>
        <v>0.7506724775780711</v>
      </c>
      <c r="E33" s="27">
        <v>207301</v>
      </c>
      <c r="F33" s="32">
        <f t="shared" si="1"/>
        <v>0.16610696980842102</v>
      </c>
      <c r="G33" s="27">
        <v>0</v>
      </c>
      <c r="H33" s="32">
        <f t="shared" si="2"/>
        <v>0</v>
      </c>
      <c r="I33" s="27">
        <v>103859</v>
      </c>
      <c r="J33" s="46">
        <f t="shared" si="3"/>
        <v>8.3220552613507887E-2</v>
      </c>
      <c r="K33" s="41">
        <v>1247997</v>
      </c>
      <c r="L33" s="62">
        <f t="shared" si="4"/>
        <v>39.439907720506902</v>
      </c>
    </row>
    <row r="34" spans="1:12" ht="13.5" thickBot="1" x14ac:dyDescent="0.25">
      <c r="A34" s="71" t="s">
        <v>40</v>
      </c>
      <c r="B34" s="59">
        <v>15833</v>
      </c>
      <c r="C34" s="3">
        <v>550100</v>
      </c>
      <c r="D34" s="32">
        <f t="shared" si="0"/>
        <v>0.79058711261087766</v>
      </c>
      <c r="E34" s="27">
        <v>116085</v>
      </c>
      <c r="F34" s="32">
        <f t="shared" si="1"/>
        <v>0.16683385742125748</v>
      </c>
      <c r="G34" s="27">
        <v>0</v>
      </c>
      <c r="H34" s="32">
        <f t="shared" si="2"/>
        <v>0</v>
      </c>
      <c r="I34" s="27">
        <v>29627</v>
      </c>
      <c r="J34" s="46">
        <f t="shared" si="3"/>
        <v>4.2579029967864883E-2</v>
      </c>
      <c r="K34" s="41">
        <v>695812</v>
      </c>
      <c r="L34" s="62">
        <f t="shared" si="4"/>
        <v>43.94694625150003</v>
      </c>
    </row>
    <row r="35" spans="1:12" ht="13.5" thickBot="1" x14ac:dyDescent="0.25">
      <c r="A35" s="71" t="s">
        <v>19</v>
      </c>
      <c r="B35" s="59">
        <v>10286</v>
      </c>
      <c r="C35" s="3">
        <v>251266</v>
      </c>
      <c r="D35" s="32">
        <f t="shared" si="0"/>
        <v>0.70836023286300265</v>
      </c>
      <c r="E35" s="27">
        <v>57784</v>
      </c>
      <c r="F35" s="32">
        <f t="shared" si="1"/>
        <v>0.16290261195607741</v>
      </c>
      <c r="G35" s="27">
        <v>0</v>
      </c>
      <c r="H35" s="32">
        <f t="shared" si="2"/>
        <v>0</v>
      </c>
      <c r="I35" s="27">
        <v>45665</v>
      </c>
      <c r="J35" s="46">
        <f t="shared" si="3"/>
        <v>0.12873715518091988</v>
      </c>
      <c r="K35" s="41">
        <v>354715</v>
      </c>
      <c r="L35" s="62">
        <f t="shared" si="4"/>
        <v>34.485222632704648</v>
      </c>
    </row>
    <row r="36" spans="1:12" ht="13.5" thickBot="1" x14ac:dyDescent="0.25">
      <c r="A36" s="71" t="s">
        <v>35</v>
      </c>
      <c r="B36" s="59">
        <v>80619</v>
      </c>
      <c r="C36" s="3">
        <v>3197936</v>
      </c>
      <c r="D36" s="32">
        <f t="shared" si="0"/>
        <v>0.77944125276606036</v>
      </c>
      <c r="E36" s="27">
        <v>739844</v>
      </c>
      <c r="F36" s="32">
        <f t="shared" si="1"/>
        <v>0.18032410098621521</v>
      </c>
      <c r="G36" s="27">
        <v>0</v>
      </c>
      <c r="H36" s="32">
        <f t="shared" si="2"/>
        <v>0</v>
      </c>
      <c r="I36" s="27">
        <v>165077</v>
      </c>
      <c r="J36" s="46">
        <f t="shared" si="3"/>
        <v>4.0234646247724451E-2</v>
      </c>
      <c r="K36" s="41">
        <v>4102857</v>
      </c>
      <c r="L36" s="62">
        <f t="shared" si="4"/>
        <v>50.891936144085143</v>
      </c>
    </row>
    <row r="37" spans="1:12" ht="13.5" thickBot="1" x14ac:dyDescent="0.25">
      <c r="A37" s="71" t="s">
        <v>27</v>
      </c>
      <c r="B37" s="59">
        <v>6615</v>
      </c>
      <c r="C37" s="3">
        <v>170557</v>
      </c>
      <c r="D37" s="32">
        <f t="shared" si="0"/>
        <v>0.80383544083061942</v>
      </c>
      <c r="E37" s="27">
        <v>32312</v>
      </c>
      <c r="F37" s="32">
        <f t="shared" si="1"/>
        <v>0.15228651280286928</v>
      </c>
      <c r="G37" s="27">
        <v>0</v>
      </c>
      <c r="H37" s="32">
        <f t="shared" si="2"/>
        <v>0</v>
      </c>
      <c r="I37" s="27">
        <v>9310</v>
      </c>
      <c r="J37" s="46">
        <f t="shared" si="3"/>
        <v>4.3878046366511297E-2</v>
      </c>
      <c r="K37" s="41">
        <v>212179</v>
      </c>
      <c r="L37" s="62">
        <f t="shared" si="4"/>
        <v>32.075434618291759</v>
      </c>
    </row>
    <row r="38" spans="1:12" ht="13.5" thickBot="1" x14ac:dyDescent="0.25">
      <c r="A38" s="71" t="s">
        <v>41</v>
      </c>
      <c r="B38" s="59">
        <v>28728</v>
      </c>
      <c r="C38" s="3">
        <v>696890</v>
      </c>
      <c r="D38" s="32">
        <f t="shared" si="0"/>
        <v>0.75706204869209648</v>
      </c>
      <c r="E38" s="27">
        <v>162629</v>
      </c>
      <c r="F38" s="32">
        <f t="shared" si="1"/>
        <v>0.17667098669337625</v>
      </c>
      <c r="G38" s="27">
        <v>0</v>
      </c>
      <c r="H38" s="32">
        <f t="shared" si="2"/>
        <v>0</v>
      </c>
      <c r="I38" s="27">
        <v>61000</v>
      </c>
      <c r="J38" s="46">
        <f t="shared" si="3"/>
        <v>6.6266964614527246E-2</v>
      </c>
      <c r="K38" s="41">
        <v>920519</v>
      </c>
      <c r="L38" s="62">
        <f t="shared" si="4"/>
        <v>32.04257170704539</v>
      </c>
    </row>
    <row r="39" spans="1:12" ht="13.5" thickBot="1" x14ac:dyDescent="0.25">
      <c r="A39" s="71" t="s">
        <v>42</v>
      </c>
      <c r="B39" s="59">
        <v>22782</v>
      </c>
      <c r="C39" s="3">
        <v>503000</v>
      </c>
      <c r="D39" s="32">
        <f t="shared" si="0"/>
        <v>0.2248200433996545</v>
      </c>
      <c r="E39" s="27">
        <v>318145</v>
      </c>
      <c r="F39" s="32">
        <f t="shared" si="1"/>
        <v>0.14219756005443954</v>
      </c>
      <c r="G39" s="27">
        <v>0</v>
      </c>
      <c r="H39" s="32">
        <f t="shared" si="2"/>
        <v>0</v>
      </c>
      <c r="I39" s="27">
        <v>1416200</v>
      </c>
      <c r="J39" s="46">
        <f t="shared" si="3"/>
        <v>0.63298239654590593</v>
      </c>
      <c r="K39" s="41">
        <v>2237345</v>
      </c>
      <c r="L39" s="62">
        <f t="shared" si="4"/>
        <v>98.206698270564488</v>
      </c>
    </row>
    <row r="40" spans="1:12" ht="13.5" thickBot="1" x14ac:dyDescent="0.25">
      <c r="A40" s="71" t="s">
        <v>43</v>
      </c>
      <c r="B40" s="60">
        <v>39666</v>
      </c>
      <c r="C40" s="9">
        <v>896779</v>
      </c>
      <c r="D40" s="34">
        <f t="shared" si="0"/>
        <v>0.78923888764699568</v>
      </c>
      <c r="E40" s="28">
        <v>181300</v>
      </c>
      <c r="F40" s="34">
        <f t="shared" si="1"/>
        <v>0.15955883258907749</v>
      </c>
      <c r="G40" s="28">
        <v>0</v>
      </c>
      <c r="H40" s="34">
        <f t="shared" si="2"/>
        <v>0</v>
      </c>
      <c r="I40" s="28">
        <v>58179</v>
      </c>
      <c r="J40" s="38">
        <f t="shared" si="3"/>
        <v>5.1202279763926856E-2</v>
      </c>
      <c r="K40" s="42">
        <v>1136258</v>
      </c>
      <c r="L40" s="53">
        <f t="shared" si="4"/>
        <v>28.645641103211819</v>
      </c>
    </row>
    <row r="41" spans="1:12" x14ac:dyDescent="0.2">
      <c r="A41" s="74"/>
      <c r="B41" s="4"/>
      <c r="C41" s="5"/>
      <c r="D41" s="35"/>
      <c r="E41" s="45"/>
      <c r="F41" s="35"/>
      <c r="G41" s="45"/>
      <c r="H41" s="35"/>
      <c r="I41" s="45"/>
      <c r="J41" s="10"/>
      <c r="K41" s="47"/>
      <c r="L41" s="54"/>
    </row>
    <row r="42" spans="1:12" x14ac:dyDescent="0.2">
      <c r="A42" s="72" t="s">
        <v>58</v>
      </c>
      <c r="B42" s="2"/>
      <c r="C42" s="3">
        <f>SUM(C2:C40)</f>
        <v>35615987</v>
      </c>
      <c r="D42" s="24"/>
      <c r="E42" s="27">
        <f>SUM(E2:E40)</f>
        <v>8951099</v>
      </c>
      <c r="F42" s="24"/>
      <c r="G42" s="27">
        <f>SUM(G2:G40)</f>
        <v>516261</v>
      </c>
      <c r="H42" s="24"/>
      <c r="I42" s="27">
        <f>SUM(I2:I40)</f>
        <v>7346548</v>
      </c>
      <c r="J42" s="39"/>
      <c r="K42" s="41">
        <f>SUM(K2:K40)</f>
        <v>52429895</v>
      </c>
      <c r="L42" s="63"/>
    </row>
    <row r="43" spans="1:12" x14ac:dyDescent="0.2">
      <c r="A43" s="72" t="s">
        <v>59</v>
      </c>
      <c r="B43" s="2"/>
      <c r="C43" s="3">
        <f t="shared" ref="C43:L43" si="5">AVERAGE(C2:C40)</f>
        <v>913230.43589743588</v>
      </c>
      <c r="D43" s="31">
        <f t="shared" si="5"/>
        <v>0.73011707116455271</v>
      </c>
      <c r="E43" s="27">
        <f t="shared" si="5"/>
        <v>229515.35897435897</v>
      </c>
      <c r="F43" s="31">
        <f t="shared" si="5"/>
        <v>0.17234721064754335</v>
      </c>
      <c r="G43" s="27">
        <f t="shared" si="5"/>
        <v>13237.461538461539</v>
      </c>
      <c r="H43" s="31">
        <f t="shared" si="5"/>
        <v>1.3401993658481756E-3</v>
      </c>
      <c r="I43" s="27">
        <f t="shared" si="5"/>
        <v>188373.02564102566</v>
      </c>
      <c r="J43" s="37">
        <f t="shared" si="5"/>
        <v>9.6195518822055875E-2</v>
      </c>
      <c r="K43" s="41">
        <f t="shared" si="5"/>
        <v>1344356.282051282</v>
      </c>
      <c r="L43" s="64">
        <f t="shared" si="5"/>
        <v>60.768942922232831</v>
      </c>
    </row>
    <row r="44" spans="1:12" ht="13.5" thickBot="1" x14ac:dyDescent="0.25">
      <c r="A44" s="73" t="s">
        <v>60</v>
      </c>
      <c r="B44" s="8"/>
      <c r="C44" s="9">
        <f t="shared" ref="C44:L44" si="6">MEDIAN(C2:C40)</f>
        <v>673178</v>
      </c>
      <c r="D44" s="34">
        <f t="shared" si="6"/>
        <v>0.76440504677921883</v>
      </c>
      <c r="E44" s="28">
        <f t="shared" si="6"/>
        <v>153079</v>
      </c>
      <c r="F44" s="34">
        <f t="shared" si="6"/>
        <v>0.17265941659837428</v>
      </c>
      <c r="G44" s="28">
        <f t="shared" si="6"/>
        <v>0</v>
      </c>
      <c r="H44" s="34">
        <f t="shared" si="6"/>
        <v>0</v>
      </c>
      <c r="I44" s="28">
        <f t="shared" si="6"/>
        <v>45665</v>
      </c>
      <c r="J44" s="38">
        <f t="shared" si="6"/>
        <v>5.8849451335928525E-2</v>
      </c>
      <c r="K44" s="42">
        <f t="shared" si="6"/>
        <v>920519</v>
      </c>
      <c r="L44" s="65">
        <f t="shared" si="6"/>
        <v>43.94694625150003</v>
      </c>
    </row>
  </sheetData>
  <autoFilter ref="A1:L1">
    <sortState ref="A2:L40">
      <sortCondition ref="A1"/>
    </sortState>
  </autoFilter>
  <printOptions horizontalCentered="1" verticalCentered="1"/>
  <pageMargins left="0.75" right="0.75" top="1" bottom="1" header="0.5" footer="0.5"/>
  <pageSetup orientation="landscape" r:id="rId1"/>
  <headerFooter>
    <oddHeader>Operating Revenue</oddHeader>
    <oddFooter>Counting Opinions (SQUIRE) Ltd.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4"/>
  <sheetViews>
    <sheetView workbookViewId="0">
      <pane xSplit="2" ySplit="1" topLeftCell="C2" activePane="bottomRight" state="frozen"/>
      <selection pane="topRight" activeCell="E1" sqref="E1"/>
      <selection pane="bottomLeft" activeCell="A3" sqref="A3"/>
      <selection pane="bottomRight" activeCell="B42" sqref="B42"/>
    </sheetView>
  </sheetViews>
  <sheetFormatPr defaultRowHeight="12.75" x14ac:dyDescent="0.2"/>
  <cols>
    <col min="1" max="1" width="20" style="1" customWidth="1"/>
    <col min="2" max="2" width="10.28515625" style="1" customWidth="1"/>
    <col min="3" max="3" width="11.85546875" style="1" customWidth="1"/>
    <col min="4" max="5" width="12.42578125" style="1" customWidth="1"/>
    <col min="6" max="6" width="12.5703125" style="1" customWidth="1"/>
    <col min="7" max="7" width="12" style="1" customWidth="1"/>
    <col min="8" max="8" width="13.85546875" style="1" customWidth="1"/>
    <col min="9" max="9" width="11.7109375" style="1" customWidth="1"/>
    <col min="10" max="10" width="12.7109375" style="1" customWidth="1"/>
  </cols>
  <sheetData>
    <row r="1" spans="1:10" ht="52.5" customHeight="1" thickBot="1" x14ac:dyDescent="0.25">
      <c r="A1" s="50" t="s">
        <v>44</v>
      </c>
      <c r="B1" s="17" t="s">
        <v>45</v>
      </c>
      <c r="C1" s="18" t="s">
        <v>49</v>
      </c>
      <c r="D1" s="19" t="s">
        <v>50</v>
      </c>
      <c r="E1" s="20" t="s">
        <v>51</v>
      </c>
      <c r="F1" s="20" t="s">
        <v>52</v>
      </c>
      <c r="G1" s="21" t="s">
        <v>48</v>
      </c>
      <c r="H1" s="21" t="s">
        <v>50</v>
      </c>
      <c r="I1" s="44" t="s">
        <v>53</v>
      </c>
      <c r="J1" s="22" t="s">
        <v>57</v>
      </c>
    </row>
    <row r="2" spans="1:10" ht="13.5" thickBot="1" x14ac:dyDescent="0.25">
      <c r="A2" s="58" t="s">
        <v>6</v>
      </c>
      <c r="B2" s="57">
        <v>16068</v>
      </c>
      <c r="C2" s="23">
        <v>1216424</v>
      </c>
      <c r="D2" s="30">
        <f t="shared" ref="D2:D40" si="0">C2/I2</f>
        <v>0.79606972867803594</v>
      </c>
      <c r="E2" s="23">
        <v>114353</v>
      </c>
      <c r="F2" s="30">
        <f t="shared" ref="F2:F40" si="1">E2/I2</f>
        <v>7.483653864402498E-2</v>
      </c>
      <c r="G2" s="26">
        <v>197260</v>
      </c>
      <c r="H2" s="36">
        <f t="shared" ref="H2:H40" si="2">G2/I2</f>
        <v>0.12909373267793908</v>
      </c>
      <c r="I2" s="40">
        <v>1528037</v>
      </c>
      <c r="J2" s="51">
        <f t="shared" ref="J2:J40" si="3">I2/B2</f>
        <v>95.098145382125963</v>
      </c>
    </row>
    <row r="3" spans="1:10" ht="13.5" thickBot="1" x14ac:dyDescent="0.25">
      <c r="A3" s="58" t="s">
        <v>38</v>
      </c>
      <c r="B3" s="59">
        <v>22872</v>
      </c>
      <c r="C3" s="3">
        <v>710361</v>
      </c>
      <c r="D3" s="31">
        <f t="shared" si="0"/>
        <v>0.82268078487870466</v>
      </c>
      <c r="E3" s="3">
        <v>42364</v>
      </c>
      <c r="F3" s="31">
        <f t="shared" si="1"/>
        <v>4.906244679902394E-2</v>
      </c>
      <c r="G3" s="27">
        <v>110746</v>
      </c>
      <c r="H3" s="37">
        <f t="shared" si="2"/>
        <v>0.1282567683222714</v>
      </c>
      <c r="I3" s="41">
        <v>863471</v>
      </c>
      <c r="J3" s="52">
        <f t="shared" si="3"/>
        <v>37.752317243791538</v>
      </c>
    </row>
    <row r="4" spans="1:10" ht="13.5" thickBot="1" x14ac:dyDescent="0.25">
      <c r="A4" s="58" t="s">
        <v>24</v>
      </c>
      <c r="B4" s="59">
        <v>15762</v>
      </c>
      <c r="C4" s="3">
        <v>747116</v>
      </c>
      <c r="D4" s="31">
        <f t="shared" si="0"/>
        <v>0.77906872467376997</v>
      </c>
      <c r="E4" s="3">
        <v>43267</v>
      </c>
      <c r="F4" s="31">
        <f t="shared" si="1"/>
        <v>4.5117446970028757E-2</v>
      </c>
      <c r="G4" s="27">
        <v>168603</v>
      </c>
      <c r="H4" s="37">
        <f t="shared" si="2"/>
        <v>0.17581382835620124</v>
      </c>
      <c r="I4" s="41">
        <v>958986</v>
      </c>
      <c r="J4" s="52">
        <f t="shared" si="3"/>
        <v>60.841644461362769</v>
      </c>
    </row>
    <row r="5" spans="1:10" ht="13.5" thickBot="1" x14ac:dyDescent="0.25">
      <c r="A5" s="58" t="s">
        <v>8</v>
      </c>
      <c r="B5" s="59">
        <v>19408</v>
      </c>
      <c r="C5" s="3">
        <v>169271</v>
      </c>
      <c r="D5" s="31">
        <f t="shared" si="0"/>
        <v>0.67981413356037845</v>
      </c>
      <c r="E5" s="3">
        <v>12053</v>
      </c>
      <c r="F5" s="31">
        <f t="shared" si="1"/>
        <v>4.8406400102812899E-2</v>
      </c>
      <c r="G5" s="27">
        <v>67672</v>
      </c>
      <c r="H5" s="37">
        <f t="shared" si="2"/>
        <v>0.27177946633680861</v>
      </c>
      <c r="I5" s="41">
        <v>248996</v>
      </c>
      <c r="J5" s="52">
        <f t="shared" si="3"/>
        <v>12.829554822753504</v>
      </c>
    </row>
    <row r="6" spans="1:10" ht="13.5" thickBot="1" x14ac:dyDescent="0.25">
      <c r="A6" s="58" t="s">
        <v>12</v>
      </c>
      <c r="B6" s="59">
        <v>8087</v>
      </c>
      <c r="C6" s="3">
        <v>227956</v>
      </c>
      <c r="D6" s="31">
        <f t="shared" si="0"/>
        <v>0.71329424060178603</v>
      </c>
      <c r="E6" s="3">
        <v>27211</v>
      </c>
      <c r="F6" s="31">
        <f t="shared" si="1"/>
        <v>8.5145596435343668E-2</v>
      </c>
      <c r="G6" s="27">
        <v>64415</v>
      </c>
      <c r="H6" s="37">
        <f t="shared" si="2"/>
        <v>0.20156016296287024</v>
      </c>
      <c r="I6" s="41">
        <v>319582</v>
      </c>
      <c r="J6" s="52">
        <f t="shared" si="3"/>
        <v>39.517991838753552</v>
      </c>
    </row>
    <row r="7" spans="1:10" ht="13.5" thickBot="1" x14ac:dyDescent="0.25">
      <c r="A7" s="58" t="s">
        <v>10</v>
      </c>
      <c r="B7" s="59">
        <v>35429</v>
      </c>
      <c r="C7" s="3">
        <v>883853</v>
      </c>
      <c r="D7" s="31">
        <f t="shared" si="0"/>
        <v>0.68264164466763566</v>
      </c>
      <c r="E7" s="3">
        <v>183741</v>
      </c>
      <c r="F7" s="31">
        <f t="shared" si="1"/>
        <v>0.14191189986669284</v>
      </c>
      <c r="G7" s="27">
        <v>227160</v>
      </c>
      <c r="H7" s="37">
        <f t="shared" si="2"/>
        <v>0.17544645546567147</v>
      </c>
      <c r="I7" s="41">
        <v>1294754</v>
      </c>
      <c r="J7" s="52">
        <f t="shared" si="3"/>
        <v>36.545033729430692</v>
      </c>
    </row>
    <row r="8" spans="1:10" ht="13.5" thickBot="1" x14ac:dyDescent="0.25">
      <c r="A8" s="58" t="s">
        <v>11</v>
      </c>
      <c r="B8" s="59">
        <v>79960</v>
      </c>
      <c r="C8" s="3">
        <v>2613689</v>
      </c>
      <c r="D8" s="31">
        <f t="shared" si="0"/>
        <v>0.80507801622914987</v>
      </c>
      <c r="E8" s="3">
        <v>171348</v>
      </c>
      <c r="F8" s="31">
        <f t="shared" si="1"/>
        <v>5.2779235756370543E-2</v>
      </c>
      <c r="G8" s="27">
        <v>461467</v>
      </c>
      <c r="H8" s="37">
        <f t="shared" si="2"/>
        <v>0.14214274801447957</v>
      </c>
      <c r="I8" s="41">
        <v>3246504</v>
      </c>
      <c r="J8" s="52">
        <f t="shared" si="3"/>
        <v>40.601600800400199</v>
      </c>
    </row>
    <row r="9" spans="1:10" ht="13.5" thickBot="1" x14ac:dyDescent="0.25">
      <c r="A9" s="58" t="s">
        <v>13</v>
      </c>
      <c r="B9" s="59">
        <v>33946</v>
      </c>
      <c r="C9" s="3">
        <v>1192033</v>
      </c>
      <c r="D9" s="31">
        <f t="shared" si="0"/>
        <v>0.7306747398269231</v>
      </c>
      <c r="E9" s="3">
        <v>140697</v>
      </c>
      <c r="F9" s="31">
        <f t="shared" si="1"/>
        <v>8.6242363986088144E-2</v>
      </c>
      <c r="G9" s="27">
        <v>298684</v>
      </c>
      <c r="H9" s="37">
        <f t="shared" si="2"/>
        <v>0.1830828961869887</v>
      </c>
      <c r="I9" s="41">
        <v>1631414</v>
      </c>
      <c r="J9" s="52">
        <f t="shared" si="3"/>
        <v>48.059093854946092</v>
      </c>
    </row>
    <row r="10" spans="1:10" ht="13.5" thickBot="1" x14ac:dyDescent="0.25">
      <c r="A10" s="58" t="s">
        <v>15</v>
      </c>
      <c r="B10" s="59">
        <v>13270</v>
      </c>
      <c r="C10" s="3">
        <v>514179</v>
      </c>
      <c r="D10" s="31">
        <f t="shared" si="0"/>
        <v>0.71070833229666852</v>
      </c>
      <c r="E10" s="3">
        <v>75000</v>
      </c>
      <c r="F10" s="31">
        <f t="shared" si="1"/>
        <v>0.10366647592035097</v>
      </c>
      <c r="G10" s="27">
        <v>134295</v>
      </c>
      <c r="H10" s="37">
        <f t="shared" si="2"/>
        <v>0.18562519178298045</v>
      </c>
      <c r="I10" s="41">
        <v>723474</v>
      </c>
      <c r="J10" s="52">
        <f t="shared" si="3"/>
        <v>54.519517709118311</v>
      </c>
    </row>
    <row r="11" spans="1:10" ht="13.5" thickBot="1" x14ac:dyDescent="0.25">
      <c r="A11" s="58" t="s">
        <v>16</v>
      </c>
      <c r="B11" s="59">
        <v>45342</v>
      </c>
      <c r="C11" s="3">
        <v>1814841</v>
      </c>
      <c r="D11" s="31">
        <f t="shared" si="0"/>
        <v>0.77427732051831211</v>
      </c>
      <c r="E11" s="3">
        <v>260000</v>
      </c>
      <c r="F11" s="31">
        <f t="shared" si="1"/>
        <v>0.11092547685155953</v>
      </c>
      <c r="G11" s="27">
        <v>269075</v>
      </c>
      <c r="H11" s="37">
        <f t="shared" si="2"/>
        <v>0.11479720263012838</v>
      </c>
      <c r="I11" s="41">
        <v>2343916</v>
      </c>
      <c r="J11" s="52">
        <f t="shared" si="3"/>
        <v>51.694146707247143</v>
      </c>
    </row>
    <row r="12" spans="1:10" ht="13.5" thickBot="1" x14ac:dyDescent="0.25">
      <c r="A12" s="58" t="s">
        <v>18</v>
      </c>
      <c r="B12" s="59">
        <v>6574</v>
      </c>
      <c r="C12" s="3">
        <v>153639</v>
      </c>
      <c r="D12" s="31">
        <f t="shared" si="0"/>
        <v>0.66560237753815632</v>
      </c>
      <c r="E12" s="3">
        <v>29900</v>
      </c>
      <c r="F12" s="31">
        <f t="shared" si="1"/>
        <v>0.12953423992860455</v>
      </c>
      <c r="G12" s="27">
        <v>47288</v>
      </c>
      <c r="H12" s="37">
        <f t="shared" si="2"/>
        <v>0.20486338253323919</v>
      </c>
      <c r="I12" s="41">
        <v>230827</v>
      </c>
      <c r="J12" s="52">
        <f t="shared" si="3"/>
        <v>35.112108305445695</v>
      </c>
    </row>
    <row r="13" spans="1:10" ht="13.5" thickBot="1" x14ac:dyDescent="0.25">
      <c r="A13" s="58" t="s">
        <v>25</v>
      </c>
      <c r="B13" s="59">
        <v>4633</v>
      </c>
      <c r="C13" s="3">
        <v>124394</v>
      </c>
      <c r="D13" s="31">
        <f t="shared" si="0"/>
        <v>0.61488650743435624</v>
      </c>
      <c r="E13" s="3">
        <v>13812</v>
      </c>
      <c r="F13" s="31">
        <f t="shared" si="1"/>
        <v>6.8273489402087953E-2</v>
      </c>
      <c r="G13" s="27">
        <v>64098</v>
      </c>
      <c r="H13" s="37">
        <f t="shared" si="2"/>
        <v>0.31684000316355582</v>
      </c>
      <c r="I13" s="41">
        <v>202304</v>
      </c>
      <c r="J13" s="52">
        <f t="shared" si="3"/>
        <v>43.665875242823226</v>
      </c>
    </row>
    <row r="14" spans="1:10" ht="13.5" thickBot="1" x14ac:dyDescent="0.25">
      <c r="A14" s="58" t="s">
        <v>20</v>
      </c>
      <c r="B14" s="59">
        <v>9773</v>
      </c>
      <c r="C14" s="3">
        <v>286558</v>
      </c>
      <c r="D14" s="31">
        <f t="shared" si="0"/>
        <v>0.68619389135666475</v>
      </c>
      <c r="E14" s="3">
        <v>27562</v>
      </c>
      <c r="F14" s="31">
        <f t="shared" si="1"/>
        <v>6.6000167622514094E-2</v>
      </c>
      <c r="G14" s="27">
        <v>103485</v>
      </c>
      <c r="H14" s="37">
        <f t="shared" si="2"/>
        <v>0.24780594102082112</v>
      </c>
      <c r="I14" s="41">
        <v>417605</v>
      </c>
      <c r="J14" s="52">
        <f t="shared" si="3"/>
        <v>42.730481940038885</v>
      </c>
    </row>
    <row r="15" spans="1:10" ht="13.5" thickBot="1" x14ac:dyDescent="0.25">
      <c r="A15" s="58" t="s">
        <v>5</v>
      </c>
      <c r="B15" s="59">
        <v>8349</v>
      </c>
      <c r="C15" s="3">
        <v>148789</v>
      </c>
      <c r="D15" s="31">
        <f t="shared" si="0"/>
        <v>0.66723918346846522</v>
      </c>
      <c r="E15" s="3">
        <v>22987</v>
      </c>
      <c r="F15" s="31">
        <f t="shared" si="1"/>
        <v>0.10308441558441558</v>
      </c>
      <c r="G15" s="27">
        <v>51216</v>
      </c>
      <c r="H15" s="37">
        <f t="shared" si="2"/>
        <v>0.22967640094711919</v>
      </c>
      <c r="I15" s="41">
        <v>222992</v>
      </c>
      <c r="J15" s="52">
        <f t="shared" si="3"/>
        <v>26.708827404479578</v>
      </c>
    </row>
    <row r="16" spans="1:10" ht="13.5" thickBot="1" x14ac:dyDescent="0.25">
      <c r="A16" s="58" t="s">
        <v>23</v>
      </c>
      <c r="B16" s="59">
        <v>5451</v>
      </c>
      <c r="C16" s="3">
        <v>416329</v>
      </c>
      <c r="D16" s="31">
        <f t="shared" si="0"/>
        <v>0.77444455192118811</v>
      </c>
      <c r="E16" s="3">
        <v>51000</v>
      </c>
      <c r="F16" s="31">
        <f t="shared" si="1"/>
        <v>9.4868894907586529E-2</v>
      </c>
      <c r="G16" s="27">
        <v>70255</v>
      </c>
      <c r="H16" s="37">
        <f t="shared" si="2"/>
        <v>0.13068655317122532</v>
      </c>
      <c r="I16" s="41">
        <v>537584</v>
      </c>
      <c r="J16" s="52">
        <f t="shared" si="3"/>
        <v>98.621170427444511</v>
      </c>
    </row>
    <row r="17" spans="1:10" ht="13.5" thickBot="1" x14ac:dyDescent="0.25">
      <c r="A17" s="58" t="s">
        <v>28</v>
      </c>
      <c r="B17" s="59">
        <v>28780</v>
      </c>
      <c r="C17" s="3">
        <v>533130</v>
      </c>
      <c r="D17" s="31">
        <f t="shared" si="0"/>
        <v>0.8407690924746648</v>
      </c>
      <c r="E17" s="3">
        <v>15258</v>
      </c>
      <c r="F17" s="31">
        <f t="shared" si="1"/>
        <v>2.4062526612605623E-2</v>
      </c>
      <c r="G17" s="27">
        <v>85710</v>
      </c>
      <c r="H17" s="37">
        <f t="shared" si="2"/>
        <v>0.13516838091272959</v>
      </c>
      <c r="I17" s="41">
        <v>634098</v>
      </c>
      <c r="J17" s="52">
        <f t="shared" si="3"/>
        <v>22.032592077831829</v>
      </c>
    </row>
    <row r="18" spans="1:10" ht="13.5" thickBot="1" x14ac:dyDescent="0.25">
      <c r="A18" s="58" t="s">
        <v>26</v>
      </c>
      <c r="B18" s="59">
        <v>21444</v>
      </c>
      <c r="C18" s="3">
        <v>867258</v>
      </c>
      <c r="D18" s="31">
        <f t="shared" si="0"/>
        <v>0.72858619038417916</v>
      </c>
      <c r="E18" s="3">
        <v>159444</v>
      </c>
      <c r="F18" s="31">
        <f t="shared" si="1"/>
        <v>0.13394940898742366</v>
      </c>
      <c r="G18" s="27">
        <v>163628</v>
      </c>
      <c r="H18" s="37">
        <f t="shared" si="2"/>
        <v>0.13746440062839715</v>
      </c>
      <c r="I18" s="41">
        <v>1190330</v>
      </c>
      <c r="J18" s="52">
        <f t="shared" si="3"/>
        <v>55.508767021078157</v>
      </c>
    </row>
    <row r="19" spans="1:10" ht="13.5" thickBot="1" x14ac:dyDescent="0.25">
      <c r="A19" s="58" t="s">
        <v>7</v>
      </c>
      <c r="B19" s="59">
        <v>3473</v>
      </c>
      <c r="C19" s="3">
        <v>151268</v>
      </c>
      <c r="D19" s="31">
        <f t="shared" si="0"/>
        <v>0.69453665569314549</v>
      </c>
      <c r="E19" s="3">
        <v>16425</v>
      </c>
      <c r="F19" s="31">
        <f t="shared" si="1"/>
        <v>7.5414261904433941E-2</v>
      </c>
      <c r="G19" s="27">
        <v>50104</v>
      </c>
      <c r="H19" s="37">
        <f t="shared" si="2"/>
        <v>0.23004908240242061</v>
      </c>
      <c r="I19" s="41">
        <v>217797</v>
      </c>
      <c r="J19" s="52">
        <f t="shared" si="3"/>
        <v>62.711488626547656</v>
      </c>
    </row>
    <row r="20" spans="1:10" ht="13.5" thickBot="1" x14ac:dyDescent="0.25">
      <c r="A20" s="58" t="s">
        <v>30</v>
      </c>
      <c r="B20" s="59">
        <v>15282</v>
      </c>
      <c r="C20" s="3">
        <v>537327</v>
      </c>
      <c r="D20" s="31">
        <f t="shared" si="0"/>
        <v>0.6338698089992485</v>
      </c>
      <c r="E20" s="3">
        <v>95218</v>
      </c>
      <c r="F20" s="31">
        <f t="shared" si="1"/>
        <v>0.11232604256493801</v>
      </c>
      <c r="G20" s="27">
        <v>215148</v>
      </c>
      <c r="H20" s="37">
        <f t="shared" si="2"/>
        <v>0.25380414843581345</v>
      </c>
      <c r="I20" s="41">
        <v>847693</v>
      </c>
      <c r="J20" s="52">
        <f t="shared" si="3"/>
        <v>55.470030100772149</v>
      </c>
    </row>
    <row r="21" spans="1:10" ht="13.5" thickBot="1" x14ac:dyDescent="0.25">
      <c r="A21" s="58" t="s">
        <v>29</v>
      </c>
      <c r="B21" s="59">
        <v>15934</v>
      </c>
      <c r="C21" s="3">
        <v>667217</v>
      </c>
      <c r="D21" s="31">
        <f t="shared" si="0"/>
        <v>0.78955452603676679</v>
      </c>
      <c r="E21" s="3">
        <v>58738</v>
      </c>
      <c r="F21" s="31">
        <f t="shared" si="1"/>
        <v>6.9507901852542145E-2</v>
      </c>
      <c r="G21" s="27">
        <v>119100</v>
      </c>
      <c r="H21" s="37">
        <f t="shared" si="2"/>
        <v>0.14093757211069102</v>
      </c>
      <c r="I21" s="41">
        <v>845055</v>
      </c>
      <c r="J21" s="52">
        <f t="shared" si="3"/>
        <v>53.03470566085101</v>
      </c>
    </row>
    <row r="22" spans="1:10" ht="13.5" thickBot="1" x14ac:dyDescent="0.25">
      <c r="A22" s="58" t="s">
        <v>22</v>
      </c>
      <c r="B22" s="59">
        <v>1093</v>
      </c>
      <c r="C22" s="3">
        <v>297674</v>
      </c>
      <c r="D22" s="31">
        <f t="shared" si="0"/>
        <v>0.64418076724150986</v>
      </c>
      <c r="E22" s="3">
        <v>28075</v>
      </c>
      <c r="F22" s="31">
        <f t="shared" si="1"/>
        <v>6.0755642213647786E-2</v>
      </c>
      <c r="G22" s="27">
        <v>136348</v>
      </c>
      <c r="H22" s="37">
        <f t="shared" si="2"/>
        <v>0.29506359054484232</v>
      </c>
      <c r="I22" s="41">
        <v>462097</v>
      </c>
      <c r="J22" s="52">
        <f t="shared" si="3"/>
        <v>422.7785910338518</v>
      </c>
    </row>
    <row r="23" spans="1:10" ht="13.5" thickBot="1" x14ac:dyDescent="0.25">
      <c r="A23" s="58" t="s">
        <v>31</v>
      </c>
      <c r="B23" s="59">
        <v>23373</v>
      </c>
      <c r="C23" s="3">
        <v>1547226</v>
      </c>
      <c r="D23" s="31">
        <f t="shared" si="0"/>
        <v>0.58549272403556341</v>
      </c>
      <c r="E23" s="3">
        <v>257819</v>
      </c>
      <c r="F23" s="31">
        <f t="shared" si="1"/>
        <v>9.7562443119573294E-2</v>
      </c>
      <c r="G23" s="27">
        <v>837560</v>
      </c>
      <c r="H23" s="37">
        <f t="shared" si="2"/>
        <v>0.3169448328448633</v>
      </c>
      <c r="I23" s="41">
        <v>2642605</v>
      </c>
      <c r="J23" s="52">
        <f t="shared" si="3"/>
        <v>113.06229410002994</v>
      </c>
    </row>
    <row r="24" spans="1:10" ht="13.5" thickBot="1" x14ac:dyDescent="0.25">
      <c r="A24" s="58" t="s">
        <v>14</v>
      </c>
      <c r="B24" s="59">
        <v>26673</v>
      </c>
      <c r="C24" s="3">
        <v>1239051</v>
      </c>
      <c r="D24" s="31">
        <f t="shared" si="0"/>
        <v>0.73232258457268462</v>
      </c>
      <c r="E24" s="3">
        <v>166708</v>
      </c>
      <c r="F24" s="31">
        <f t="shared" si="1"/>
        <v>9.8530273111391786E-2</v>
      </c>
      <c r="G24" s="27">
        <v>286188</v>
      </c>
      <c r="H24" s="37">
        <f t="shared" si="2"/>
        <v>0.16914714231592362</v>
      </c>
      <c r="I24" s="41">
        <v>1691947</v>
      </c>
      <c r="J24" s="52">
        <f t="shared" si="3"/>
        <v>63.432947175045925</v>
      </c>
    </row>
    <row r="25" spans="1:10" ht="13.5" thickBot="1" x14ac:dyDescent="0.25">
      <c r="A25" s="58" t="s">
        <v>32</v>
      </c>
      <c r="B25" s="59">
        <v>31612</v>
      </c>
      <c r="C25" s="3">
        <v>840107</v>
      </c>
      <c r="D25" s="31">
        <f t="shared" si="0"/>
        <v>0.72110888988267163</v>
      </c>
      <c r="E25" s="3">
        <v>139551</v>
      </c>
      <c r="F25" s="31">
        <f t="shared" si="1"/>
        <v>0.11978410689592719</v>
      </c>
      <c r="G25" s="27">
        <v>185363</v>
      </c>
      <c r="H25" s="37">
        <f t="shared" si="2"/>
        <v>0.15910700322140117</v>
      </c>
      <c r="I25" s="41">
        <v>1165021</v>
      </c>
      <c r="J25" s="52">
        <f t="shared" si="3"/>
        <v>36.853758066557006</v>
      </c>
    </row>
    <row r="26" spans="1:10" ht="13.5" thickBot="1" x14ac:dyDescent="0.25">
      <c r="A26" s="58" t="s">
        <v>33</v>
      </c>
      <c r="B26" s="59">
        <v>11952</v>
      </c>
      <c r="C26" s="3">
        <v>276070</v>
      </c>
      <c r="D26" s="31">
        <f t="shared" si="0"/>
        <v>0.62032068739270729</v>
      </c>
      <c r="E26" s="3">
        <v>38445</v>
      </c>
      <c r="F26" s="31">
        <f t="shared" si="1"/>
        <v>8.6384717016744411E-2</v>
      </c>
      <c r="G26" s="27">
        <v>130529</v>
      </c>
      <c r="H26" s="37">
        <f t="shared" si="2"/>
        <v>0.29329459559054832</v>
      </c>
      <c r="I26" s="41">
        <v>445044</v>
      </c>
      <c r="J26" s="52">
        <f t="shared" si="3"/>
        <v>37.235943775100402</v>
      </c>
    </row>
    <row r="27" spans="1:10" ht="13.5" thickBot="1" x14ac:dyDescent="0.25">
      <c r="A27" s="58" t="s">
        <v>34</v>
      </c>
      <c r="B27" s="59">
        <v>69617</v>
      </c>
      <c r="C27" s="3">
        <v>1764765</v>
      </c>
      <c r="D27" s="31">
        <f t="shared" si="0"/>
        <v>0.80955828013162001</v>
      </c>
      <c r="E27" s="3">
        <v>138328</v>
      </c>
      <c r="F27" s="31">
        <f t="shared" si="1"/>
        <v>6.345580163593835E-2</v>
      </c>
      <c r="G27" s="27">
        <v>276818</v>
      </c>
      <c r="H27" s="37">
        <f t="shared" si="2"/>
        <v>0.1269859182324416</v>
      </c>
      <c r="I27" s="41">
        <v>2179911</v>
      </c>
      <c r="J27" s="52">
        <f t="shared" si="3"/>
        <v>31.312912076073374</v>
      </c>
    </row>
    <row r="28" spans="1:10" ht="13.5" thickBot="1" x14ac:dyDescent="0.25">
      <c r="A28" s="58" t="s">
        <v>36</v>
      </c>
      <c r="B28" s="59">
        <v>17315</v>
      </c>
      <c r="C28" s="3">
        <v>514935</v>
      </c>
      <c r="D28" s="31">
        <f t="shared" si="0"/>
        <v>0.7608366417898319</v>
      </c>
      <c r="E28" s="3">
        <v>39757</v>
      </c>
      <c r="F28" s="31">
        <f t="shared" si="1"/>
        <v>5.8742525498632535E-2</v>
      </c>
      <c r="G28" s="27">
        <v>122109</v>
      </c>
      <c r="H28" s="37">
        <f t="shared" si="2"/>
        <v>0.18042083271153558</v>
      </c>
      <c r="I28" s="41">
        <v>676801</v>
      </c>
      <c r="J28" s="52">
        <f t="shared" si="3"/>
        <v>39.087554143805946</v>
      </c>
    </row>
    <row r="29" spans="1:10" ht="13.5" thickBot="1" x14ac:dyDescent="0.25">
      <c r="A29" s="58" t="s">
        <v>37</v>
      </c>
      <c r="B29" s="59">
        <v>178519</v>
      </c>
      <c r="C29" s="3">
        <v>7668858</v>
      </c>
      <c r="D29" s="31">
        <f t="shared" si="0"/>
        <v>0.74539726405270923</v>
      </c>
      <c r="E29" s="3">
        <v>262311</v>
      </c>
      <c r="F29" s="31">
        <f t="shared" si="1"/>
        <v>2.5496091038708792E-2</v>
      </c>
      <c r="G29" s="27">
        <v>2357114</v>
      </c>
      <c r="H29" s="37">
        <f t="shared" si="2"/>
        <v>0.22910664490858193</v>
      </c>
      <c r="I29" s="41">
        <v>10288283</v>
      </c>
      <c r="J29" s="52">
        <f t="shared" si="3"/>
        <v>57.631305351251129</v>
      </c>
    </row>
    <row r="30" spans="1:10" ht="13.5" thickBot="1" x14ac:dyDescent="0.25">
      <c r="A30" s="58" t="s">
        <v>9</v>
      </c>
      <c r="B30" s="59">
        <v>8199</v>
      </c>
      <c r="C30" s="3">
        <v>95786</v>
      </c>
      <c r="D30" s="31">
        <f t="shared" si="0"/>
        <v>0.61465900048769218</v>
      </c>
      <c r="E30" s="3">
        <v>14981</v>
      </c>
      <c r="F30" s="31">
        <f t="shared" si="1"/>
        <v>9.6133114299648353E-2</v>
      </c>
      <c r="G30" s="27">
        <v>45069</v>
      </c>
      <c r="H30" s="37">
        <f t="shared" si="2"/>
        <v>0.28920788521265944</v>
      </c>
      <c r="I30" s="41">
        <v>155836</v>
      </c>
      <c r="J30" s="52">
        <f t="shared" si="3"/>
        <v>19.006708135138432</v>
      </c>
    </row>
    <row r="31" spans="1:10" ht="13.5" thickBot="1" x14ac:dyDescent="0.25">
      <c r="A31" s="58" t="s">
        <v>21</v>
      </c>
      <c r="B31" s="59">
        <v>10326</v>
      </c>
      <c r="C31" s="3">
        <v>447694</v>
      </c>
      <c r="D31" s="31">
        <f t="shared" si="0"/>
        <v>0.73303533418475952</v>
      </c>
      <c r="E31" s="3">
        <v>58289</v>
      </c>
      <c r="F31" s="31">
        <f t="shared" si="1"/>
        <v>9.5439958083636242E-2</v>
      </c>
      <c r="G31" s="27">
        <v>104747</v>
      </c>
      <c r="H31" s="37">
        <f t="shared" si="2"/>
        <v>0.1715083341520123</v>
      </c>
      <c r="I31" s="41">
        <v>610740</v>
      </c>
      <c r="J31" s="52">
        <f t="shared" si="3"/>
        <v>59.14584543869843</v>
      </c>
    </row>
    <row r="32" spans="1:10" ht="13.5" thickBot="1" x14ac:dyDescent="0.25">
      <c r="A32" s="58" t="s">
        <v>17</v>
      </c>
      <c r="B32" s="59">
        <v>21640</v>
      </c>
      <c r="C32" s="3">
        <v>1140835</v>
      </c>
      <c r="D32" s="31">
        <f t="shared" si="0"/>
        <v>0.71621529996873556</v>
      </c>
      <c r="E32" s="3">
        <v>181105</v>
      </c>
      <c r="F32" s="31">
        <f t="shared" si="1"/>
        <v>0.11369757405833258</v>
      </c>
      <c r="G32" s="27">
        <v>270926</v>
      </c>
      <c r="H32" s="37">
        <f t="shared" si="2"/>
        <v>0.1700871259729318</v>
      </c>
      <c r="I32" s="41">
        <v>1592866</v>
      </c>
      <c r="J32" s="52">
        <f t="shared" si="3"/>
        <v>73.607486136783734</v>
      </c>
    </row>
    <row r="33" spans="1:10" ht="13.5" thickBot="1" x14ac:dyDescent="0.25">
      <c r="A33" s="58" t="s">
        <v>39</v>
      </c>
      <c r="B33" s="59">
        <v>31643</v>
      </c>
      <c r="C33" s="3">
        <v>950926</v>
      </c>
      <c r="D33" s="31">
        <f t="shared" si="0"/>
        <v>0.78934607010370206</v>
      </c>
      <c r="E33" s="3">
        <v>107107</v>
      </c>
      <c r="F33" s="31">
        <f t="shared" si="1"/>
        <v>8.890753805301066E-2</v>
      </c>
      <c r="G33" s="27">
        <v>146668</v>
      </c>
      <c r="H33" s="37">
        <f t="shared" si="2"/>
        <v>0.12174639184328725</v>
      </c>
      <c r="I33" s="41">
        <v>1204701</v>
      </c>
      <c r="J33" s="52">
        <f t="shared" si="3"/>
        <v>38.071643017413017</v>
      </c>
    </row>
    <row r="34" spans="1:10" ht="13.5" thickBot="1" x14ac:dyDescent="0.25">
      <c r="A34" s="58" t="s">
        <v>40</v>
      </c>
      <c r="B34" s="59">
        <v>15833</v>
      </c>
      <c r="C34" s="3">
        <v>531360</v>
      </c>
      <c r="D34" s="31">
        <f t="shared" si="0"/>
        <v>0.76964970625383844</v>
      </c>
      <c r="E34" s="3">
        <v>38663</v>
      </c>
      <c r="F34" s="31">
        <f t="shared" si="1"/>
        <v>5.6001517978192097E-2</v>
      </c>
      <c r="G34" s="27">
        <v>120369</v>
      </c>
      <c r="H34" s="37">
        <f t="shared" si="2"/>
        <v>0.1743487757679695</v>
      </c>
      <c r="I34" s="41">
        <v>690392</v>
      </c>
      <c r="J34" s="52">
        <f t="shared" si="3"/>
        <v>43.604623255226429</v>
      </c>
    </row>
    <row r="35" spans="1:10" ht="13.5" thickBot="1" x14ac:dyDescent="0.25">
      <c r="A35" s="58" t="s">
        <v>19</v>
      </c>
      <c r="B35" s="59">
        <v>10286</v>
      </c>
      <c r="C35" s="3">
        <v>246355</v>
      </c>
      <c r="D35" s="31">
        <f t="shared" si="0"/>
        <v>0.71388623257700889</v>
      </c>
      <c r="E35" s="3">
        <v>27093</v>
      </c>
      <c r="F35" s="31">
        <f t="shared" si="1"/>
        <v>7.8509953925063033E-2</v>
      </c>
      <c r="G35" s="27">
        <v>71642</v>
      </c>
      <c r="H35" s="37">
        <f t="shared" si="2"/>
        <v>0.20760381349792809</v>
      </c>
      <c r="I35" s="41">
        <v>345090</v>
      </c>
      <c r="J35" s="52">
        <f t="shared" si="3"/>
        <v>33.549484736535099</v>
      </c>
    </row>
    <row r="36" spans="1:10" ht="13.5" thickBot="1" x14ac:dyDescent="0.25">
      <c r="A36" s="58" t="s">
        <v>35</v>
      </c>
      <c r="B36" s="59">
        <v>80619</v>
      </c>
      <c r="C36" s="3">
        <v>2934546</v>
      </c>
      <c r="D36" s="31">
        <f t="shared" si="0"/>
        <v>0.71850936312347979</v>
      </c>
      <c r="E36" s="3">
        <v>342772</v>
      </c>
      <c r="F36" s="31">
        <f t="shared" si="1"/>
        <v>8.3926062640204455E-2</v>
      </c>
      <c r="G36" s="27">
        <v>806896</v>
      </c>
      <c r="H36" s="37">
        <f t="shared" si="2"/>
        <v>0.19756457423631574</v>
      </c>
      <c r="I36" s="41">
        <v>4084214</v>
      </c>
      <c r="J36" s="52">
        <f t="shared" si="3"/>
        <v>50.660687927163572</v>
      </c>
    </row>
    <row r="37" spans="1:10" ht="13.5" thickBot="1" x14ac:dyDescent="0.25">
      <c r="A37" s="58" t="s">
        <v>27</v>
      </c>
      <c r="B37" s="59">
        <v>6615</v>
      </c>
      <c r="C37" s="3">
        <v>126674</v>
      </c>
      <c r="D37" s="31">
        <f t="shared" si="0"/>
        <v>0.62882984849387424</v>
      </c>
      <c r="E37" s="3">
        <v>28753</v>
      </c>
      <c r="F37" s="31">
        <f t="shared" si="1"/>
        <v>0.1427344572188797</v>
      </c>
      <c r="G37" s="27">
        <v>46017</v>
      </c>
      <c r="H37" s="37">
        <f t="shared" si="2"/>
        <v>0.22843569428724608</v>
      </c>
      <c r="I37" s="41">
        <v>201444</v>
      </c>
      <c r="J37" s="52">
        <f t="shared" si="3"/>
        <v>30.452607709750566</v>
      </c>
    </row>
    <row r="38" spans="1:10" ht="13.5" thickBot="1" x14ac:dyDescent="0.25">
      <c r="A38" s="58" t="s">
        <v>41</v>
      </c>
      <c r="B38" s="59">
        <v>28728</v>
      </c>
      <c r="C38" s="3">
        <v>686719</v>
      </c>
      <c r="D38" s="31">
        <f t="shared" si="0"/>
        <v>0.73540423089361939</v>
      </c>
      <c r="E38" s="3">
        <v>47733</v>
      </c>
      <c r="F38" s="31">
        <f t="shared" si="1"/>
        <v>5.1117051011032366E-2</v>
      </c>
      <c r="G38" s="27">
        <v>199346</v>
      </c>
      <c r="H38" s="37">
        <f t="shared" si="2"/>
        <v>0.21347871809534824</v>
      </c>
      <c r="I38" s="41">
        <v>933798</v>
      </c>
      <c r="J38" s="52">
        <f t="shared" si="3"/>
        <v>32.504803675856309</v>
      </c>
    </row>
    <row r="39" spans="1:10" ht="13.5" thickBot="1" x14ac:dyDescent="0.25">
      <c r="A39" s="58" t="s">
        <v>42</v>
      </c>
      <c r="B39" s="59">
        <v>22782</v>
      </c>
      <c r="C39" s="3">
        <v>1348062</v>
      </c>
      <c r="D39" s="31">
        <f t="shared" si="0"/>
        <v>0.36032877151716025</v>
      </c>
      <c r="E39" s="3">
        <v>112115</v>
      </c>
      <c r="F39" s="31">
        <f t="shared" si="1"/>
        <v>2.9967657436116756E-2</v>
      </c>
      <c r="G39" s="27">
        <v>2281023</v>
      </c>
      <c r="H39" s="37">
        <f t="shared" si="2"/>
        <v>0.60970357104672301</v>
      </c>
      <c r="I39" s="41">
        <v>3741200</v>
      </c>
      <c r="J39" s="52">
        <f t="shared" si="3"/>
        <v>164.21736458607674</v>
      </c>
    </row>
    <row r="40" spans="1:10" ht="13.5" thickBot="1" x14ac:dyDescent="0.25">
      <c r="A40" s="58" t="s">
        <v>43</v>
      </c>
      <c r="B40" s="60">
        <v>39666</v>
      </c>
      <c r="C40" s="9">
        <v>807220</v>
      </c>
      <c r="D40" s="32">
        <f t="shared" si="0"/>
        <v>0.72345543581911909</v>
      </c>
      <c r="E40" s="9">
        <v>34337</v>
      </c>
      <c r="F40" s="34">
        <f t="shared" si="1"/>
        <v>3.0773877381285265E-2</v>
      </c>
      <c r="G40" s="28">
        <v>274227</v>
      </c>
      <c r="H40" s="38">
        <f t="shared" si="2"/>
        <v>0.24577068679959563</v>
      </c>
      <c r="I40" s="42">
        <v>1115784</v>
      </c>
      <c r="J40" s="53">
        <f t="shared" si="3"/>
        <v>28.129481167750718</v>
      </c>
    </row>
    <row r="41" spans="1:10" x14ac:dyDescent="0.2">
      <c r="A41" s="67"/>
      <c r="B41" s="59"/>
      <c r="C41" s="3"/>
      <c r="D41" s="30"/>
      <c r="E41" s="3"/>
      <c r="F41" s="35"/>
      <c r="G41" s="27"/>
      <c r="H41" s="10"/>
      <c r="I41" s="41"/>
      <c r="J41" s="54"/>
    </row>
    <row r="42" spans="1:10" x14ac:dyDescent="0.2">
      <c r="A42" s="70" t="s">
        <v>58</v>
      </c>
      <c r="B42" s="59">
        <v>1052567</v>
      </c>
      <c r="C42" s="3">
        <f>SUM(C2:C40)</f>
        <v>37440495</v>
      </c>
      <c r="D42" s="31"/>
      <c r="E42" s="3">
        <f>SUM(E2:E40)</f>
        <v>3624320</v>
      </c>
      <c r="F42" s="24"/>
      <c r="G42" s="27">
        <f>SUM(G2:G40)</f>
        <v>11668368</v>
      </c>
      <c r="H42" s="39"/>
      <c r="I42" s="41">
        <f>SUM(I2:I40)</f>
        <v>52733193</v>
      </c>
      <c r="J42" s="52"/>
    </row>
    <row r="43" spans="1:10" x14ac:dyDescent="0.2">
      <c r="A43" s="68" t="s">
        <v>59</v>
      </c>
      <c r="B43" s="59"/>
      <c r="C43" s="3">
        <f t="shared" ref="C43:J43" si="4">AVERAGE(C2:C40)</f>
        <v>960012.69230769225</v>
      </c>
      <c r="D43" s="31">
        <f t="shared" si="4"/>
        <v>0.71057763035283295</v>
      </c>
      <c r="E43" s="3">
        <f t="shared" si="4"/>
        <v>92931.282051282047</v>
      </c>
      <c r="F43" s="31">
        <f t="shared" si="4"/>
        <v>8.0847066495267031E-2</v>
      </c>
      <c r="G43" s="27">
        <f t="shared" si="4"/>
        <v>299188.92307692306</v>
      </c>
      <c r="H43" s="31">
        <f t="shared" si="4"/>
        <v>0.20857488331652588</v>
      </c>
      <c r="I43" s="41">
        <f t="shared" si="4"/>
        <v>1352133.1538461538</v>
      </c>
      <c r="J43" s="55">
        <f t="shared" si="4"/>
        <v>60.189772688855157</v>
      </c>
    </row>
    <row r="44" spans="1:10" ht="13.5" thickBot="1" x14ac:dyDescent="0.25">
      <c r="A44" s="69" t="s">
        <v>60</v>
      </c>
      <c r="B44" s="61"/>
      <c r="C44" s="25">
        <f>MEDIAN(C2:C40)</f>
        <v>667217</v>
      </c>
      <c r="D44" s="33">
        <f>MEDIAN(D2:D40)</f>
        <v>0.72110888988267163</v>
      </c>
      <c r="E44" s="25">
        <f>MEDIAN(E2:E40)</f>
        <v>51000</v>
      </c>
      <c r="F44" s="33">
        <f t="shared" ref="F44:J44" si="5">MEDIAN(F2:F40)</f>
        <v>8.3926062640204455E-2</v>
      </c>
      <c r="G44" s="29">
        <f t="shared" si="5"/>
        <v>136348</v>
      </c>
      <c r="H44" s="33">
        <f t="shared" si="5"/>
        <v>0.18562519178298045</v>
      </c>
      <c r="I44" s="43">
        <f t="shared" si="5"/>
        <v>847693</v>
      </c>
      <c r="J44" s="56">
        <f t="shared" si="5"/>
        <v>43.604623255226429</v>
      </c>
    </row>
  </sheetData>
  <autoFilter ref="A1:J1">
    <sortState ref="A2:J40">
      <sortCondition ref="A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Revenue</vt:lpstr>
      <vt:lpstr>Expenditures</vt:lpstr>
    </vt:vector>
  </TitlesOfParts>
  <Company>Counting Opinions (SQUIRE)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Operating Revenue</dc:title>
  <dc:creator>Counting Opinions (SQUIRE) Ltd.</dc:creator>
  <cp:lastModifiedBy>Bloom, Jason (DOA)</cp:lastModifiedBy>
  <dcterms:created xsi:type="dcterms:W3CDTF">2017-11-09T20:43:03Z</dcterms:created>
  <dcterms:modified xsi:type="dcterms:W3CDTF">2018-02-01T19:55:26Z</dcterms:modified>
</cp:coreProperties>
</file>